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71" activeTab="0"/>
  </bookViews>
  <sheets>
    <sheet name=" СИП" sheetId="1" r:id="rId1"/>
  </sheets>
  <definedNames>
    <definedName name="_xlnm.Print_Area" localSheetId="0">' СИП'!$A$1:$V$34</definedName>
  </definedNames>
  <calcPr fullCalcOnLoad="1"/>
</workbook>
</file>

<file path=xl/sharedStrings.xml><?xml version="1.0" encoding="utf-8"?>
<sst xmlns="http://schemas.openxmlformats.org/spreadsheetml/2006/main" count="179" uniqueCount="113">
  <si>
    <t>Тип</t>
  </si>
  <si>
    <t>заме-</t>
  </si>
  <si>
    <t>Стоимость</t>
  </si>
  <si>
    <t>Стои-</t>
  </si>
  <si>
    <t>мость</t>
  </si>
  <si>
    <t>Эксплуатационные</t>
  </si>
  <si>
    <t>расходы</t>
  </si>
  <si>
    <t>Всего</t>
  </si>
  <si>
    <t>энергии</t>
  </si>
  <si>
    <t>руб.</t>
  </si>
  <si>
    <t>+</t>
  </si>
  <si>
    <t>Разница</t>
  </si>
  <si>
    <t>расходах</t>
  </si>
  <si>
    <t>ных</t>
  </si>
  <si>
    <t>С</t>
  </si>
  <si>
    <t>К2  -  К1</t>
  </si>
  <si>
    <t>Коли-</t>
  </si>
  <si>
    <t>чество</t>
  </si>
  <si>
    <t>заменяе -</t>
  </si>
  <si>
    <t>мого</t>
  </si>
  <si>
    <t>К1,</t>
  </si>
  <si>
    <t>К2,</t>
  </si>
  <si>
    <t xml:space="preserve">С1 </t>
  </si>
  <si>
    <t xml:space="preserve">Эксплуатационные    </t>
  </si>
  <si>
    <t xml:space="preserve">Разница   </t>
  </si>
  <si>
    <t>в    эксплуатационных</t>
  </si>
  <si>
    <t>эл.энергии</t>
  </si>
  <si>
    <t>=</t>
  </si>
  <si>
    <t>С эл.</t>
  </si>
  <si>
    <t>Расход</t>
  </si>
  <si>
    <t xml:space="preserve"> С1  -  С2</t>
  </si>
  <si>
    <t>К</t>
  </si>
  <si>
    <t>С  =   С1  -  С2</t>
  </si>
  <si>
    <t>в  капи -</t>
  </si>
  <si>
    <t>таль-</t>
  </si>
  <si>
    <t>затра-</t>
  </si>
  <si>
    <t>тах</t>
  </si>
  <si>
    <t>Сэл.1 - Сэл.2</t>
  </si>
  <si>
    <t>п</t>
  </si>
  <si>
    <t>ЖКУ - 400         ДНАТ - 400</t>
  </si>
  <si>
    <t>ЖКУ - 250           ДНАТ - 250</t>
  </si>
  <si>
    <t>ИТОГО</t>
  </si>
  <si>
    <t>электро-</t>
  </si>
  <si>
    <t xml:space="preserve">расходах </t>
  </si>
  <si>
    <t>Заменяемый      провод</t>
  </si>
  <si>
    <t>провода</t>
  </si>
  <si>
    <t>А 50</t>
  </si>
  <si>
    <t>капи-</t>
  </si>
  <si>
    <t>тального</t>
  </si>
  <si>
    <t>ремонта</t>
  </si>
  <si>
    <t>текущего</t>
  </si>
  <si>
    <t>ваемого</t>
  </si>
  <si>
    <t>няемого</t>
  </si>
  <si>
    <t>км</t>
  </si>
  <si>
    <t>проклады-</t>
  </si>
  <si>
    <t>ремонта,</t>
  </si>
  <si>
    <t>ремонтные работы при обрывах в результате погодних условий</t>
  </si>
  <si>
    <t>В.А. Тимохин</t>
  </si>
  <si>
    <t>техни-</t>
  </si>
  <si>
    <t>ческого</t>
  </si>
  <si>
    <t>обслуживания</t>
  </si>
  <si>
    <t>С к.р.1,</t>
  </si>
  <si>
    <t>С т.р.1,</t>
  </si>
  <si>
    <t>С т.о.1,</t>
  </si>
  <si>
    <t>С к.р.2,</t>
  </si>
  <si>
    <t>С т.р.2,</t>
  </si>
  <si>
    <t>С т.о.2,</t>
  </si>
  <si>
    <t xml:space="preserve">С2 </t>
  </si>
  <si>
    <t>С1  =  С к.р.1   +   С т.р.1 + С т.о.1</t>
  </si>
  <si>
    <t>С2  =  С к.р.2   +   С т.р.2 + С т.о.2</t>
  </si>
  <si>
    <t>С к.р.1</t>
  </si>
  <si>
    <t>С т.р.1 + С т.о.1</t>
  </si>
  <si>
    <t>С к.р.2</t>
  </si>
  <si>
    <t>С т.р.2 + С т.о.2</t>
  </si>
  <si>
    <t xml:space="preserve">Приложение № 1 </t>
  </si>
  <si>
    <t xml:space="preserve">к  программе энергосбережения и повышения </t>
  </si>
  <si>
    <t>энергетической эффективности  2011 г.</t>
  </si>
  <si>
    <t xml:space="preserve">к  программе энергосбережения и </t>
  </si>
  <si>
    <t>n   С</t>
  </si>
  <si>
    <t>Проложенный  провод</t>
  </si>
  <si>
    <t>Примечание:</t>
  </si>
  <si>
    <t xml:space="preserve"> расх-ов</t>
  </si>
  <si>
    <t>экспл-ных</t>
  </si>
  <si>
    <t xml:space="preserve">Потери </t>
  </si>
  <si>
    <t>кВтчас</t>
  </si>
  <si>
    <t>∆А</t>
  </si>
  <si>
    <r>
      <t>кВтчас</t>
    </r>
    <r>
      <rPr>
        <b/>
        <sz val="10"/>
        <rFont val="Arial"/>
        <family val="2"/>
      </rPr>
      <t>*</t>
    </r>
  </si>
  <si>
    <t>На 1 км провода</t>
  </si>
  <si>
    <t>в эксплуатац.</t>
  </si>
  <si>
    <t>потерь</t>
  </si>
  <si>
    <r>
      <t>∆А</t>
    </r>
    <r>
      <rPr>
        <b/>
        <sz val="8"/>
        <rFont val="Arial Cyr"/>
        <family val="0"/>
      </rPr>
      <t>сип</t>
    </r>
  </si>
  <si>
    <r>
      <t>∆А</t>
    </r>
    <r>
      <rPr>
        <b/>
        <sz val="8"/>
        <rFont val="Arial Cyr"/>
        <family val="0"/>
      </rPr>
      <t>50</t>
    </r>
  </si>
  <si>
    <r>
      <t>z</t>
    </r>
    <r>
      <rPr>
        <sz val="8"/>
        <rFont val="Arial Cyr"/>
        <family val="0"/>
      </rPr>
      <t>50</t>
    </r>
    <r>
      <rPr>
        <sz val="10"/>
        <rFont val="Arial Cyr"/>
        <family val="0"/>
      </rPr>
      <t>=0,685Ом- полное сопротивление линии</t>
    </r>
  </si>
  <si>
    <t xml:space="preserve">Imax =130А - максимальный ток нагрузки в линии </t>
  </si>
  <si>
    <t>ℓ=1км - длина линии</t>
  </si>
  <si>
    <t xml:space="preserve">t =1570час -время наибольших потерь </t>
  </si>
  <si>
    <t xml:space="preserve"> при непромышленной нагрузке</t>
  </si>
  <si>
    <t>kн=1,05 -коэффициент неравномерности фаз</t>
  </si>
  <si>
    <r>
      <t>кВтчас</t>
    </r>
    <r>
      <rPr>
        <b/>
        <sz val="10"/>
        <rFont val="Arial"/>
        <family val="2"/>
      </rPr>
      <t>**</t>
    </r>
  </si>
  <si>
    <r>
      <t>z</t>
    </r>
    <r>
      <rPr>
        <sz val="8"/>
        <rFont val="Arial Cyr"/>
        <family val="0"/>
      </rPr>
      <t>сип</t>
    </r>
    <r>
      <rPr>
        <sz val="10"/>
        <rFont val="Arial Cyr"/>
        <family val="0"/>
      </rPr>
      <t>=0,682Ом- полное сопротивление линии</t>
    </r>
  </si>
  <si>
    <t>∆А=</t>
  </si>
  <si>
    <r>
      <t xml:space="preserve"> =∆А</t>
    </r>
    <r>
      <rPr>
        <b/>
        <sz val="8"/>
        <rFont val="Arial Cyr"/>
        <family val="0"/>
      </rPr>
      <t>50</t>
    </r>
    <r>
      <rPr>
        <b/>
        <sz val="10"/>
        <rFont val="Arial Cyr"/>
        <family val="2"/>
      </rPr>
      <t>-∆А</t>
    </r>
    <r>
      <rPr>
        <b/>
        <sz val="8"/>
        <rFont val="Arial Cyr"/>
        <family val="0"/>
      </rPr>
      <t>сип</t>
    </r>
  </si>
  <si>
    <r>
      <t>∆А</t>
    </r>
    <r>
      <rPr>
        <sz val="8"/>
        <rFont val="Arial Cyr"/>
        <family val="0"/>
      </rPr>
      <t>50</t>
    </r>
    <r>
      <rPr>
        <sz val="10"/>
        <rFont val="Arial Cyr"/>
        <family val="0"/>
      </rPr>
      <t xml:space="preserve"> - потери эл.энергии в линии</t>
    </r>
  </si>
  <si>
    <t>∆Асип - потери эл.энергии в линии</t>
  </si>
  <si>
    <r>
      <t>* ∆А</t>
    </r>
    <r>
      <rPr>
        <sz val="8"/>
        <rFont val="Arial Cyr"/>
        <family val="0"/>
      </rPr>
      <t>50</t>
    </r>
    <r>
      <rPr>
        <sz val="10"/>
        <rFont val="Arial Cyr"/>
        <family val="0"/>
      </rPr>
      <t xml:space="preserve">=3 </t>
    </r>
    <r>
      <rPr>
        <sz val="10"/>
        <rFont val="Times New Roman"/>
        <family val="1"/>
      </rPr>
      <t xml:space="preserve">Imax х </t>
    </r>
    <r>
      <rPr>
        <sz val="12"/>
        <rFont val="Arial"/>
        <family val="2"/>
      </rPr>
      <t>z</t>
    </r>
    <r>
      <rPr>
        <sz val="8"/>
        <rFont val="Arial"/>
        <family val="2"/>
      </rPr>
      <t>50</t>
    </r>
    <r>
      <rPr>
        <sz val="10"/>
        <rFont val="Arial"/>
        <family val="2"/>
      </rPr>
      <t xml:space="preserve"> х ℓ х t х k</t>
    </r>
    <r>
      <rPr>
        <sz val="8"/>
        <rFont val="Arial"/>
        <family val="2"/>
      </rPr>
      <t xml:space="preserve">н </t>
    </r>
    <r>
      <rPr>
        <sz val="10"/>
        <rFont val="Arial Cyr"/>
        <family val="0"/>
      </rPr>
      <t xml:space="preserve">х 10 </t>
    </r>
    <r>
      <rPr>
        <sz val="10"/>
        <rFont val="Arial"/>
        <family val="2"/>
      </rPr>
      <t xml:space="preserve">ˉ  </t>
    </r>
    <r>
      <rPr>
        <sz val="10"/>
        <rFont val="Arial Cyr"/>
        <family val="0"/>
      </rPr>
      <t>³,  где</t>
    </r>
  </si>
  <si>
    <t>Приложение № 1</t>
  </si>
  <si>
    <r>
      <t>** ∆А</t>
    </r>
    <r>
      <rPr>
        <sz val="8"/>
        <rFont val="Arial Cyr"/>
        <family val="0"/>
      </rPr>
      <t>сип</t>
    </r>
    <r>
      <rPr>
        <sz val="10"/>
        <rFont val="Arial Cyr"/>
        <family val="0"/>
      </rPr>
      <t xml:space="preserve">=3 </t>
    </r>
    <r>
      <rPr>
        <sz val="10"/>
        <rFont val="Times New Roman"/>
        <family val="1"/>
      </rPr>
      <t xml:space="preserve">Imax х </t>
    </r>
    <r>
      <rPr>
        <sz val="12"/>
        <rFont val="Arial"/>
        <family val="2"/>
      </rPr>
      <t>z</t>
    </r>
    <r>
      <rPr>
        <sz val="8"/>
        <rFont val="Arial"/>
        <family val="2"/>
      </rPr>
      <t>сип</t>
    </r>
    <r>
      <rPr>
        <i/>
        <sz val="10"/>
        <rFont val="Arial"/>
        <family val="2"/>
      </rPr>
      <t xml:space="preserve"> х </t>
    </r>
    <r>
      <rPr>
        <sz val="10"/>
        <rFont val="Arial"/>
        <family val="2"/>
      </rPr>
      <t>ℓ х t х k</t>
    </r>
    <r>
      <rPr>
        <sz val="8"/>
        <rFont val="Arial"/>
        <family val="2"/>
      </rPr>
      <t xml:space="preserve">н </t>
    </r>
    <r>
      <rPr>
        <sz val="10"/>
        <rFont val="Arial Cyr"/>
        <family val="0"/>
      </rPr>
      <t xml:space="preserve">х 10 </t>
    </r>
    <r>
      <rPr>
        <sz val="10"/>
        <rFont val="Arial"/>
        <family val="2"/>
      </rPr>
      <t xml:space="preserve">ˉ  </t>
    </r>
    <r>
      <rPr>
        <sz val="10"/>
        <rFont val="Arial Cyr"/>
        <family val="0"/>
      </rPr>
      <t>³,  где</t>
    </r>
  </si>
  <si>
    <t>Главный инженер АО "Орелоблэнерго"</t>
  </si>
  <si>
    <t>СИП 2</t>
  </si>
  <si>
    <t xml:space="preserve">     Расчет энергетической эффективности при замене провода А 50  на СИП 2</t>
  </si>
  <si>
    <t xml:space="preserve">Экономия </t>
  </si>
  <si>
    <t>Снижение</t>
  </si>
  <si>
    <t>повышения энергетической эффективности 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</si>
</sst>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&quot;?/10"/>
    <numFmt numFmtId="173" formatCode="0.0"/>
    <numFmt numFmtId="174" formatCode="0.0000"/>
    <numFmt numFmtId="175" formatCode="0.000"/>
    <numFmt numFmtId="176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i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173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M34"/>
  <sheetViews>
    <sheetView tabSelected="1" zoomScalePageLayoutView="0" workbookViewId="0" topLeftCell="A4">
      <selection activeCell="Q16" sqref="Q16"/>
    </sheetView>
  </sheetViews>
  <sheetFormatPr defaultColWidth="9.00390625" defaultRowHeight="12.75"/>
  <cols>
    <col min="1" max="1" width="13.625" style="0" customWidth="1"/>
    <col min="2" max="2" width="11.75390625" style="0" customWidth="1"/>
    <col min="3" max="3" width="11.375" style="0" customWidth="1"/>
    <col min="4" max="4" width="11.875" style="0" customWidth="1"/>
    <col min="5" max="5" width="14.25390625" style="0" customWidth="1"/>
    <col min="6" max="6" width="13.00390625" style="0" customWidth="1"/>
    <col min="7" max="7" width="12.875" style="0" customWidth="1"/>
    <col min="8" max="8" width="10.75390625" style="0" customWidth="1"/>
    <col min="9" max="10" width="11.875" style="0" customWidth="1"/>
    <col min="11" max="11" width="11.00390625" style="0" customWidth="1"/>
    <col min="12" max="12" width="10.625" style="0" customWidth="1"/>
    <col min="13" max="13" width="13.00390625" style="0" customWidth="1"/>
    <col min="14" max="14" width="14.00390625" style="0" customWidth="1"/>
    <col min="15" max="15" width="10.125" style="0" customWidth="1"/>
    <col min="16" max="16" width="14.25390625" style="0" hidden="1" customWidth="1"/>
    <col min="17" max="17" width="10.125" style="0" customWidth="1"/>
    <col min="18" max="18" width="15.125" style="0" customWidth="1"/>
    <col min="19" max="19" width="13.375" style="0" customWidth="1"/>
    <col min="20" max="20" width="10.75390625" style="0" customWidth="1"/>
    <col min="21" max="21" width="11.625" style="0" customWidth="1"/>
    <col min="22" max="22" width="13.00390625" style="0" customWidth="1"/>
  </cols>
  <sheetData>
    <row r="1" ht="12.75" hidden="1">
      <c r="T1" t="s">
        <v>74</v>
      </c>
    </row>
    <row r="2" ht="12.75" hidden="1">
      <c r="T2" t="s">
        <v>75</v>
      </c>
    </row>
    <row r="3" ht="12.75" hidden="1">
      <c r="T3" t="s">
        <v>76</v>
      </c>
    </row>
    <row r="4" spans="1:21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t="s">
        <v>105</v>
      </c>
    </row>
    <row r="5" spans="1:20" ht="15.75" customHeight="1">
      <c r="A5" s="71" t="s">
        <v>109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40"/>
      <c r="T5" s="56" t="s">
        <v>77</v>
      </c>
    </row>
    <row r="6" spans="19:22" ht="15.75" customHeight="1">
      <c r="S6" s="19" t="s">
        <v>112</v>
      </c>
      <c r="V6" s="19"/>
    </row>
    <row r="7" spans="21:22" ht="15.75" customHeight="1" thickBot="1">
      <c r="U7" s="2"/>
      <c r="V7" s="2"/>
    </row>
    <row r="8" spans="1:22" s="8" customFormat="1" ht="13.5" thickBot="1">
      <c r="A8" s="68" t="s">
        <v>44</v>
      </c>
      <c r="B8" s="69"/>
      <c r="C8" s="69"/>
      <c r="D8" s="69"/>
      <c r="E8" s="69"/>
      <c r="F8" s="69"/>
      <c r="G8" s="69"/>
      <c r="H8" s="70"/>
      <c r="I8" s="68" t="s">
        <v>79</v>
      </c>
      <c r="J8" s="69"/>
      <c r="K8" s="69"/>
      <c r="L8" s="69"/>
      <c r="M8" s="69"/>
      <c r="N8" s="69"/>
      <c r="O8" s="69"/>
      <c r="P8" s="69"/>
      <c r="Q8" s="70"/>
      <c r="R8" s="69" t="s">
        <v>87</v>
      </c>
      <c r="S8" s="70"/>
      <c r="T8" s="6"/>
      <c r="U8" s="7"/>
      <c r="V8" s="7" t="s">
        <v>111</v>
      </c>
    </row>
    <row r="9" spans="1:22" s="8" customFormat="1" ht="12.75">
      <c r="A9" s="9"/>
      <c r="B9" s="9"/>
      <c r="C9" s="37"/>
      <c r="D9" s="65" t="s">
        <v>23</v>
      </c>
      <c r="E9" s="66"/>
      <c r="F9" s="66"/>
      <c r="G9" s="67"/>
      <c r="H9" s="48"/>
      <c r="I9" s="6"/>
      <c r="J9" s="9"/>
      <c r="K9" s="37"/>
      <c r="L9" s="73" t="s">
        <v>5</v>
      </c>
      <c r="M9" s="74"/>
      <c r="N9" s="74"/>
      <c r="O9" s="75"/>
      <c r="P9" s="52" t="s">
        <v>24</v>
      </c>
      <c r="Q9" s="55"/>
      <c r="R9" s="7" t="s">
        <v>11</v>
      </c>
      <c r="S9" s="10" t="s">
        <v>11</v>
      </c>
      <c r="T9" s="11" t="s">
        <v>16</v>
      </c>
      <c r="U9" s="12" t="s">
        <v>110</v>
      </c>
      <c r="V9" s="10" t="s">
        <v>89</v>
      </c>
    </row>
    <row r="10" spans="1:22" s="8" customFormat="1" ht="12.75">
      <c r="A10" s="12" t="s">
        <v>0</v>
      </c>
      <c r="B10" s="12" t="s">
        <v>2</v>
      </c>
      <c r="C10" s="38"/>
      <c r="D10" s="59" t="s">
        <v>6</v>
      </c>
      <c r="E10" s="60"/>
      <c r="F10" s="60"/>
      <c r="G10" s="61"/>
      <c r="H10" s="22" t="s">
        <v>83</v>
      </c>
      <c r="I10" s="11" t="s">
        <v>0</v>
      </c>
      <c r="J10" s="12" t="s">
        <v>2</v>
      </c>
      <c r="K10" s="39" t="s">
        <v>3</v>
      </c>
      <c r="L10" s="76" t="s">
        <v>6</v>
      </c>
      <c r="M10" s="77"/>
      <c r="N10" s="77"/>
      <c r="O10" s="78"/>
      <c r="P10" s="53" t="s">
        <v>25</v>
      </c>
      <c r="Q10" s="22" t="s">
        <v>83</v>
      </c>
      <c r="R10" s="12" t="s">
        <v>88</v>
      </c>
      <c r="S10" s="10" t="s">
        <v>33</v>
      </c>
      <c r="T10" s="11" t="s">
        <v>17</v>
      </c>
      <c r="U10" s="12" t="s">
        <v>82</v>
      </c>
      <c r="V10" s="10" t="s">
        <v>42</v>
      </c>
    </row>
    <row r="11" spans="1:22" s="8" customFormat="1" ht="13.5" thickBot="1">
      <c r="A11" s="12" t="s">
        <v>18</v>
      </c>
      <c r="B11" s="12" t="s">
        <v>18</v>
      </c>
      <c r="C11" s="38"/>
      <c r="D11" s="62" t="s">
        <v>68</v>
      </c>
      <c r="E11" s="63"/>
      <c r="F11" s="63"/>
      <c r="G11" s="64"/>
      <c r="H11" s="22" t="s">
        <v>42</v>
      </c>
      <c r="I11" s="11" t="s">
        <v>54</v>
      </c>
      <c r="J11" s="12" t="s">
        <v>54</v>
      </c>
      <c r="K11" s="39" t="s">
        <v>4</v>
      </c>
      <c r="L11" s="62" t="s">
        <v>69</v>
      </c>
      <c r="M11" s="63"/>
      <c r="N11" s="63"/>
      <c r="O11" s="64"/>
      <c r="P11" s="53" t="s">
        <v>43</v>
      </c>
      <c r="Q11" s="22" t="s">
        <v>42</v>
      </c>
      <c r="R11" s="12" t="s">
        <v>12</v>
      </c>
      <c r="S11" s="10" t="s">
        <v>34</v>
      </c>
      <c r="T11" s="11" t="s">
        <v>1</v>
      </c>
      <c r="U11" s="12" t="s">
        <v>81</v>
      </c>
      <c r="V11" s="10" t="s">
        <v>8</v>
      </c>
    </row>
    <row r="12" spans="1:22" s="8" customFormat="1" ht="13.5" thickBot="1">
      <c r="A12" s="12" t="s">
        <v>19</v>
      </c>
      <c r="B12" s="12" t="s">
        <v>19</v>
      </c>
      <c r="C12" s="39" t="s">
        <v>3</v>
      </c>
      <c r="D12" s="7" t="s">
        <v>3</v>
      </c>
      <c r="E12" s="36" t="s">
        <v>3</v>
      </c>
      <c r="F12" s="7" t="s">
        <v>3</v>
      </c>
      <c r="G12" s="7" t="s">
        <v>7</v>
      </c>
      <c r="H12" s="22" t="s">
        <v>8</v>
      </c>
      <c r="I12" s="11" t="s">
        <v>51</v>
      </c>
      <c r="J12" s="12" t="s">
        <v>51</v>
      </c>
      <c r="K12" s="39" t="s">
        <v>45</v>
      </c>
      <c r="L12" s="7" t="s">
        <v>3</v>
      </c>
      <c r="M12" s="36" t="s">
        <v>3</v>
      </c>
      <c r="N12" s="7" t="s">
        <v>3</v>
      </c>
      <c r="O12" s="7" t="s">
        <v>7</v>
      </c>
      <c r="P12" s="54" t="s">
        <v>32</v>
      </c>
      <c r="Q12" s="22" t="s">
        <v>8</v>
      </c>
      <c r="R12" s="57"/>
      <c r="S12" s="10" t="s">
        <v>13</v>
      </c>
      <c r="T12" s="11" t="s">
        <v>52</v>
      </c>
      <c r="U12" s="13"/>
      <c r="V12" s="26"/>
    </row>
    <row r="13" spans="1:22" s="8" customFormat="1" ht="12.75">
      <c r="A13" s="12" t="s">
        <v>45</v>
      </c>
      <c r="B13" s="12" t="s">
        <v>45</v>
      </c>
      <c r="C13" s="39" t="s">
        <v>4</v>
      </c>
      <c r="D13" s="12" t="s">
        <v>4</v>
      </c>
      <c r="E13" s="11" t="s">
        <v>4</v>
      </c>
      <c r="F13" s="12" t="s">
        <v>4</v>
      </c>
      <c r="G13" s="12" t="s">
        <v>70</v>
      </c>
      <c r="H13" s="11"/>
      <c r="I13" s="11" t="s">
        <v>45</v>
      </c>
      <c r="J13" s="12" t="s">
        <v>45</v>
      </c>
      <c r="K13" s="38"/>
      <c r="L13" s="12" t="s">
        <v>4</v>
      </c>
      <c r="M13" s="11" t="s">
        <v>4</v>
      </c>
      <c r="N13" s="12" t="s">
        <v>4</v>
      </c>
      <c r="O13" s="12" t="s">
        <v>72</v>
      </c>
      <c r="P13" s="43" t="s">
        <v>29</v>
      </c>
      <c r="Q13" s="49"/>
      <c r="R13" s="43" t="s">
        <v>7</v>
      </c>
      <c r="S13" s="10" t="s">
        <v>35</v>
      </c>
      <c r="T13" s="11" t="s">
        <v>45</v>
      </c>
      <c r="U13" s="13"/>
      <c r="V13" s="10" t="s">
        <v>100</v>
      </c>
    </row>
    <row r="14" spans="1:22" s="8" customFormat="1" ht="12.75">
      <c r="A14" s="12"/>
      <c r="B14" s="12"/>
      <c r="C14" s="39" t="s">
        <v>45</v>
      </c>
      <c r="D14" s="12" t="s">
        <v>47</v>
      </c>
      <c r="E14" s="11" t="s">
        <v>50</v>
      </c>
      <c r="F14" s="12" t="s">
        <v>58</v>
      </c>
      <c r="G14" s="12" t="s">
        <v>10</v>
      </c>
      <c r="H14" s="11"/>
      <c r="I14" s="11"/>
      <c r="J14" s="12"/>
      <c r="K14" s="38"/>
      <c r="L14" s="12" t="s">
        <v>47</v>
      </c>
      <c r="M14" s="11" t="s">
        <v>50</v>
      </c>
      <c r="N14" s="12" t="s">
        <v>58</v>
      </c>
      <c r="O14" s="12" t="s">
        <v>10</v>
      </c>
      <c r="P14" s="39" t="s">
        <v>26</v>
      </c>
      <c r="Q14" s="49"/>
      <c r="R14" s="38"/>
      <c r="S14" s="10" t="s">
        <v>36</v>
      </c>
      <c r="T14" s="11"/>
      <c r="U14" s="12" t="s">
        <v>78</v>
      </c>
      <c r="V14" s="10" t="s">
        <v>101</v>
      </c>
    </row>
    <row r="15" spans="1:22" s="8" customFormat="1" ht="26.25" customHeight="1">
      <c r="A15" s="12"/>
      <c r="B15" s="12"/>
      <c r="C15" s="39"/>
      <c r="D15" s="12" t="s">
        <v>48</v>
      </c>
      <c r="E15" s="11" t="s">
        <v>55</v>
      </c>
      <c r="F15" s="12" t="s">
        <v>59</v>
      </c>
      <c r="G15" s="45" t="s">
        <v>71</v>
      </c>
      <c r="H15" s="50"/>
      <c r="I15" s="11"/>
      <c r="J15" s="12"/>
      <c r="K15" s="39"/>
      <c r="L15" s="12" t="s">
        <v>48</v>
      </c>
      <c r="M15" s="11" t="s">
        <v>55</v>
      </c>
      <c r="N15" s="12" t="s">
        <v>59</v>
      </c>
      <c r="O15" s="45" t="s">
        <v>73</v>
      </c>
      <c r="P15" s="39" t="s">
        <v>37</v>
      </c>
      <c r="Q15" s="49"/>
      <c r="R15" s="39" t="s">
        <v>30</v>
      </c>
      <c r="S15" s="10" t="s">
        <v>15</v>
      </c>
      <c r="T15" s="11"/>
      <c r="U15" s="12" t="s">
        <v>27</v>
      </c>
      <c r="V15" s="10"/>
    </row>
    <row r="16" spans="1:22" s="8" customFormat="1" ht="84" customHeight="1">
      <c r="A16" s="12"/>
      <c r="B16" s="13"/>
      <c r="C16" s="39"/>
      <c r="D16" s="44" t="s">
        <v>49</v>
      </c>
      <c r="E16" s="46" t="s">
        <v>56</v>
      </c>
      <c r="F16" s="47" t="s">
        <v>60</v>
      </c>
      <c r="G16" s="12"/>
      <c r="H16" s="11"/>
      <c r="I16" s="11"/>
      <c r="J16" s="13"/>
      <c r="K16" s="39"/>
      <c r="L16" s="44" t="s">
        <v>49</v>
      </c>
      <c r="M16" s="46" t="s">
        <v>56</v>
      </c>
      <c r="N16" s="47" t="s">
        <v>60</v>
      </c>
      <c r="O16" s="38"/>
      <c r="P16" s="39"/>
      <c r="Q16" s="49"/>
      <c r="R16" s="39"/>
      <c r="S16" s="10"/>
      <c r="T16" s="11"/>
      <c r="U16" s="12"/>
      <c r="V16" s="10"/>
    </row>
    <row r="17" spans="1:22" s="8" customFormat="1" ht="12.75">
      <c r="A17" s="12"/>
      <c r="B17" s="12" t="s">
        <v>20</v>
      </c>
      <c r="C17" s="38"/>
      <c r="D17" s="12" t="s">
        <v>61</v>
      </c>
      <c r="E17" s="11" t="s">
        <v>62</v>
      </c>
      <c r="F17" s="11" t="s">
        <v>63</v>
      </c>
      <c r="G17" s="12" t="s">
        <v>22</v>
      </c>
      <c r="H17" s="51" t="s">
        <v>91</v>
      </c>
      <c r="I17" s="11"/>
      <c r="J17" s="12" t="s">
        <v>21</v>
      </c>
      <c r="K17" s="38"/>
      <c r="L17" s="12" t="s">
        <v>64</v>
      </c>
      <c r="M17" s="11" t="s">
        <v>65</v>
      </c>
      <c r="N17" s="11" t="s">
        <v>66</v>
      </c>
      <c r="O17" s="12" t="s">
        <v>67</v>
      </c>
      <c r="P17" s="39" t="s">
        <v>28</v>
      </c>
      <c r="Q17" s="51" t="s">
        <v>90</v>
      </c>
      <c r="R17" s="39" t="s">
        <v>14</v>
      </c>
      <c r="S17" s="10" t="s">
        <v>31</v>
      </c>
      <c r="T17" s="11" t="s">
        <v>38</v>
      </c>
      <c r="U17" s="12" t="s">
        <v>14</v>
      </c>
      <c r="V17" s="10" t="s">
        <v>85</v>
      </c>
    </row>
    <row r="18" spans="1:22" s="8" customFormat="1" ht="13.5" thickBot="1">
      <c r="A18" s="18"/>
      <c r="B18" s="14" t="s">
        <v>9</v>
      </c>
      <c r="C18" s="41" t="s">
        <v>9</v>
      </c>
      <c r="D18" s="14" t="s">
        <v>9</v>
      </c>
      <c r="E18" s="15" t="s">
        <v>9</v>
      </c>
      <c r="F18" s="15" t="s">
        <v>9</v>
      </c>
      <c r="G18" s="14" t="s">
        <v>9</v>
      </c>
      <c r="H18" s="14" t="s">
        <v>86</v>
      </c>
      <c r="I18" s="17"/>
      <c r="J18" s="14" t="s">
        <v>9</v>
      </c>
      <c r="K18" s="41" t="s">
        <v>9</v>
      </c>
      <c r="L18" s="14" t="s">
        <v>9</v>
      </c>
      <c r="M18" s="15" t="s">
        <v>9</v>
      </c>
      <c r="N18" s="15" t="s">
        <v>9</v>
      </c>
      <c r="O18" s="14" t="s">
        <v>9</v>
      </c>
      <c r="P18" s="41" t="s">
        <v>9</v>
      </c>
      <c r="Q18" s="15" t="s">
        <v>98</v>
      </c>
      <c r="R18" s="41" t="s">
        <v>9</v>
      </c>
      <c r="S18" s="16" t="s">
        <v>9</v>
      </c>
      <c r="T18" s="15" t="s">
        <v>53</v>
      </c>
      <c r="U18" s="14" t="s">
        <v>9</v>
      </c>
      <c r="V18" s="14" t="s">
        <v>84</v>
      </c>
    </row>
    <row r="19" spans="1:65" s="5" customFormat="1" ht="15" customHeight="1">
      <c r="A19" s="1">
        <v>1</v>
      </c>
      <c r="B19" s="1">
        <v>2</v>
      </c>
      <c r="C19" s="42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42">
        <v>11</v>
      </c>
      <c r="L19" s="42">
        <v>12</v>
      </c>
      <c r="M19" s="42">
        <v>13</v>
      </c>
      <c r="N19" s="42">
        <v>14</v>
      </c>
      <c r="O19" s="42">
        <v>15</v>
      </c>
      <c r="P19" s="42">
        <v>15</v>
      </c>
      <c r="Q19" s="42">
        <v>16</v>
      </c>
      <c r="R19" s="42">
        <v>17</v>
      </c>
      <c r="S19" s="1">
        <v>18</v>
      </c>
      <c r="T19" s="1">
        <v>19</v>
      </c>
      <c r="U19" s="1">
        <v>20</v>
      </c>
      <c r="V19" s="1">
        <v>21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s="30" customFormat="1" ht="30" customHeight="1">
      <c r="A20" s="27" t="s">
        <v>46</v>
      </c>
      <c r="B20" s="33">
        <v>813740</v>
      </c>
      <c r="C20" s="33">
        <v>221</v>
      </c>
      <c r="D20" s="33">
        <v>20548</v>
      </c>
      <c r="E20" s="33">
        <v>95303</v>
      </c>
      <c r="F20" s="33">
        <v>80923</v>
      </c>
      <c r="G20" s="33">
        <f>D20+E20+F20</f>
        <v>196774</v>
      </c>
      <c r="H20" s="33">
        <v>2090</v>
      </c>
      <c r="I20" s="27" t="s">
        <v>108</v>
      </c>
      <c r="J20" s="33">
        <v>1494180</v>
      </c>
      <c r="K20" s="33">
        <v>418</v>
      </c>
      <c r="L20" s="33">
        <v>12568.96</v>
      </c>
      <c r="M20" s="33">
        <v>48670</v>
      </c>
      <c r="N20" s="33">
        <v>55092</v>
      </c>
      <c r="O20" s="33">
        <f>L20+M20+N20</f>
        <v>116330.95999999999</v>
      </c>
      <c r="P20" s="33">
        <f>D20-L20</f>
        <v>7979.040000000001</v>
      </c>
      <c r="Q20" s="33">
        <v>1845</v>
      </c>
      <c r="R20" s="33">
        <f>G20-O20</f>
        <v>80443.04000000001</v>
      </c>
      <c r="S20" s="33">
        <f>J20-B20</f>
        <v>680440</v>
      </c>
      <c r="T20" s="33">
        <v>1</v>
      </c>
      <c r="U20" s="33">
        <f>T20*R20</f>
        <v>80443.04000000001</v>
      </c>
      <c r="V20" s="28">
        <f>H20-Q20</f>
        <v>245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</row>
    <row r="21" spans="1:65" s="4" customFormat="1" ht="30" customHeight="1" hidden="1">
      <c r="A21" s="21" t="s">
        <v>39</v>
      </c>
      <c r="B21" s="34">
        <v>3800</v>
      </c>
      <c r="C21" s="34">
        <v>375</v>
      </c>
      <c r="D21" s="34">
        <v>6239</v>
      </c>
      <c r="E21" s="34">
        <v>153</v>
      </c>
      <c r="F21" s="34"/>
      <c r="G21" s="34">
        <f>D21+E21</f>
        <v>6392</v>
      </c>
      <c r="H21" s="34"/>
      <c r="I21" s="20" t="s">
        <v>40</v>
      </c>
      <c r="J21" s="34">
        <v>2700</v>
      </c>
      <c r="K21" s="34">
        <v>365</v>
      </c>
      <c r="L21" s="34">
        <v>3977</v>
      </c>
      <c r="M21" s="34">
        <v>150</v>
      </c>
      <c r="N21" s="34"/>
      <c r="O21" s="34">
        <v>4041</v>
      </c>
      <c r="P21" s="33">
        <f>D21-L21</f>
        <v>2262</v>
      </c>
      <c r="Q21" s="33"/>
      <c r="R21" s="33">
        <f>G21-O21</f>
        <v>2351</v>
      </c>
      <c r="S21" s="34">
        <f>J21-B21</f>
        <v>-1100</v>
      </c>
      <c r="T21" s="35">
        <v>1</v>
      </c>
      <c r="U21" s="34">
        <f>T21*R21</f>
        <v>2351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21" s="3" customFormat="1" ht="30" customHeight="1" hidden="1">
      <c r="A22" s="24"/>
      <c r="B22" s="5"/>
      <c r="C22" s="5"/>
      <c r="D22" s="5"/>
      <c r="E22" s="5"/>
      <c r="F22" s="5"/>
      <c r="G22" s="5"/>
      <c r="H22" s="5"/>
      <c r="I22" s="20"/>
      <c r="J22" s="5"/>
      <c r="K22" s="5"/>
      <c r="L22" s="5"/>
      <c r="M22" s="5"/>
      <c r="N22" s="5"/>
      <c r="O22" s="5"/>
      <c r="P22" s="5"/>
      <c r="Q22" s="5"/>
      <c r="R22" s="5"/>
      <c r="S22" s="23" t="s">
        <v>41</v>
      </c>
      <c r="T22" s="32">
        <f>SUM(T20:T21)</f>
        <v>2</v>
      </c>
      <c r="U22" s="32"/>
    </row>
    <row r="23" s="3" customFormat="1" ht="24" customHeight="1">
      <c r="I23" s="19"/>
    </row>
    <row r="24" spans="1:11" s="3" customFormat="1" ht="17.25" customHeight="1">
      <c r="A24" s="3" t="s">
        <v>80</v>
      </c>
      <c r="B24" s="72" t="s">
        <v>104</v>
      </c>
      <c r="C24" s="72"/>
      <c r="D24" s="72"/>
      <c r="E24" s="72"/>
      <c r="H24" s="25" t="s">
        <v>106</v>
      </c>
      <c r="I24" s="25"/>
      <c r="J24" s="25"/>
      <c r="K24" s="25"/>
    </row>
    <row r="25" s="3" customFormat="1" ht="12" customHeight="1"/>
    <row r="26" spans="2:8" s="3" customFormat="1" ht="13.5" customHeight="1">
      <c r="B26" s="3" t="s">
        <v>102</v>
      </c>
      <c r="H26" s="3" t="s">
        <v>103</v>
      </c>
    </row>
    <row r="27" spans="2:8" s="3" customFormat="1" ht="18" customHeight="1">
      <c r="B27" s="3" t="s">
        <v>93</v>
      </c>
      <c r="H27" s="3" t="s">
        <v>93</v>
      </c>
    </row>
    <row r="28" spans="2:8" s="3" customFormat="1" ht="15.75" customHeight="1">
      <c r="B28" s="58" t="s">
        <v>92</v>
      </c>
      <c r="H28" s="58" t="s">
        <v>99</v>
      </c>
    </row>
    <row r="29" spans="2:8" s="3" customFormat="1" ht="17.25" customHeight="1">
      <c r="B29" s="31" t="s">
        <v>94</v>
      </c>
      <c r="H29" s="31" t="s">
        <v>94</v>
      </c>
    </row>
    <row r="30" spans="2:8" s="3" customFormat="1" ht="15.75" customHeight="1">
      <c r="B30" s="31" t="s">
        <v>95</v>
      </c>
      <c r="H30" s="31" t="s">
        <v>95</v>
      </c>
    </row>
    <row r="31" spans="2:8" s="3" customFormat="1" ht="16.5" customHeight="1">
      <c r="B31" s="31" t="s">
        <v>96</v>
      </c>
      <c r="H31" s="31" t="s">
        <v>96</v>
      </c>
    </row>
    <row r="32" spans="2:8" s="3" customFormat="1" ht="16.5" customHeight="1">
      <c r="B32" s="31" t="s">
        <v>97</v>
      </c>
      <c r="H32" s="31" t="s">
        <v>97</v>
      </c>
    </row>
    <row r="33" s="3" customFormat="1" ht="15.75" customHeight="1"/>
    <row r="34" spans="5:15" s="3" customFormat="1" ht="30" customHeight="1">
      <c r="E34" s="3" t="s">
        <v>107</v>
      </c>
      <c r="O34" s="3" t="s">
        <v>57</v>
      </c>
    </row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15" customHeight="1"/>
    <row r="42" s="3" customFormat="1" ht="15" customHeight="1"/>
    <row r="43" s="3" customFormat="1" ht="15" customHeight="1"/>
    <row r="44" s="3" customFormat="1" ht="15" customHeight="1"/>
    <row r="45" s="3" customFormat="1" ht="15" customHeight="1"/>
    <row r="46" s="3" customFormat="1" ht="15" customHeight="1"/>
    <row r="47" s="3" customFormat="1" ht="15" customHeight="1"/>
    <row r="48" s="3" customFormat="1" ht="15" customHeight="1"/>
    <row r="49" s="3" customFormat="1" ht="15" customHeight="1"/>
    <row r="50" s="3" customFormat="1" ht="15" customHeight="1"/>
    <row r="51" s="3" customFormat="1" ht="15" customHeight="1"/>
    <row r="52" s="3" customFormat="1" ht="15" customHeight="1"/>
    <row r="53" s="3" customFormat="1" ht="15" customHeight="1"/>
    <row r="54" s="3" customFormat="1" ht="15" customHeight="1"/>
    <row r="55" s="3" customFormat="1" ht="15" customHeight="1"/>
    <row r="56" s="3" customFormat="1" ht="15" customHeight="1"/>
    <row r="57" s="3" customFormat="1" ht="15" customHeight="1"/>
    <row r="58" s="3" customFormat="1" ht="15" customHeight="1"/>
    <row r="59" s="3" customFormat="1" ht="15" customHeight="1"/>
    <row r="60" s="3" customFormat="1" ht="1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="3" customFormat="1" ht="15" customHeight="1"/>
    <row r="68" s="3" customFormat="1" ht="15" customHeight="1"/>
    <row r="69" s="3" customFormat="1" ht="15" customHeight="1"/>
    <row r="70" s="3" customFormat="1" ht="15" customHeight="1"/>
    <row r="71" s="3" customFormat="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11">
    <mergeCell ref="L10:O10"/>
    <mergeCell ref="D10:G10"/>
    <mergeCell ref="L11:O11"/>
    <mergeCell ref="D9:G9"/>
    <mergeCell ref="A8:H8"/>
    <mergeCell ref="A5:R5"/>
    <mergeCell ref="B24:E24"/>
    <mergeCell ref="R8:S8"/>
    <mergeCell ref="I8:Q8"/>
    <mergeCell ref="D11:G11"/>
    <mergeCell ref="L9:O9"/>
  </mergeCells>
  <printOptions/>
  <pageMargins left="0.93" right="0.56" top="0.51" bottom="0.37" header="0.35" footer="0.3"/>
  <pageSetup horizontalDpi="120" verticalDpi="120" orientation="landscape" paperSize="9" scale="99" r:id="rId1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ГУДПП  "Орелоблэнерго"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ПТО_2</dc:creator>
  <cp:keywords/>
  <dc:description/>
  <cp:lastModifiedBy>Пользователь Windows</cp:lastModifiedBy>
  <cp:lastPrinted>2017-02-20T10:18:57Z</cp:lastPrinted>
  <dcterms:created xsi:type="dcterms:W3CDTF">1999-02-12T05:52:55Z</dcterms:created>
  <dcterms:modified xsi:type="dcterms:W3CDTF">2019-02-21T06:54:22Z</dcterms:modified>
  <cp:category/>
  <cp:version/>
  <cp:contentType/>
  <cp:contentStatus/>
</cp:coreProperties>
</file>