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5160" activeTab="0"/>
  </bookViews>
  <sheets>
    <sheet name="Лист1" sheetId="1" r:id="rId1"/>
    <sheet name="Лист2" sheetId="2" r:id="rId2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<sst xmlns="http://schemas.openxmlformats.org/spreadsheetml/2006/main" count="84" uniqueCount="62">
  <si>
    <t>№ п/п</t>
  </si>
  <si>
    <t>Технические характеристики, км., шт.</t>
  </si>
  <si>
    <t>АО "Орелоблэнерго"</t>
  </si>
  <si>
    <t xml:space="preserve">Наименование объекта </t>
  </si>
  <si>
    <t xml:space="preserve">Дата реализации ИП </t>
  </si>
  <si>
    <t xml:space="preserve"> Сметная стоимость (по Утв. ИП) тыс. руб. без НДС </t>
  </si>
  <si>
    <t>Норматив объекта, тыс. руб., без НДС</t>
  </si>
  <si>
    <t xml:space="preserve"> Номер расценки</t>
  </si>
  <si>
    <t>Значения стоимостных показателей технологических решений капитального строительства введённых в эксплуатацию объектов электроэнергетики АО "Орелоблэнерго", соответствующих типовым технологическим решениям капитального строительства объектов электроэнергетики, в отношении которых Министерством энергетики РФ установлены укрупнённые нормативы цены.</t>
  </si>
  <si>
    <t>Стоимость ОС   с начала реализации ИП без НДС, тыс.руб.</t>
  </si>
  <si>
    <t>Сметная стоимость объекта по УНЦ по Приказу Минэн. №75 от 08.02.2016г. в ценах на 01.01.15</t>
  </si>
  <si>
    <t>Норматив объекта с коэффициентом пересчета в прогнозный уровень цен согл. Приказа №380 от 05.05.16, тыс. руб</t>
  </si>
  <si>
    <t>В2-01*</t>
  </si>
  <si>
    <t xml:space="preserve">ВЛЗ 10 кВ №3 ВЛ 10кВ Пенькозавод, ул. Рабоче-Крестьянская, г.Дмитровск </t>
  </si>
  <si>
    <t>КЛ 10кВ №7 от яч. 7 до опоры ВЛ 10кВ №7ПС ЭЧЭ-61 п.Змиевка</t>
  </si>
  <si>
    <t>КЛ 6 кВ ТП411.01-ТП552.04  г. Орел</t>
  </si>
  <si>
    <t>Замена оборудования РУ 6 кВ ТП 019 г. Ливны</t>
  </si>
  <si>
    <t>Замена оборудования РУ10 кВ ТП 014 п. Колпны</t>
  </si>
  <si>
    <t>КЛ 10 кВ ТП808.08-ТП809.01  г. Орел</t>
  </si>
  <si>
    <t>Замена маслянных выключателей на вакуумные в РП 11 яч. 08 г.Орел</t>
  </si>
  <si>
    <t>Замена маслянных выключателей на вакуумные в РП 21 яч. 01,02,05,07,18 г.Орел</t>
  </si>
  <si>
    <t>Замена оборудования РУ-6кВ в ТП 415 г.Орел</t>
  </si>
  <si>
    <t>Замена оборудования РУ-6кВ в ТП 019 г.Ливны</t>
  </si>
  <si>
    <t>Замена оборудования РУ-6кВ в ТП 389 г.Орел</t>
  </si>
  <si>
    <t>Замена оборудования РУ-6кВ в ТП 122 г.Орел</t>
  </si>
  <si>
    <t>Главный инженер АО "Орелоблэнерго"                                                                            В.А. Тимохин</t>
  </si>
  <si>
    <t xml:space="preserve">* </t>
  </si>
  <si>
    <t xml:space="preserve"> - виды работ, учтенные в расценке не совпадают с фактически выполненными.</t>
  </si>
  <si>
    <t>Отчёт за 2017 года об исполнении инвестиционной программы</t>
  </si>
  <si>
    <t>Замена маслянных выключателей на вакуумные в РП 16 яч. 01, 05, 06, 10</t>
  </si>
  <si>
    <t>Замена масляных выключателей на вакуумные В ТП 142 ПЛ 5 п/с «ЛААЗ» г. Ливны</t>
  </si>
  <si>
    <t>Замена масляных выключателей на вакуумные В ЦРП 04 яч. 02, 03, 07, 08 г. Мценск</t>
  </si>
  <si>
    <t>Замена оборудования РУ-6кВ ТП 486 г. Орёл</t>
  </si>
  <si>
    <t>Замена оборудования РУ-6кВ ТП 370 г. Орёл</t>
  </si>
  <si>
    <t>Замена оборудования РУ 10кВ ТП 014 п. Верховье</t>
  </si>
  <si>
    <t>Замена оборудования РУ 10кВ ТП 018 г. Дмитровск</t>
  </si>
  <si>
    <t>Замена оборудования РУ 10кВ ТП 097 яч. 02, 04, 06 г. Мценск</t>
  </si>
  <si>
    <t>Замена оборудования РУ 10кВ ЦРП 04 яч. 13 г. Мценск</t>
  </si>
  <si>
    <t>Замена КЛ 6 кВ от РП 12 до РП 02 г. Орёл</t>
  </si>
  <si>
    <t>замена КЛ 6 кВ от ТП 148 до ТП 003 г. Ливны</t>
  </si>
  <si>
    <t>замена КЛ 6 кВ №38 ПС Пластмасс — ТП 058 г. Ливны</t>
  </si>
  <si>
    <t>замена КЛ 10 кВ РП 01.03 — ВЛ 10 кВ Пенькозхавод г. Дмитровск ул. Рабоче-Крестьянская</t>
  </si>
  <si>
    <t>КЛ-10 кВ ТП 004.03-ТП 009.03 ул. Апухтина, пер. 3-й Ленинский г. Болхов</t>
  </si>
  <si>
    <t>КЛ-10 кВ №17 ПС "Мценск" опора №1 ВЛ-10 кВ №17 г. Мценск</t>
  </si>
  <si>
    <t>КЛ-10 кВ №14 ПС "Мценск" опора №1 ВЛ-10 кВ №14 г. Мценск</t>
  </si>
  <si>
    <t>Строительство ВЛ-10 кВ для перераспределения существующих нагрузок, оптимизации потерь и улучшения качества электроэнергии по ул. Строителей, п. Шаблыкино</t>
  </si>
  <si>
    <t>Строительство ВЛЗ 10 кВ №16 для оптимизации потерь и улучшения качества электроэнергии  ПС 35/10 кВ Хомутово от опоры №15 ВЛ 10 кВ до ТП 001 п. Хомутово</t>
  </si>
  <si>
    <t>Строительство ВЛ 6 кВ ТП 004.03-ТП 031.03 пл ул. Рабочей, Московской, Бахтина г. Ливны</t>
  </si>
  <si>
    <t>Строительство 2КЛ-10 кВ от ТП 758 ул. Михалицина  для перераспределения существующих нагрузок, оптимизации потерь и улучшения качества электроэнергии. г. Орел</t>
  </si>
  <si>
    <t>Монтаж СИП 3-ВЛЗ №29 от ПС 110/35/10  до    РП 01 в г. Болхове</t>
  </si>
  <si>
    <t>8.</t>
  </si>
  <si>
    <t xml:space="preserve">КЗ-01-1(2)                 К1-08-1           П5-01             К4-01    </t>
  </si>
  <si>
    <t xml:space="preserve">КЗ-01-1(2)                 К1-05-1         П5-01             К4-01    </t>
  </si>
  <si>
    <t xml:space="preserve">КЗ-01-1(2)                 К1-04-2          П5-01                 </t>
  </si>
  <si>
    <t xml:space="preserve">КЗ-01-1(2)                 К1-04-2         П5-01               </t>
  </si>
  <si>
    <t xml:space="preserve">КЗ-01-1(2)                 К1-08-2          П5-01                 </t>
  </si>
  <si>
    <t xml:space="preserve">К1-04-2                КЗ-01-1(2)            П5-01                  </t>
  </si>
  <si>
    <t xml:space="preserve">КЗ-01-1(2)                 К1-06-1    П5-01             К4-01    </t>
  </si>
  <si>
    <t xml:space="preserve">КЗ-01-1(2)                 К1-08-2        П5-01             К4-01    </t>
  </si>
  <si>
    <t>ПЗ-01                 Д1-01         Л1-61-1</t>
  </si>
  <si>
    <t xml:space="preserve">КЗ-01-1(2)                 К1-05-2*         П5-01             К4-01    </t>
  </si>
  <si>
    <t>Год раскрытия информации: 2018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</si>
</sst>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3">
    <font>
      <sz val="11"/>
      <color indexed="8"/>
      <name val="Calibri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SimSun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1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40">
      <selection activeCell="E37" sqref="E37"/>
    </sheetView>
  </sheetViews>
  <sheetFormatPr defaultColWidth="9.140625" defaultRowHeight="15"/>
  <cols>
    <col min="1" max="1" width="3.421875" style="3" customWidth="1"/>
    <col min="2" max="2" width="38.140625" style="3" customWidth="1"/>
    <col min="3" max="3" width="7.28125" style="3" customWidth="1"/>
    <col min="4" max="4" width="6.00390625" style="3" customWidth="1"/>
    <col min="5" max="5" width="8.421875" style="3" customWidth="1"/>
    <col min="6" max="6" width="11.7109375" style="3" customWidth="1"/>
    <col min="7" max="7" width="9.7109375" style="3" customWidth="1"/>
    <col min="8" max="8" width="15.140625" style="3" customWidth="1"/>
    <col min="9" max="9" width="11.8515625" style="3" customWidth="1"/>
    <col min="10" max="16384" width="9.140625" style="3" customWidth="1"/>
  </cols>
  <sheetData>
    <row r="1" spans="1:9" ht="12.7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</row>
    <row r="3" spans="1:9" ht="12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6:9" ht="7.5" customHeight="1">
      <c r="F4" s="4"/>
      <c r="G4" s="4"/>
      <c r="H4" s="4"/>
      <c r="I4" s="4"/>
    </row>
    <row r="5" spans="1:9" ht="57" customHeight="1">
      <c r="A5" s="20" t="s">
        <v>8</v>
      </c>
      <c r="B5" s="20"/>
      <c r="C5" s="20"/>
      <c r="D5" s="20"/>
      <c r="E5" s="20"/>
      <c r="F5" s="20"/>
      <c r="G5" s="20"/>
      <c r="H5" s="20"/>
      <c r="I5" s="20"/>
    </row>
    <row r="6" ht="12" customHeight="1"/>
    <row r="7" spans="1:9" ht="80.25" customHeight="1">
      <c r="A7" s="16" t="s">
        <v>0</v>
      </c>
      <c r="B7" s="16" t="s">
        <v>3</v>
      </c>
      <c r="C7" s="16" t="s">
        <v>1</v>
      </c>
      <c r="D7" s="17" t="s">
        <v>4</v>
      </c>
      <c r="E7" s="16" t="s">
        <v>5</v>
      </c>
      <c r="F7" s="16" t="s">
        <v>10</v>
      </c>
      <c r="G7" s="16"/>
      <c r="H7" s="17" t="s">
        <v>11</v>
      </c>
      <c r="I7" s="16" t="s">
        <v>9</v>
      </c>
    </row>
    <row r="8" spans="1:9" ht="66" customHeight="1">
      <c r="A8" s="16"/>
      <c r="B8" s="16"/>
      <c r="C8" s="16"/>
      <c r="D8" s="18"/>
      <c r="E8" s="16"/>
      <c r="F8" s="5" t="s">
        <v>7</v>
      </c>
      <c r="G8" s="5" t="s">
        <v>6</v>
      </c>
      <c r="H8" s="18"/>
      <c r="I8" s="16"/>
    </row>
    <row r="9" spans="1:9" ht="75.75" customHeight="1">
      <c r="A9" s="5">
        <v>1</v>
      </c>
      <c r="B9" s="6" t="s">
        <v>13</v>
      </c>
      <c r="C9" s="5">
        <v>0.7</v>
      </c>
      <c r="D9" s="5">
        <v>2017</v>
      </c>
      <c r="E9" s="5">
        <v>1078</v>
      </c>
      <c r="F9" s="5" t="s">
        <v>59</v>
      </c>
      <c r="G9" s="5">
        <v>1767.9</v>
      </c>
      <c r="H9" s="11">
        <f>G9*1.0996*1.079352</f>
        <v>2098.24176631968</v>
      </c>
      <c r="I9" s="12">
        <v>857.153</v>
      </c>
    </row>
    <row r="10" spans="1:9" ht="61.5" customHeight="1">
      <c r="A10" s="5">
        <v>2</v>
      </c>
      <c r="B10" s="6" t="s">
        <v>14</v>
      </c>
      <c r="C10" s="5">
        <v>0.14</v>
      </c>
      <c r="D10" s="5">
        <v>2017</v>
      </c>
      <c r="E10" s="5">
        <v>230</v>
      </c>
      <c r="F10" s="5" t="s">
        <v>56</v>
      </c>
      <c r="G10" s="5">
        <v>398.44</v>
      </c>
      <c r="H10" s="11">
        <f>G10*1.0996*1.079352</f>
        <v>472.890689163648</v>
      </c>
      <c r="I10" s="5">
        <v>196.305</v>
      </c>
    </row>
    <row r="11" spans="1:9" ht="67.5" customHeight="1">
      <c r="A11" s="5">
        <v>3</v>
      </c>
      <c r="B11" s="6" t="s">
        <v>15</v>
      </c>
      <c r="C11" s="5">
        <v>1.3</v>
      </c>
      <c r="D11" s="5">
        <v>2017</v>
      </c>
      <c r="E11" s="5">
        <v>2340</v>
      </c>
      <c r="F11" s="5" t="s">
        <v>57</v>
      </c>
      <c r="G11" s="5">
        <v>66748.5</v>
      </c>
      <c r="H11" s="11">
        <f>G11*1.0996*1.079352</f>
        <v>79220.8216184112</v>
      </c>
      <c r="I11" s="5">
        <v>2151.025</v>
      </c>
    </row>
    <row r="12" spans="1:9" ht="37.5" customHeight="1">
      <c r="A12" s="5">
        <v>4</v>
      </c>
      <c r="B12" s="6" t="s">
        <v>16</v>
      </c>
      <c r="C12" s="5">
        <v>4</v>
      </c>
      <c r="D12" s="5">
        <v>2017</v>
      </c>
      <c r="E12" s="5">
        <v>561.5</v>
      </c>
      <c r="F12" s="5" t="s">
        <v>12</v>
      </c>
      <c r="G12" s="5">
        <v>6640</v>
      </c>
      <c r="H12" s="11">
        <f>G12*1.0996*1.079352</f>
        <v>7880.720249088</v>
      </c>
      <c r="I12" s="5">
        <v>390.492</v>
      </c>
    </row>
    <row r="13" spans="1:9" ht="35.25" customHeight="1">
      <c r="A13" s="5">
        <v>5</v>
      </c>
      <c r="B13" s="6" t="s">
        <v>17</v>
      </c>
      <c r="C13" s="5">
        <v>5</v>
      </c>
      <c r="D13" s="5">
        <v>2017</v>
      </c>
      <c r="E13" s="5">
        <v>957.05</v>
      </c>
      <c r="F13" s="5" t="s">
        <v>12</v>
      </c>
      <c r="G13" s="5">
        <v>8300</v>
      </c>
      <c r="H13" s="11">
        <f>G13*1.0996*1.079352</f>
        <v>9850.90031136</v>
      </c>
      <c r="I13" s="5">
        <v>514.945</v>
      </c>
    </row>
    <row r="14" spans="1:9" ht="66.75" customHeight="1">
      <c r="A14" s="5">
        <v>6</v>
      </c>
      <c r="B14" s="6" t="s">
        <v>18</v>
      </c>
      <c r="C14" s="5">
        <v>1.405</v>
      </c>
      <c r="D14" s="5">
        <v>2017</v>
      </c>
      <c r="E14" s="5">
        <v>3607.85</v>
      </c>
      <c r="F14" s="5" t="s">
        <v>58</v>
      </c>
      <c r="G14" s="5">
        <f>33235.26</f>
        <v>33235.26</v>
      </c>
      <c r="H14" s="11">
        <f aca="true" t="shared" si="0" ref="H14:H19">G14*1.0996*1.079352</f>
        <v>39445.449768931394</v>
      </c>
      <c r="I14" s="11">
        <v>1998.991</v>
      </c>
    </row>
    <row r="15" spans="1:9" ht="58.5" customHeight="1">
      <c r="A15" s="5">
        <v>7</v>
      </c>
      <c r="B15" s="6" t="s">
        <v>19</v>
      </c>
      <c r="C15" s="5">
        <v>1</v>
      </c>
      <c r="D15" s="5">
        <v>2017</v>
      </c>
      <c r="E15" s="5">
        <v>262</v>
      </c>
      <c r="F15" s="5" t="s">
        <v>12</v>
      </c>
      <c r="G15" s="5">
        <v>1660</v>
      </c>
      <c r="H15" s="11">
        <f t="shared" si="0"/>
        <v>1970.180062272</v>
      </c>
      <c r="I15" s="5">
        <v>245.32</v>
      </c>
    </row>
    <row r="16" spans="1:9" ht="63.75" customHeight="1">
      <c r="A16" s="5">
        <v>8</v>
      </c>
      <c r="B16" s="6" t="s">
        <v>20</v>
      </c>
      <c r="C16" s="5">
        <v>5</v>
      </c>
      <c r="D16" s="5">
        <v>2017</v>
      </c>
      <c r="E16" s="5">
        <v>1308</v>
      </c>
      <c r="F16" s="5" t="s">
        <v>12</v>
      </c>
      <c r="G16" s="5">
        <f>G15*5</f>
        <v>8300</v>
      </c>
      <c r="H16" s="11">
        <f t="shared" si="0"/>
        <v>9850.90031136</v>
      </c>
      <c r="I16" s="5">
        <v>1227.12</v>
      </c>
    </row>
    <row r="17" spans="1:9" ht="35.25" customHeight="1">
      <c r="A17" s="5">
        <v>9</v>
      </c>
      <c r="B17" s="6" t="s">
        <v>21</v>
      </c>
      <c r="C17" s="5">
        <v>7</v>
      </c>
      <c r="D17" s="5">
        <v>2017</v>
      </c>
      <c r="E17" s="5">
        <v>691</v>
      </c>
      <c r="F17" s="5" t="s">
        <v>12</v>
      </c>
      <c r="G17" s="5">
        <f>G15*7</f>
        <v>11620</v>
      </c>
      <c r="H17" s="11">
        <f t="shared" si="0"/>
        <v>13791.260435904</v>
      </c>
      <c r="I17" s="5">
        <v>717.765</v>
      </c>
    </row>
    <row r="18" spans="1:9" ht="33.75" customHeight="1">
      <c r="A18" s="5">
        <v>10</v>
      </c>
      <c r="B18" s="6" t="s">
        <v>22</v>
      </c>
      <c r="C18" s="5">
        <v>4</v>
      </c>
      <c r="D18" s="5">
        <v>2017</v>
      </c>
      <c r="E18" s="5">
        <v>376</v>
      </c>
      <c r="F18" s="5" t="s">
        <v>12</v>
      </c>
      <c r="G18" s="5">
        <f>G15*4</f>
        <v>6640</v>
      </c>
      <c r="H18" s="11">
        <f t="shared" si="0"/>
        <v>7880.720249088</v>
      </c>
      <c r="I18" s="5">
        <v>390.492</v>
      </c>
    </row>
    <row r="19" spans="1:9" ht="36" customHeight="1">
      <c r="A19" s="5">
        <v>11</v>
      </c>
      <c r="B19" s="6" t="s">
        <v>23</v>
      </c>
      <c r="C19" s="5">
        <v>2</v>
      </c>
      <c r="D19" s="5">
        <v>2017</v>
      </c>
      <c r="E19" s="5">
        <v>61</v>
      </c>
      <c r="F19" s="5" t="s">
        <v>12</v>
      </c>
      <c r="G19" s="5">
        <f>G15*2</f>
        <v>3320</v>
      </c>
      <c r="H19" s="11">
        <f t="shared" si="0"/>
        <v>3940.360124544</v>
      </c>
      <c r="I19" s="5">
        <v>62.694</v>
      </c>
    </row>
    <row r="20" spans="1:9" ht="34.5" customHeight="1">
      <c r="A20" s="5">
        <v>12</v>
      </c>
      <c r="B20" s="6" t="s">
        <v>24</v>
      </c>
      <c r="C20" s="5">
        <v>2</v>
      </c>
      <c r="D20" s="5">
        <v>2017</v>
      </c>
      <c r="E20" s="5">
        <v>61</v>
      </c>
      <c r="F20" s="5" t="s">
        <v>12</v>
      </c>
      <c r="G20" s="5">
        <f>G15*2</f>
        <v>3320</v>
      </c>
      <c r="H20" s="11">
        <f>G20*1.0996*1.079352</f>
        <v>3940.360124544</v>
      </c>
      <c r="I20" s="5">
        <v>62.694</v>
      </c>
    </row>
    <row r="21" spans="1:9" ht="43.5" customHeight="1">
      <c r="A21" s="5">
        <v>13</v>
      </c>
      <c r="B21" s="6" t="s">
        <v>29</v>
      </c>
      <c r="C21" s="5">
        <v>4</v>
      </c>
      <c r="D21" s="5">
        <v>2017</v>
      </c>
      <c r="E21" s="5">
        <v>970</v>
      </c>
      <c r="F21" s="5" t="s">
        <v>12</v>
      </c>
      <c r="G21" s="5">
        <f>G15*C21</f>
        <v>6640</v>
      </c>
      <c r="H21" s="11">
        <f>G21*1.0996*1.079352</f>
        <v>7880.720249088</v>
      </c>
      <c r="I21" s="14">
        <v>974.85</v>
      </c>
    </row>
    <row r="22" spans="1:9" ht="45.75" customHeight="1">
      <c r="A22" s="5">
        <v>14</v>
      </c>
      <c r="B22" s="13" t="s">
        <v>30</v>
      </c>
      <c r="C22" s="5">
        <v>1</v>
      </c>
      <c r="D22" s="5">
        <v>2017</v>
      </c>
      <c r="E22" s="5">
        <v>250</v>
      </c>
      <c r="F22" s="5" t="s">
        <v>12</v>
      </c>
      <c r="G22" s="5">
        <f>G15</f>
        <v>1660</v>
      </c>
      <c r="H22" s="11">
        <f aca="true" t="shared" si="1" ref="H22:H41">G22*1.0996*1.079352</f>
        <v>1970.180062272</v>
      </c>
      <c r="I22" s="14">
        <v>253.855</v>
      </c>
    </row>
    <row r="23" spans="1:9" ht="44.25" customHeight="1">
      <c r="A23" s="5">
        <v>15</v>
      </c>
      <c r="B23" s="13" t="s">
        <v>31</v>
      </c>
      <c r="C23" s="5">
        <v>4</v>
      </c>
      <c r="D23" s="5">
        <v>2017</v>
      </c>
      <c r="E23" s="5">
        <v>1020</v>
      </c>
      <c r="F23" s="5" t="s">
        <v>12</v>
      </c>
      <c r="G23" s="5">
        <f>G22*C23</f>
        <v>6640</v>
      </c>
      <c r="H23" s="11">
        <f t="shared" si="1"/>
        <v>7880.720249088</v>
      </c>
      <c r="I23" s="14">
        <v>1020.762</v>
      </c>
    </row>
    <row r="24" spans="1:9" ht="34.5" customHeight="1">
      <c r="A24" s="5">
        <v>16</v>
      </c>
      <c r="B24" s="13" t="s">
        <v>32</v>
      </c>
      <c r="C24" s="14" t="s">
        <v>50</v>
      </c>
      <c r="D24" s="5">
        <v>2017</v>
      </c>
      <c r="E24" s="5">
        <v>820</v>
      </c>
      <c r="F24" s="5" t="s">
        <v>12</v>
      </c>
      <c r="G24" s="5">
        <f>G22*8</f>
        <v>13280</v>
      </c>
      <c r="H24" s="11">
        <f t="shared" si="1"/>
        <v>15761.440498176</v>
      </c>
      <c r="I24" s="14">
        <v>822.388</v>
      </c>
    </row>
    <row r="25" spans="1:9" ht="34.5" customHeight="1">
      <c r="A25" s="5">
        <v>17</v>
      </c>
      <c r="B25" s="13" t="s">
        <v>33</v>
      </c>
      <c r="C25" s="14">
        <v>6</v>
      </c>
      <c r="D25" s="5">
        <v>2017</v>
      </c>
      <c r="E25" s="5">
        <v>650</v>
      </c>
      <c r="F25" s="5" t="s">
        <v>12</v>
      </c>
      <c r="G25" s="5">
        <f>G22*C26</f>
        <v>4980</v>
      </c>
      <c r="H25" s="11">
        <f t="shared" si="1"/>
        <v>5910.540186816001</v>
      </c>
      <c r="I25" s="14">
        <v>646.137</v>
      </c>
    </row>
    <row r="26" spans="1:9" ht="34.5" customHeight="1">
      <c r="A26" s="5">
        <v>18</v>
      </c>
      <c r="B26" s="13" t="s">
        <v>34</v>
      </c>
      <c r="C26" s="14">
        <v>3</v>
      </c>
      <c r="D26" s="5">
        <v>2017</v>
      </c>
      <c r="E26" s="5">
        <v>300</v>
      </c>
      <c r="F26" s="5" t="s">
        <v>12</v>
      </c>
      <c r="G26" s="5">
        <f>G22*C26</f>
        <v>4980</v>
      </c>
      <c r="H26" s="11">
        <f t="shared" si="1"/>
        <v>5910.540186816001</v>
      </c>
      <c r="I26" s="14">
        <v>300.95</v>
      </c>
    </row>
    <row r="27" spans="1:9" ht="34.5" customHeight="1">
      <c r="A27" s="5">
        <v>19</v>
      </c>
      <c r="B27" s="13" t="s">
        <v>35</v>
      </c>
      <c r="C27" s="14">
        <v>1</v>
      </c>
      <c r="D27" s="5">
        <v>2017</v>
      </c>
      <c r="E27" s="5">
        <v>100</v>
      </c>
      <c r="F27" s="5" t="s">
        <v>12</v>
      </c>
      <c r="G27" s="5">
        <f>G22</f>
        <v>1660</v>
      </c>
      <c r="H27" s="11">
        <f t="shared" si="1"/>
        <v>1970.180062272</v>
      </c>
      <c r="I27" s="14">
        <v>97.2</v>
      </c>
    </row>
    <row r="28" spans="1:9" ht="34.5" customHeight="1">
      <c r="A28" s="5">
        <v>20</v>
      </c>
      <c r="B28" s="13" t="s">
        <v>36</v>
      </c>
      <c r="C28" s="14">
        <v>3</v>
      </c>
      <c r="D28" s="5">
        <v>2017</v>
      </c>
      <c r="E28" s="5">
        <v>400</v>
      </c>
      <c r="F28" s="5" t="s">
        <v>12</v>
      </c>
      <c r="G28" s="5">
        <f>G27*C28</f>
        <v>4980</v>
      </c>
      <c r="H28" s="11">
        <f t="shared" si="1"/>
        <v>5910.540186816001</v>
      </c>
      <c r="I28" s="14">
        <v>407.038</v>
      </c>
    </row>
    <row r="29" spans="1:9" ht="34.5" customHeight="1">
      <c r="A29" s="5">
        <v>21</v>
      </c>
      <c r="B29" s="13" t="s">
        <v>37</v>
      </c>
      <c r="C29" s="14">
        <v>1</v>
      </c>
      <c r="D29" s="5">
        <v>2017</v>
      </c>
      <c r="E29" s="5">
        <v>100</v>
      </c>
      <c r="F29" s="5" t="s">
        <v>12</v>
      </c>
      <c r="G29" s="5">
        <f>G27</f>
        <v>1660</v>
      </c>
      <c r="H29" s="11">
        <f t="shared" si="1"/>
        <v>1970.180062272</v>
      </c>
      <c r="I29" s="14">
        <v>109.246</v>
      </c>
    </row>
    <row r="30" spans="1:9" ht="63.75" customHeight="1">
      <c r="A30" s="5">
        <v>22</v>
      </c>
      <c r="B30" s="13" t="s">
        <v>38</v>
      </c>
      <c r="C30" s="14">
        <v>0.319</v>
      </c>
      <c r="D30" s="5">
        <v>2017</v>
      </c>
      <c r="E30" s="14">
        <v>616.1</v>
      </c>
      <c r="F30" s="5" t="s">
        <v>51</v>
      </c>
      <c r="G30" s="5">
        <v>3062.87</v>
      </c>
      <c r="H30" s="11">
        <f t="shared" si="1"/>
        <v>3635.183980319904</v>
      </c>
      <c r="I30" s="14">
        <v>756.963</v>
      </c>
    </row>
    <row r="31" spans="1:9" ht="64.5" customHeight="1">
      <c r="A31" s="5">
        <v>23</v>
      </c>
      <c r="B31" s="13" t="s">
        <v>39</v>
      </c>
      <c r="C31" s="14">
        <v>0.412</v>
      </c>
      <c r="D31" s="5">
        <v>2017</v>
      </c>
      <c r="E31" s="14">
        <v>1155</v>
      </c>
      <c r="F31" s="5" t="s">
        <v>52</v>
      </c>
      <c r="G31" s="5">
        <v>9891.2</v>
      </c>
      <c r="H31" s="11">
        <f t="shared" si="1"/>
        <v>11739.424718039041</v>
      </c>
      <c r="I31" s="14">
        <v>1025.797</v>
      </c>
    </row>
    <row r="32" spans="1:9" ht="66" customHeight="1">
      <c r="A32" s="5">
        <v>24</v>
      </c>
      <c r="B32" s="13" t="s">
        <v>40</v>
      </c>
      <c r="C32" s="14">
        <v>1.527</v>
      </c>
      <c r="D32" s="5">
        <v>2017</v>
      </c>
      <c r="E32" s="14">
        <v>2824.6</v>
      </c>
      <c r="F32" s="5" t="s">
        <v>52</v>
      </c>
      <c r="G32" s="5">
        <v>21751.2</v>
      </c>
      <c r="H32" s="11">
        <f t="shared" si="1"/>
        <v>25815.53046415104</v>
      </c>
      <c r="I32" s="14">
        <v>3165.336</v>
      </c>
    </row>
    <row r="33" spans="1:9" ht="60" customHeight="1">
      <c r="A33" s="5">
        <v>25</v>
      </c>
      <c r="B33" s="13" t="s">
        <v>41</v>
      </c>
      <c r="C33" s="14">
        <v>0.19</v>
      </c>
      <c r="D33" s="5">
        <v>2017</v>
      </c>
      <c r="E33" s="14">
        <v>2518.6</v>
      </c>
      <c r="F33" s="5" t="s">
        <v>53</v>
      </c>
      <c r="G33" s="5">
        <v>540.76</v>
      </c>
      <c r="H33" s="11">
        <f t="shared" si="1"/>
        <v>641.803958116992</v>
      </c>
      <c r="I33" s="14">
        <v>363.066</v>
      </c>
    </row>
    <row r="34" spans="1:9" ht="66" customHeight="1">
      <c r="A34" s="5">
        <v>26</v>
      </c>
      <c r="B34" s="13" t="s">
        <v>42</v>
      </c>
      <c r="C34" s="14">
        <v>0.4</v>
      </c>
      <c r="D34" s="5">
        <v>2017</v>
      </c>
      <c r="E34" s="5">
        <v>950</v>
      </c>
      <c r="F34" s="5" t="s">
        <v>54</v>
      </c>
      <c r="G34" s="5">
        <v>1138.4</v>
      </c>
      <c r="H34" s="11">
        <f t="shared" si="1"/>
        <v>1351.1162547532801</v>
      </c>
      <c r="I34" s="14">
        <v>952.554</v>
      </c>
    </row>
    <row r="35" spans="1:9" ht="66.75" customHeight="1">
      <c r="A35" s="5">
        <v>27</v>
      </c>
      <c r="B35" s="13" t="s">
        <v>43</v>
      </c>
      <c r="C35" s="14">
        <v>0.6</v>
      </c>
      <c r="D35" s="5">
        <v>2017</v>
      </c>
      <c r="E35" s="5">
        <v>1300</v>
      </c>
      <c r="F35" s="5" t="s">
        <v>55</v>
      </c>
      <c r="G35" s="5">
        <v>2173.8</v>
      </c>
      <c r="H35" s="11">
        <f t="shared" si="1"/>
        <v>2579.98639720896</v>
      </c>
      <c r="I35" s="14">
        <v>1277.964</v>
      </c>
    </row>
    <row r="36" spans="1:9" ht="67.5" customHeight="1">
      <c r="A36" s="5">
        <v>28</v>
      </c>
      <c r="B36" s="13" t="s">
        <v>44</v>
      </c>
      <c r="C36" s="14">
        <v>0.6</v>
      </c>
      <c r="D36" s="5">
        <v>2017</v>
      </c>
      <c r="E36" s="5">
        <v>1300</v>
      </c>
      <c r="F36" s="5" t="s">
        <v>55</v>
      </c>
      <c r="G36" s="5">
        <v>2173.8</v>
      </c>
      <c r="H36" s="11">
        <f t="shared" si="1"/>
        <v>2579.98639720896</v>
      </c>
      <c r="I36" s="14">
        <v>1277.965</v>
      </c>
    </row>
    <row r="37" spans="1:9" ht="84" customHeight="1">
      <c r="A37" s="5">
        <v>29</v>
      </c>
      <c r="B37" s="13" t="s">
        <v>45</v>
      </c>
      <c r="C37" s="14">
        <v>0.27</v>
      </c>
      <c r="D37" s="5">
        <v>2017</v>
      </c>
      <c r="E37" s="14">
        <v>128.5</v>
      </c>
      <c r="F37" s="5" t="s">
        <v>59</v>
      </c>
      <c r="G37" s="5">
        <v>512.68</v>
      </c>
      <c r="H37" s="11">
        <f t="shared" si="1"/>
        <v>608.477056822656</v>
      </c>
      <c r="I37" s="14">
        <v>620.733</v>
      </c>
    </row>
    <row r="38" spans="1:9" ht="73.5" customHeight="1">
      <c r="A38" s="5">
        <v>30</v>
      </c>
      <c r="B38" s="13" t="s">
        <v>46</v>
      </c>
      <c r="C38" s="14">
        <v>1.05</v>
      </c>
      <c r="D38" s="5">
        <v>2017</v>
      </c>
      <c r="E38" s="5">
        <v>2000</v>
      </c>
      <c r="F38" s="5" t="s">
        <v>59</v>
      </c>
      <c r="G38" s="5">
        <v>1993.9</v>
      </c>
      <c r="H38" s="11">
        <f t="shared" si="1"/>
        <v>2366.47110009888</v>
      </c>
      <c r="I38" s="14">
        <v>1966.775</v>
      </c>
    </row>
    <row r="39" spans="1:9" ht="57" customHeight="1">
      <c r="A39" s="5">
        <v>31</v>
      </c>
      <c r="B39" s="13" t="s">
        <v>47</v>
      </c>
      <c r="C39" s="14">
        <v>0.853</v>
      </c>
      <c r="D39" s="5">
        <v>2017</v>
      </c>
      <c r="E39" s="5">
        <v>1800</v>
      </c>
      <c r="F39" s="5" t="s">
        <v>59</v>
      </c>
      <c r="G39" s="5">
        <v>1622.43</v>
      </c>
      <c r="H39" s="11">
        <f t="shared" si="1"/>
        <v>1925.589902669856</v>
      </c>
      <c r="I39" s="14">
        <v>1850.018</v>
      </c>
    </row>
    <row r="40" spans="1:9" ht="78.75" customHeight="1">
      <c r="A40" s="5">
        <v>32</v>
      </c>
      <c r="B40" s="13" t="s">
        <v>48</v>
      </c>
      <c r="C40" s="14">
        <v>2.507</v>
      </c>
      <c r="D40" s="5">
        <v>2017</v>
      </c>
      <c r="E40" s="5">
        <v>8000</v>
      </c>
      <c r="F40" s="5" t="s">
        <v>60</v>
      </c>
      <c r="G40" s="5">
        <v>26269.27</v>
      </c>
      <c r="H40" s="11">
        <f t="shared" si="1"/>
        <v>31177.826508698785</v>
      </c>
      <c r="I40" s="14">
        <v>7747.093</v>
      </c>
    </row>
    <row r="41" spans="1:9" ht="68.25" customHeight="1">
      <c r="A41" s="5">
        <v>33</v>
      </c>
      <c r="B41" s="13" t="s">
        <v>49</v>
      </c>
      <c r="C41" s="14">
        <v>1.1</v>
      </c>
      <c r="D41" s="5">
        <v>2017</v>
      </c>
      <c r="E41" s="14">
        <v>1127</v>
      </c>
      <c r="F41" s="5" t="s">
        <v>59</v>
      </c>
      <c r="G41" s="5">
        <v>2088.9</v>
      </c>
      <c r="H41" s="11">
        <f t="shared" si="1"/>
        <v>2479.22236872288</v>
      </c>
      <c r="I41" s="14">
        <v>1621.657</v>
      </c>
    </row>
    <row r="42" spans="1:9" ht="23.25" customHeight="1">
      <c r="A42" s="7"/>
      <c r="B42" s="8"/>
      <c r="C42" s="8"/>
      <c r="D42" s="8"/>
      <c r="E42" s="8"/>
      <c r="F42" s="8"/>
      <c r="G42" s="8"/>
      <c r="H42" s="8"/>
      <c r="I42" s="8"/>
    </row>
    <row r="43" spans="1:2" s="2" customFormat="1" ht="15">
      <c r="A43" s="1" t="s">
        <v>26</v>
      </c>
      <c r="B43" s="2" t="s">
        <v>27</v>
      </c>
    </row>
    <row r="44" spans="1:8" s="10" customFormat="1" ht="24.75" customHeight="1">
      <c r="A44" s="9"/>
      <c r="B44" s="2"/>
      <c r="C44" s="2"/>
      <c r="D44" s="2"/>
      <c r="E44" s="2"/>
      <c r="G44" s="2"/>
      <c r="H44" s="2"/>
    </row>
    <row r="45" spans="1:9" ht="27.75" customHeight="1">
      <c r="A45" s="15" t="s">
        <v>25</v>
      </c>
      <c r="B45" s="15"/>
      <c r="C45" s="15"/>
      <c r="D45" s="15"/>
      <c r="E45" s="15"/>
      <c r="F45" s="15"/>
      <c r="G45" s="15"/>
      <c r="H45" s="15"/>
      <c r="I45" s="15"/>
    </row>
  </sheetData>
  <sheetProtection/>
  <mergeCells count="13">
    <mergeCell ref="A1:I1"/>
    <mergeCell ref="A5:I5"/>
    <mergeCell ref="A2:I2"/>
    <mergeCell ref="A3:I3"/>
    <mergeCell ref="A45:I45"/>
    <mergeCell ref="A7:A8"/>
    <mergeCell ref="I7:I8"/>
    <mergeCell ref="D7:D8"/>
    <mergeCell ref="B7:B8"/>
    <mergeCell ref="C7:C8"/>
    <mergeCell ref="E7:E8"/>
    <mergeCell ref="F7:G7"/>
    <mergeCell ref="H7:H8"/>
  </mergeCells>
  <printOptions/>
  <pageMargins left="0.69" right="0.24" top="0.52" bottom="0.43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Petrochenko</dc:creator>
  <cp:keywords/>
  <dc:description/>
  <cp:lastModifiedBy>user</cp:lastModifiedBy>
  <cp:lastPrinted>2018-03-22T12:06:23Z</cp:lastPrinted>
  <dcterms:created xsi:type="dcterms:W3CDTF">2015-04-14T19:01:15Z</dcterms:created>
  <dcterms:modified xsi:type="dcterms:W3CDTF">2018-03-26T08:19:06Z</dcterms:modified>
  <cp:category/>
  <cp:version/>
  <cp:contentType/>
  <cp:contentStatus/>
</cp:coreProperties>
</file>