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360" windowHeight="591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'стр.1'!$A$1:$AK$280</definedName>
  </definedNames>
  <calcPr fullCalcOnLoad="1"/>
</workbook>
</file>

<file path=xl/comments1.xml><?xml version="1.0" encoding="utf-8"?>
<comments xmlns="http://schemas.openxmlformats.org/spreadsheetml/2006/main">
  <authors>
    <author>PTO-Kurlinova</author>
    <author>Автор</author>
  </authors>
  <commentList>
    <comment ref="D16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по техприсоединению
</t>
        </r>
      </text>
    </comment>
    <comment ref="B385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<sst xmlns="http://schemas.openxmlformats.org/spreadsheetml/2006/main" count="893" uniqueCount="502">
  <si>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</si>
  <si>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</si>
  <si>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</si>
  <si>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</si>
  <si>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</si>
  <si>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</si>
  <si>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</si>
  <si>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</si>
  <si>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</si>
  <si>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</si>
  <si>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</si>
  <si>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</si>
  <si>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</si>
  <si>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</si>
  <si>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</si>
  <si>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</si>
  <si>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</si>
  <si>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</si>
  <si>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</si>
  <si>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</si>
  <si>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</si>
  <si>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</si>
  <si>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</si>
  <si>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</si>
  <si>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</si>
  <si>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</si>
  <si>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</si>
  <si>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</si>
  <si>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</si>
  <si>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</si>
  <si>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</si>
  <si>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</si>
  <si>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</si>
  <si>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</si>
  <si>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</si>
  <si>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</si>
  <si>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Приложение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</si>
  <si>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</si>
  <si>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</si>
  <si>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</si>
  <si>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</si>
  <si>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</si>
  <si>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</si>
  <si>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</si>
  <si>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</si>
  <si>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</si>
  <si>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</si>
  <si>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</si>
  <si>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</si>
  <si>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</si>
  <si>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</si>
  <si>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</si>
  <si>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</si>
  <si>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</si>
  <si>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</si>
  <si>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</si>
  <si>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</si>
  <si>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</si>
  <si>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</si>
  <si>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</si>
  <si>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</si>
  <si>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</si>
  <si>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</si>
  <si>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</si>
  <si>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</si>
  <si>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</si>
  <si>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</si>
  <si>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</si>
  <si>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</si>
  <si>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</si>
  <si>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</si>
  <si>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</si>
  <si>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</si>
  <si>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</si>
  <si>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</si>
  <si>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</si>
  <si>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</si>
  <si>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</si>
  <si>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</si>
  <si>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</si>
  <si>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</si>
  <si>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</si>
  <si>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</si>
  <si>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</si>
  <si>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</si>
  <si>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</si>
  <si>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</si>
  <si>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</si>
  <si>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</si>
  <si>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</si>
  <si>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</si>
  <si>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</si>
  <si>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</si>
  <si>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</si>
  <si>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</si>
  <si>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</si>
  <si>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</si>
  <si>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</si>
  <si>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</si>
  <si>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</si>
  <si>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</si>
  <si>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</si>
  <si>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</si>
  <si>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</si>
  <si>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</si>
  <si>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</si>
  <si>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</si>
  <si>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</si>
  <si>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</si>
  <si>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</si>
  <si>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</si>
  <si>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</si>
  <si>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</si>
  <si>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</si>
  <si>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</si>
  <si>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</si>
  <si>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</si>
  <si>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</si>
  <si>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</si>
  <si>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</si>
  <si>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</si>
  <si>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</si>
  <si>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</si>
  <si>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</si>
  <si>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</si>
  <si>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</si>
  <si>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</si>
  <si>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</si>
  <si>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</si>
  <si>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</si>
  <si>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</si>
  <si>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</si>
  <si>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</si>
  <si>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</si>
  <si>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</si>
  <si>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</si>
  <si>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</si>
  <si>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</si>
  <si>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</si>
  <si>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</si>
  <si>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</si>
  <si>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</si>
  <si>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</si>
  <si>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</si>
  <si>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</si>
  <si>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</si>
  <si>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</si>
  <si>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</si>
  <si>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</si>
  <si>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</si>
  <si>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</si>
  <si>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</si>
  <si>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</si>
  <si>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</si>
  <si>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</si>
  <si>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</si>
  <si>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 xml:space="preserve">
Утвержденный план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</si>
  <si>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</si>
  <si>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</si>
  <si>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</si>
  <si>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</si>
  <si>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</si>
  <si>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</si>
  <si>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</si>
  <si>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</si>
  <si>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</si>
  <si>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</si>
  <si>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</si>
  <si>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</si>
  <si>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</si>
  <si>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</si>
  <si>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t xml:space="preserve">за год </t>
  </si>
  <si>
    <t xml:space="preserve">Год раскрытия информации: </t>
  </si>
  <si>
    <t xml:space="preserve"> год</t>
  </si>
  <si>
    <t>реквизиты решения органа исполнительной власти, утвердившего инвестиционную программу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</si>
  <si>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</si>
  <si>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</si>
  <si>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</si>
  <si>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</si>
  <si>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</si>
  <si>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</si>
  <si>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   ∆Фит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</si>
  <si>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</si>
  <si>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</si>
  <si>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</si>
  <si>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</si>
  <si>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</si>
  <si>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</si>
  <si>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</si>
  <si>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</si>
  <si>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</si>
  <si>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</si>
  <si>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</si>
  <si>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</si>
  <si>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</si>
  <si>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</si>
  <si>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</si>
  <si>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</si>
  <si>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</si>
  <si>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</si>
  <si>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</si>
  <si>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</si>
  <si>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</si>
  <si>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</si>
  <si>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</si>
  <si>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</si>
  <si>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</si>
  <si>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</si>
  <si>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</si>
  <si>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</si>
  <si>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</si>
  <si>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</si>
  <si>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</si>
  <si>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</si>
  <si>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</si>
  <si>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</si>
  <si>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</si>
  <si>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</si>
  <si>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</si>
  <si>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</si>
  <si>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</si>
  <si>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</si>
  <si>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</si>
  <si>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</si>
  <si>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</si>
  <si>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</si>
  <si>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</si>
  <si>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</si>
  <si>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</si>
  <si>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</si>
  <si>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</si>
  <si>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</si>
  <si>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</si>
  <si>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</si>
  <si>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</si>
  <si>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</si>
  <si>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</si>
  <si>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</si>
  <si>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</si>
  <si>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</si>
  <si>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</si>
  <si>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</si>
  <si>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</si>
  <si>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</si>
  <si>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</si>
  <si>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</si>
  <si>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</si>
  <si>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</si>
  <si>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</si>
  <si>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</si>
  <si>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</si>
  <si>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</si>
  <si>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</si>
  <si>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</si>
  <si>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</si>
  <si>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</si>
  <si>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</si>
  <si>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</si>
  <si>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</si>
  <si>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</si>
  <si>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</si>
  <si>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</si>
  <si>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</si>
  <si>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</si>
  <si>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</si>
  <si>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</si>
  <si>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</si>
  <si>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</si>
  <si>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</si>
  <si>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</si>
  <si>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</si>
  <si>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</si>
  <si>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</si>
  <si>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</si>
  <si>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</si>
  <si>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</si>
  <si>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</si>
  <si>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</si>
  <si>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</si>
  <si>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</si>
  <si>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</si>
  <si>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</si>
  <si>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</si>
  <si>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</si>
  <si>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</si>
  <si>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</si>
  <si>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</si>
  <si>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</si>
  <si>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</si>
  <si>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</si>
  <si>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</si>
  <si>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</si>
  <si>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</si>
  <si>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</si>
  <si>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</si>
  <si>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</si>
  <si>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</si>
  <si>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</si>
  <si>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</si>
  <si>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</si>
  <si>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</si>
  <si>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</si>
  <si>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</si>
  <si>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</si>
  <si>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</si>
  <si>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</si>
  <si>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</si>
  <si>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</si>
  <si>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</si>
  <si>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</si>
  <si>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</si>
  <si>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</si>
  <si>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</si>
  <si>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</si>
  <si>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</si>
  <si>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</si>
  <si>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</si>
  <si>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</si>
  <si>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</si>
  <si>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</si>
  <si>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</si>
  <si>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</si>
  <si>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</si>
  <si>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</si>
  <si>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</si>
  <si>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</si>
  <si>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</si>
  <si>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</si>
  <si>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</si>
  <si>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</si>
  <si>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</si>
  <si>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</si>
  <si>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</si>
  <si>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</si>
  <si>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</si>
  <si>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</si>
  <si>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</si>
  <si>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</si>
  <si>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</si>
  <si>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</si>
  <si>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</si>
  <si>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</si>
  <si>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</si>
  <si>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</si>
  <si>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</si>
  <si>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</si>
  <si>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</si>
  <si>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</si>
  <si>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</si>
  <si>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</si>
  <si>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</si>
  <si>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</si>
  <si>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</si>
  <si>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</si>
  <si>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</si>
  <si>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</si>
  <si>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</si>
  <si>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</si>
  <si>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</si>
  <si>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</si>
  <si>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</si>
  <si>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</si>
  <si>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</si>
  <si>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</si>
  <si>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</si>
  <si>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</si>
  <si>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</si>
  <si>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</si>
  <si>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</si>
  <si>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</si>
  <si>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</si>
  <si>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</si>
  <si>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</si>
  <si>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</si>
  <si>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</si>
  <si>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</si>
  <si>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</si>
  <si>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</si>
  <si>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</si>
  <si>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</si>
  <si>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</si>
  <si>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</si>
  <si>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</si>
  <si>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</si>
  <si>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</si>
  <si>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</si>
  <si>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</si>
  <si>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</si>
  <si>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</si>
  <si>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</si>
  <si>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</si>
  <si>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</si>
  <si>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</si>
  <si>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</si>
  <si>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</si>
  <si>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</si>
  <si>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</si>
  <si>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</si>
  <si>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</si>
  <si>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</si>
  <si>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</si>
  <si>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</si>
  <si>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</si>
  <si>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</si>
  <si>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</si>
  <si>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</si>
  <si>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</si>
  <si>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</si>
  <si>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</si>
  <si>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</si>
  <si>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</si>
  <si>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</si>
  <si>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</si>
  <si>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</si>
  <si>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</si>
  <si>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</si>
  <si>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</si>
  <si>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</si>
  <si>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</si>
  <si>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</si>
  <si>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</si>
  <si>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</si>
  <si>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</si>
  <si>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</si>
  <si>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</si>
  <si>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</si>
  <si>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</si>
  <si>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</si>
  <si>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</si>
  <si>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</si>
  <si>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</si>
  <si>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</si>
  <si>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</si>
  <si>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</si>
  <si>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</si>
  <si>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</si>
  <si>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</si>
  <si>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</si>
  <si>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</si>
  <si>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</si>
  <si>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</si>
  <si>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</si>
  <si>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</si>
  <si>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</si>
  <si>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</si>
  <si>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</si>
  <si>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</si>
  <si>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</si>
  <si>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</si>
  <si>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</si>
  <si>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</si>
  <si>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</si>
  <si>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</si>
  <si>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</si>
  <si>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</si>
  <si>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</si>
  <si>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</si>
  <si>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</si>
  <si>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</si>
  <si>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</si>
  <si>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</si>
  <si>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</si>
  <si>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</si>
  <si>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</si>
  <si>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</si>
  <si>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</si>
  <si>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</si>
  <si>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</si>
  <si>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</si>
  <si>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</si>
  <si>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</si>
  <si>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</si>
  <si>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</si>
  <si>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</si>
  <si>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</si>
  <si>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</si>
  <si>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</si>
  <si>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</si>
  <si>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</si>
  <si>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</si>
  <si>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</si>
  <si>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</si>
  <si>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</si>
  <si>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</si>
  <si>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</si>
  <si>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</si>
  <si>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</si>
  <si>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</si>
  <si>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</si>
  <si>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10"/>
        <rFont val="Times New Roman"/>
        <family val="1"/>
      </rPr>
      <t>нн</t>
    </r>
    <r>
      <rPr>
        <vertAlign val="subscript"/>
        <sz val="10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</si>
  <si>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10"/>
        <rFont val="Times New Roman"/>
        <family val="1"/>
      </rPr>
      <t>сн</t>
    </r>
    <r>
      <rPr>
        <vertAlign val="subscript"/>
        <sz val="10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</si>
  <si>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10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</si>
  <si>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10"/>
        <rFont val="Times New Roman"/>
        <family val="1"/>
      </rPr>
      <t>нн</t>
    </r>
    <r>
      <rPr>
        <vertAlign val="subscript"/>
        <sz val="10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</si>
  <si>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10"/>
        <rFont val="Times New Roman"/>
        <family val="1"/>
      </rPr>
      <t>сн</t>
    </r>
    <r>
      <rPr>
        <vertAlign val="subscript"/>
        <sz val="10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</si>
  <si>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10"/>
        <rFont val="Times New Roman"/>
        <family val="1"/>
      </rPr>
      <t>6</t>
    </r>
    <r>
      <rPr>
        <vertAlign val="subscript"/>
        <sz val="10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</si>
  <si>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</si>
  <si>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10"/>
        <rFont val="Times New Roman"/>
        <family val="1"/>
      </rPr>
      <t>6</t>
    </r>
    <r>
      <rPr>
        <vertAlign val="subscript"/>
        <sz val="10"/>
        <rFont val="Times New Roman"/>
        <family val="1"/>
      </rPr>
      <t>з</t>
    </r>
  </si>
  <si>
    <r>
      <t>Показатель замены выключателей 10 кВ, В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>з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</si>
  <si>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10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</si>
  <si>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10"/>
        <rFont val="Times New Roman"/>
        <family val="1"/>
      </rPr>
      <t xml:space="preserve">saifi </t>
    </r>
  </si>
  <si>
    <t>2022, 4 квартал</t>
  </si>
  <si>
    <t>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</si>
</sst>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179" fontId="6" fillId="0" borderId="10" xfId="0" applyNumberFormat="1" applyFont="1" applyFill="1" applyBorder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3"/>
  <sheetViews>
    <sheetView tabSelected="1" zoomScale="90" zoomScaleNormal="90" zoomScaleSheetLayoutView="100" workbookViewId="0" topLeftCell="H10">
      <pane ySplit="4290" topLeftCell="A417" activePane="bottomLeft" state="split"/>
      <selection pane="topLeft" activeCell="A10" sqref="A10"/>
      <selection pane="bottomLeft" activeCell="D20" sqref="D20:AK433"/>
    </sheetView>
  </sheetViews>
  <sheetFormatPr defaultColWidth="9.00390625" defaultRowHeight="12.75"/>
  <cols>
    <col min="1" max="1" width="5.25390625" style="1" customWidth="1"/>
    <col min="2" max="2" width="42.00390625" style="1" customWidth="1"/>
    <col min="3" max="3" width="24.125" style="1" customWidth="1"/>
    <col min="4" max="4" width="10.625" style="1" customWidth="1"/>
    <col min="5" max="5" width="8.125" style="1" customWidth="1"/>
    <col min="6" max="6" width="10.625" style="1" customWidth="1"/>
    <col min="7" max="7" width="10.00390625" style="1" customWidth="1"/>
    <col min="8" max="8" width="10.625" style="1" customWidth="1"/>
    <col min="9" max="9" width="5.875" style="1" customWidth="1"/>
    <col min="10" max="10" width="10.625" style="1" customWidth="1"/>
    <col min="11" max="11" width="9.00390625" style="1" customWidth="1"/>
    <col min="12" max="12" width="10.625" style="1" bestFit="1" customWidth="1"/>
    <col min="13" max="13" width="8.00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6.25390625" style="1" customWidth="1"/>
    <col min="18" max="18" width="8.75390625" style="1" customWidth="1"/>
    <col min="19" max="19" width="7.75390625" style="1" customWidth="1"/>
    <col min="20" max="20" width="7.25390625" style="1" customWidth="1"/>
    <col min="21" max="21" width="9.00390625" style="1" customWidth="1"/>
    <col min="22" max="23" width="6.125" style="1" customWidth="1"/>
    <col min="24" max="24" width="7.25390625" style="1" customWidth="1"/>
    <col min="25" max="25" width="6.125" style="1" customWidth="1"/>
    <col min="26" max="26" width="9.875" style="1" customWidth="1"/>
    <col min="27" max="27" width="10.125" style="1" customWidth="1"/>
    <col min="28" max="28" width="10.625" style="1" customWidth="1"/>
    <col min="29" max="29" width="8.625" style="1" customWidth="1"/>
    <col min="30" max="30" width="8.00390625" style="1" customWidth="1"/>
    <col min="31" max="37" width="7.875" style="1" customWidth="1"/>
    <col min="38" max="16384" width="9.125" style="1" customWidth="1"/>
  </cols>
  <sheetData>
    <row r="1" spans="37:43" ht="12.75">
      <c r="AK1" s="2" t="s">
        <v>36</v>
      </c>
      <c r="AQ1" s="2"/>
    </row>
    <row r="2" spans="33:43" ht="19.5" customHeight="1">
      <c r="AG2" s="30" t="s">
        <v>1</v>
      </c>
      <c r="AH2" s="30"/>
      <c r="AI2" s="30"/>
      <c r="AJ2" s="30"/>
      <c r="AK2" s="30"/>
      <c r="AM2" s="30"/>
      <c r="AN2" s="30"/>
      <c r="AO2" s="30"/>
      <c r="AP2" s="30"/>
      <c r="AQ2" s="30"/>
    </row>
    <row r="3" spans="1:43" ht="12.7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20:23" ht="12.75">
      <c r="T4" s="2" t="s">
        <v>171</v>
      </c>
      <c r="U4" s="29" t="s">
        <v>500</v>
      </c>
      <c r="V4" s="29"/>
      <c r="W4" s="29"/>
    </row>
    <row r="5" ht="9" customHeight="1"/>
    <row r="6" spans="18:27" ht="12.75">
      <c r="R6" s="2" t="s">
        <v>2</v>
      </c>
      <c r="S6" s="35" t="s">
        <v>175</v>
      </c>
      <c r="T6" s="35"/>
      <c r="U6" s="35"/>
      <c r="V6" s="35"/>
      <c r="W6" s="35"/>
      <c r="X6" s="35"/>
      <c r="Y6" s="35"/>
      <c r="Z6" s="35"/>
      <c r="AA6" s="35"/>
    </row>
    <row r="7" spans="19:29" ht="10.5" customHeight="1">
      <c r="S7" s="36" t="s">
        <v>3</v>
      </c>
      <c r="T7" s="36"/>
      <c r="U7" s="36"/>
      <c r="V7" s="36"/>
      <c r="W7" s="36"/>
      <c r="X7" s="36"/>
      <c r="Y7" s="36"/>
      <c r="Z7" s="36"/>
      <c r="AA7" s="36"/>
      <c r="AB7" s="3"/>
      <c r="AC7" s="3"/>
    </row>
    <row r="8" ht="9" customHeight="1"/>
    <row r="9" spans="21:24" ht="12.75">
      <c r="U9" s="2" t="s">
        <v>172</v>
      </c>
      <c r="V9" s="29" t="s">
        <v>501</v>
      </c>
      <c r="W9" s="29"/>
      <c r="X9" s="1" t="s">
        <v>173</v>
      </c>
    </row>
    <row r="10" ht="9" customHeight="1"/>
    <row r="11" spans="19:37" ht="10.5" customHeight="1">
      <c r="S11" s="2" t="s">
        <v>4</v>
      </c>
      <c r="T11" s="38" t="s">
        <v>189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20:31" ht="12.75">
      <c r="T12" s="31" t="s">
        <v>174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7:21" ht="9" customHeight="1"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</row>
    <row r="14" spans="7:25" ht="9" customHeight="1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37" ht="21" customHeight="1">
      <c r="A15" s="33" t="s">
        <v>26</v>
      </c>
      <c r="B15" s="33" t="s">
        <v>27</v>
      </c>
      <c r="C15" s="33" t="s">
        <v>5</v>
      </c>
      <c r="D15" s="37" t="s">
        <v>37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27" customHeight="1">
      <c r="A16" s="33"/>
      <c r="B16" s="33"/>
      <c r="C16" s="33"/>
      <c r="D16" s="33" t="s">
        <v>28</v>
      </c>
      <c r="E16" s="33"/>
      <c r="F16" s="33"/>
      <c r="G16" s="33"/>
      <c r="H16" s="33"/>
      <c r="I16" s="33"/>
      <c r="J16" s="33"/>
      <c r="K16" s="33"/>
      <c r="L16" s="33"/>
      <c r="M16" s="33"/>
      <c r="N16" s="33" t="s">
        <v>29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 t="s">
        <v>34</v>
      </c>
      <c r="AA16" s="33"/>
      <c r="AB16" s="33"/>
      <c r="AC16" s="33"/>
      <c r="AD16" s="33" t="s">
        <v>30</v>
      </c>
      <c r="AE16" s="33"/>
      <c r="AF16" s="33" t="s">
        <v>31</v>
      </c>
      <c r="AG16" s="33"/>
      <c r="AH16" s="33" t="s">
        <v>35</v>
      </c>
      <c r="AI16" s="33"/>
      <c r="AJ16" s="33" t="s">
        <v>32</v>
      </c>
      <c r="AK16" s="33"/>
    </row>
    <row r="17" spans="1:37" ht="60" customHeight="1">
      <c r="A17" s="33"/>
      <c r="B17" s="33"/>
      <c r="C17" s="33"/>
      <c r="D17" s="32" t="s">
        <v>155</v>
      </c>
      <c r="E17" s="32"/>
      <c r="F17" s="32" t="s">
        <v>488</v>
      </c>
      <c r="G17" s="32"/>
      <c r="H17" s="32" t="s">
        <v>489</v>
      </c>
      <c r="I17" s="32"/>
      <c r="J17" s="32" t="s">
        <v>490</v>
      </c>
      <c r="K17" s="32"/>
      <c r="L17" s="32" t="s">
        <v>491</v>
      </c>
      <c r="M17" s="32"/>
      <c r="N17" s="32" t="s">
        <v>492</v>
      </c>
      <c r="O17" s="32"/>
      <c r="P17" s="32" t="s">
        <v>493</v>
      </c>
      <c r="Q17" s="32"/>
      <c r="R17" s="32" t="s">
        <v>494</v>
      </c>
      <c r="S17" s="32"/>
      <c r="T17" s="32" t="s">
        <v>495</v>
      </c>
      <c r="U17" s="32"/>
      <c r="V17" s="32" t="s">
        <v>496</v>
      </c>
      <c r="W17" s="32"/>
      <c r="X17" s="32" t="s">
        <v>497</v>
      </c>
      <c r="Y17" s="32"/>
      <c r="Z17" s="32" t="s">
        <v>498</v>
      </c>
      <c r="AA17" s="32"/>
      <c r="AB17" s="32" t="s">
        <v>499</v>
      </c>
      <c r="AC17" s="32"/>
      <c r="AD17" s="32" t="s">
        <v>33</v>
      </c>
      <c r="AE17" s="32"/>
      <c r="AF17" s="32" t="s">
        <v>180</v>
      </c>
      <c r="AG17" s="32"/>
      <c r="AH17" s="32" t="s">
        <v>181</v>
      </c>
      <c r="AI17" s="32"/>
      <c r="AJ17" s="39" t="s">
        <v>182</v>
      </c>
      <c r="AK17" s="39"/>
    </row>
    <row r="18" spans="1:37" ht="37.5" customHeight="1">
      <c r="A18" s="33"/>
      <c r="B18" s="33"/>
      <c r="C18" s="33"/>
      <c r="D18" s="5" t="s">
        <v>156</v>
      </c>
      <c r="E18" s="5" t="s">
        <v>0</v>
      </c>
      <c r="F18" s="5" t="s">
        <v>156</v>
      </c>
      <c r="G18" s="5" t="s">
        <v>0</v>
      </c>
      <c r="H18" s="5" t="s">
        <v>156</v>
      </c>
      <c r="I18" s="5" t="s">
        <v>0</v>
      </c>
      <c r="J18" s="5" t="s">
        <v>156</v>
      </c>
      <c r="K18" s="5" t="s">
        <v>0</v>
      </c>
      <c r="L18" s="5" t="s">
        <v>156</v>
      </c>
      <c r="M18" s="5" t="s">
        <v>0</v>
      </c>
      <c r="N18" s="5" t="s">
        <v>156</v>
      </c>
      <c r="O18" s="5" t="s">
        <v>0</v>
      </c>
      <c r="P18" s="5" t="s">
        <v>156</v>
      </c>
      <c r="Q18" s="5" t="s">
        <v>0</v>
      </c>
      <c r="R18" s="5" t="s">
        <v>156</v>
      </c>
      <c r="S18" s="5" t="s">
        <v>0</v>
      </c>
      <c r="T18" s="5" t="s">
        <v>156</v>
      </c>
      <c r="U18" s="5" t="s">
        <v>0</v>
      </c>
      <c r="V18" s="5" t="s">
        <v>156</v>
      </c>
      <c r="W18" s="5" t="s">
        <v>0</v>
      </c>
      <c r="X18" s="5" t="s">
        <v>156</v>
      </c>
      <c r="Y18" s="5" t="s">
        <v>0</v>
      </c>
      <c r="Z18" s="5" t="s">
        <v>156</v>
      </c>
      <c r="AA18" s="5" t="s">
        <v>0</v>
      </c>
      <c r="AB18" s="5" t="s">
        <v>156</v>
      </c>
      <c r="AC18" s="5" t="s">
        <v>0</v>
      </c>
      <c r="AD18" s="5" t="s">
        <v>156</v>
      </c>
      <c r="AE18" s="5" t="s">
        <v>0</v>
      </c>
      <c r="AF18" s="5" t="s">
        <v>156</v>
      </c>
      <c r="AG18" s="5" t="s">
        <v>0</v>
      </c>
      <c r="AH18" s="5" t="s">
        <v>156</v>
      </c>
      <c r="AI18" s="5" t="s">
        <v>0</v>
      </c>
      <c r="AJ18" s="5" t="s">
        <v>156</v>
      </c>
      <c r="AK18" s="5" t="s">
        <v>0</v>
      </c>
    </row>
    <row r="19" spans="1:37" ht="12.75">
      <c r="A19" s="6">
        <v>1</v>
      </c>
      <c r="B19" s="7">
        <v>2</v>
      </c>
      <c r="C19" s="6">
        <v>3</v>
      </c>
      <c r="D19" s="8" t="s">
        <v>6</v>
      </c>
      <c r="E19" s="8" t="s">
        <v>7</v>
      </c>
      <c r="F19" s="8" t="s">
        <v>8</v>
      </c>
      <c r="G19" s="8" t="s">
        <v>9</v>
      </c>
      <c r="H19" s="8" t="s">
        <v>157</v>
      </c>
      <c r="I19" s="8" t="s">
        <v>158</v>
      </c>
      <c r="J19" s="8" t="s">
        <v>159</v>
      </c>
      <c r="K19" s="8" t="s">
        <v>160</v>
      </c>
      <c r="L19" s="8" t="s">
        <v>161</v>
      </c>
      <c r="M19" s="8" t="s">
        <v>162</v>
      </c>
      <c r="N19" s="8" t="s">
        <v>10</v>
      </c>
      <c r="O19" s="8" t="s">
        <v>11</v>
      </c>
      <c r="P19" s="8" t="s">
        <v>12</v>
      </c>
      <c r="Q19" s="8" t="s">
        <v>13</v>
      </c>
      <c r="R19" s="8" t="s">
        <v>163</v>
      </c>
      <c r="S19" s="8" t="s">
        <v>164</v>
      </c>
      <c r="T19" s="8" t="s">
        <v>165</v>
      </c>
      <c r="U19" s="8" t="s">
        <v>166</v>
      </c>
      <c r="V19" s="8" t="s">
        <v>167</v>
      </c>
      <c r="W19" s="8" t="s">
        <v>168</v>
      </c>
      <c r="X19" s="8" t="s">
        <v>169</v>
      </c>
      <c r="Y19" s="8" t="s">
        <v>170</v>
      </c>
      <c r="Z19" s="8" t="s">
        <v>14</v>
      </c>
      <c r="AA19" s="8" t="s">
        <v>15</v>
      </c>
      <c r="AB19" s="8" t="s">
        <v>16</v>
      </c>
      <c r="AC19" s="8" t="s">
        <v>17</v>
      </c>
      <c r="AD19" s="8" t="s">
        <v>18</v>
      </c>
      <c r="AE19" s="8" t="s">
        <v>19</v>
      </c>
      <c r="AF19" s="8" t="s">
        <v>20</v>
      </c>
      <c r="AG19" s="8" t="s">
        <v>21</v>
      </c>
      <c r="AH19" s="8" t="s">
        <v>22</v>
      </c>
      <c r="AI19" s="8" t="s">
        <v>23</v>
      </c>
      <c r="AJ19" s="8" t="s">
        <v>24</v>
      </c>
      <c r="AK19" s="8" t="s">
        <v>25</v>
      </c>
    </row>
    <row r="20" spans="1:37" ht="25.5">
      <c r="A20" s="10" t="s">
        <v>39</v>
      </c>
      <c r="B20" s="11" t="s">
        <v>40</v>
      </c>
      <c r="C20" s="12" t="s">
        <v>41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aca="true" t="shared" si="0" ref="N20:Y20">N21+N22+N23+N24+N25+N26</f>
        <v>40.54000000000002</v>
      </c>
      <c r="O20" s="9">
        <f t="shared" si="0"/>
        <v>38.857000000000006</v>
      </c>
      <c r="P20" s="9">
        <f t="shared" si="0"/>
        <v>11.98</v>
      </c>
      <c r="Q20" s="9">
        <f t="shared" si="0"/>
        <v>11.509</v>
      </c>
      <c r="R20" s="9">
        <f t="shared" si="0"/>
        <v>10.970000000000002</v>
      </c>
      <c r="S20" s="9">
        <f t="shared" si="0"/>
        <v>10.740000000000002</v>
      </c>
      <c r="T20" s="9">
        <f t="shared" si="0"/>
        <v>5.223000000000001</v>
      </c>
      <c r="U20" s="9">
        <f t="shared" si="0"/>
        <v>5.063000000000001</v>
      </c>
      <c r="V20" s="9">
        <f t="shared" si="0"/>
        <v>41</v>
      </c>
      <c r="W20" s="9">
        <f t="shared" si="0"/>
        <v>41</v>
      </c>
      <c r="X20" s="9">
        <f t="shared" si="0"/>
        <v>64</v>
      </c>
      <c r="Y20" s="9">
        <f t="shared" si="0"/>
        <v>57</v>
      </c>
      <c r="Z20" s="9">
        <f>Z52+Z181+Z245</f>
        <v>-0.0052</v>
      </c>
      <c r="AA20" s="9">
        <f>AA52+AA181+AA245</f>
        <v>-0.0052</v>
      </c>
      <c r="AB20" s="9">
        <f>AB52+AB181+AB245</f>
        <v>-0.00584</v>
      </c>
      <c r="AC20" s="9">
        <f>AC52+AC181+AC245</f>
        <v>-0.00584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</row>
    <row r="21" spans="1:37" ht="12.75">
      <c r="A21" s="13" t="s">
        <v>42</v>
      </c>
      <c r="B21" s="11" t="s">
        <v>43</v>
      </c>
      <c r="C21" s="12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f>AI56+AI109</f>
        <v>0</v>
      </c>
      <c r="AJ21" s="9">
        <f>AJ56+AJ109</f>
        <v>0</v>
      </c>
      <c r="AK21" s="9">
        <f>AK56+AK109</f>
        <v>0</v>
      </c>
    </row>
    <row r="22" spans="1:37" ht="25.5">
      <c r="A22" s="10" t="s">
        <v>44</v>
      </c>
      <c r="B22" s="11" t="s">
        <v>45</v>
      </c>
      <c r="C22" s="12" t="s">
        <v>41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aca="true" t="shared" si="1" ref="N22:Y22">N49</f>
        <v>40.54000000000002</v>
      </c>
      <c r="O22" s="9">
        <f t="shared" si="1"/>
        <v>38.857000000000006</v>
      </c>
      <c r="P22" s="9">
        <f t="shared" si="1"/>
        <v>11.98</v>
      </c>
      <c r="Q22" s="9">
        <f t="shared" si="1"/>
        <v>11.509</v>
      </c>
      <c r="R22" s="9">
        <f t="shared" si="1"/>
        <v>10.970000000000002</v>
      </c>
      <c r="S22" s="9">
        <f t="shared" si="1"/>
        <v>10.740000000000002</v>
      </c>
      <c r="T22" s="9">
        <f t="shared" si="1"/>
        <v>5.223000000000001</v>
      </c>
      <c r="U22" s="9">
        <f t="shared" si="1"/>
        <v>5.063000000000001</v>
      </c>
      <c r="V22" s="9">
        <f t="shared" si="1"/>
        <v>41</v>
      </c>
      <c r="W22" s="9">
        <f t="shared" si="1"/>
        <v>41</v>
      </c>
      <c r="X22" s="9">
        <f t="shared" si="1"/>
        <v>64</v>
      </c>
      <c r="Y22" s="9">
        <f t="shared" si="1"/>
        <v>57</v>
      </c>
      <c r="Z22" s="9">
        <f>Z20</f>
        <v>-0.0052</v>
      </c>
      <c r="AA22" s="9">
        <f>AA20</f>
        <v>-0.0052</v>
      </c>
      <c r="AB22" s="9">
        <f>AB20</f>
        <v>-0.00584</v>
      </c>
      <c r="AC22" s="9">
        <f>AC20</f>
        <v>-0.00584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</row>
    <row r="23" spans="1:37" ht="51">
      <c r="A23" s="13" t="s">
        <v>46</v>
      </c>
      <c r="B23" s="15" t="s">
        <v>47</v>
      </c>
      <c r="C23" s="12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>AI260</f>
        <v>0</v>
      </c>
      <c r="AJ23" s="9">
        <v>0</v>
      </c>
      <c r="AK23" s="9">
        <v>0</v>
      </c>
    </row>
    <row r="24" spans="1:37" ht="25.5">
      <c r="A24" s="10" t="s">
        <v>48</v>
      </c>
      <c r="B24" s="11" t="s">
        <v>49</v>
      </c>
      <c r="C24" s="12" t="s">
        <v>41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aca="true" t="shared" si="2" ref="N24:Y24">N389</f>
        <v>0</v>
      </c>
      <c r="O24" s="9">
        <f t="shared" si="2"/>
        <v>0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9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</row>
    <row r="25" spans="1:37" ht="38.25">
      <c r="A25" s="13" t="s">
        <v>50</v>
      </c>
      <c r="B25" s="11" t="s">
        <v>51</v>
      </c>
      <c r="C25" s="12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13" t="s">
        <v>52</v>
      </c>
      <c r="B26" s="15" t="s">
        <v>53</v>
      </c>
      <c r="C26" s="12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</row>
    <row r="27" spans="1:37" ht="12.75">
      <c r="A27" s="10" t="s">
        <v>54</v>
      </c>
      <c r="B27" s="11" t="s">
        <v>55</v>
      </c>
      <c r="C27" s="12" t="s">
        <v>41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aca="true" t="shared" si="3" ref="N27:Y27">N28+N49+N386+N389</f>
        <v>40.54000000000002</v>
      </c>
      <c r="O27" s="9">
        <f t="shared" si="3"/>
        <v>38.857000000000006</v>
      </c>
      <c r="P27" s="9">
        <f t="shared" si="3"/>
        <v>11.98</v>
      </c>
      <c r="Q27" s="9">
        <f t="shared" si="3"/>
        <v>11.509</v>
      </c>
      <c r="R27" s="9">
        <f t="shared" si="3"/>
        <v>10.970000000000002</v>
      </c>
      <c r="S27" s="9">
        <f t="shared" si="3"/>
        <v>10.740000000000002</v>
      </c>
      <c r="T27" s="9">
        <f t="shared" si="3"/>
        <v>5.223000000000001</v>
      </c>
      <c r="U27" s="9">
        <f t="shared" si="3"/>
        <v>5.063000000000001</v>
      </c>
      <c r="V27" s="9">
        <f t="shared" si="3"/>
        <v>41</v>
      </c>
      <c r="W27" s="9">
        <f t="shared" si="3"/>
        <v>41</v>
      </c>
      <c r="X27" s="9">
        <f t="shared" si="3"/>
        <v>64</v>
      </c>
      <c r="Y27" s="9">
        <f t="shared" si="3"/>
        <v>57</v>
      </c>
      <c r="Z27" s="9">
        <f>Z22</f>
        <v>-0.0052</v>
      </c>
      <c r="AA27" s="9">
        <f>AA22</f>
        <v>-0.0052</v>
      </c>
      <c r="AB27" s="9">
        <f>AB22</f>
        <v>-0.00584</v>
      </c>
      <c r="AC27" s="9">
        <f>AC22</f>
        <v>-0.00584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</row>
    <row r="28" spans="1:37" ht="25.5">
      <c r="A28" s="13" t="s">
        <v>56</v>
      </c>
      <c r="B28" s="11" t="s">
        <v>57</v>
      </c>
      <c r="C28" s="12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</row>
    <row r="29" spans="1:37" ht="38.25">
      <c r="A29" s="13" t="s">
        <v>58</v>
      </c>
      <c r="B29" s="11" t="s">
        <v>59</v>
      </c>
      <c r="C29" s="12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</row>
    <row r="30" spans="1:37" ht="51">
      <c r="A30" s="13" t="s">
        <v>60</v>
      </c>
      <c r="B30" s="11" t="s">
        <v>61</v>
      </c>
      <c r="C30" s="12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</row>
    <row r="31" spans="1:37" ht="51">
      <c r="A31" s="13" t="s">
        <v>62</v>
      </c>
      <c r="B31" s="11" t="s">
        <v>63</v>
      </c>
      <c r="C31" s="12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</row>
    <row r="32" spans="1:37" ht="38.25">
      <c r="A32" s="13" t="s">
        <v>64</v>
      </c>
      <c r="B32" s="11" t="s">
        <v>65</v>
      </c>
      <c r="C32" s="12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</row>
    <row r="33" spans="1:37" ht="38.25">
      <c r="A33" s="13" t="s">
        <v>66</v>
      </c>
      <c r="B33" s="11" t="s">
        <v>67</v>
      </c>
      <c r="C33" s="12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</row>
    <row r="34" spans="1:37" ht="51">
      <c r="A34" s="13" t="s">
        <v>68</v>
      </c>
      <c r="B34" s="11" t="s">
        <v>69</v>
      </c>
      <c r="C34" s="12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38.25">
      <c r="A35" s="13" t="s">
        <v>70</v>
      </c>
      <c r="B35" s="11" t="s">
        <v>71</v>
      </c>
      <c r="C35" s="12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38.25">
      <c r="A36" s="13" t="s">
        <v>72</v>
      </c>
      <c r="B36" s="11" t="s">
        <v>73</v>
      </c>
      <c r="C36" s="12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</row>
    <row r="37" spans="1:37" ht="25.5">
      <c r="A37" s="13" t="s">
        <v>74</v>
      </c>
      <c r="B37" s="11" t="s">
        <v>75</v>
      </c>
      <c r="C37" s="12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76.5">
      <c r="A38" s="13" t="s">
        <v>74</v>
      </c>
      <c r="B38" s="11" t="s">
        <v>76</v>
      </c>
      <c r="C38" s="12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</row>
    <row r="39" spans="1:37" ht="76.5">
      <c r="A39" s="13" t="s">
        <v>74</v>
      </c>
      <c r="B39" s="11" t="s">
        <v>77</v>
      </c>
      <c r="C39" s="12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</row>
    <row r="40" spans="1:37" ht="76.5">
      <c r="A40" s="13" t="s">
        <v>74</v>
      </c>
      <c r="B40" s="11" t="s">
        <v>78</v>
      </c>
      <c r="C40" s="12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25.5">
      <c r="A41" s="13" t="s">
        <v>79</v>
      </c>
      <c r="B41" s="11" t="s">
        <v>75</v>
      </c>
      <c r="C41" s="12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</row>
    <row r="42" spans="1:37" ht="76.5">
      <c r="A42" s="13" t="s">
        <v>79</v>
      </c>
      <c r="B42" s="11" t="s">
        <v>76</v>
      </c>
      <c r="C42" s="12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</row>
    <row r="43" spans="1:37" ht="76.5">
      <c r="A43" s="13" t="s">
        <v>79</v>
      </c>
      <c r="B43" s="11" t="s">
        <v>77</v>
      </c>
      <c r="C43" s="12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13" t="s">
        <v>79</v>
      </c>
      <c r="B44" s="16" t="s">
        <v>80</v>
      </c>
      <c r="C44" s="12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76.5">
      <c r="A45" s="13" t="s">
        <v>79</v>
      </c>
      <c r="B45" s="11" t="s">
        <v>81</v>
      </c>
      <c r="C45" s="12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</row>
    <row r="46" spans="1:37" ht="63.75">
      <c r="A46" s="13" t="s">
        <v>82</v>
      </c>
      <c r="B46" s="11" t="s">
        <v>83</v>
      </c>
      <c r="C46" s="12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63.75">
      <c r="A47" s="13" t="s">
        <v>84</v>
      </c>
      <c r="B47" s="11" t="s">
        <v>85</v>
      </c>
      <c r="C47" s="12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</row>
    <row r="48" spans="1:37" ht="63.75">
      <c r="A48" s="13" t="s">
        <v>86</v>
      </c>
      <c r="B48" s="11" t="s">
        <v>87</v>
      </c>
      <c r="C48" s="12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f>AI49+AI107+AI195+AI240</f>
        <v>0</v>
      </c>
      <c r="AJ48" s="9">
        <f>AJ49+AJ107+AJ195+AJ240</f>
        <v>0</v>
      </c>
      <c r="AK48" s="9">
        <f>AK49+AK107+AK195+AK240</f>
        <v>0</v>
      </c>
    </row>
    <row r="49" spans="1:37" ht="25.5">
      <c r="A49" s="10" t="s">
        <v>88</v>
      </c>
      <c r="B49" s="11" t="s">
        <v>89</v>
      </c>
      <c r="C49" s="12" t="s">
        <v>41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aca="true" t="shared" si="4" ref="N49:Y49">N50+N179+N284+N371</f>
        <v>40.54000000000002</v>
      </c>
      <c r="O49" s="9">
        <f t="shared" si="4"/>
        <v>38.857000000000006</v>
      </c>
      <c r="P49" s="9">
        <f t="shared" si="4"/>
        <v>11.98</v>
      </c>
      <c r="Q49" s="9">
        <f t="shared" si="4"/>
        <v>11.509</v>
      </c>
      <c r="R49" s="9">
        <f t="shared" si="4"/>
        <v>10.970000000000002</v>
      </c>
      <c r="S49" s="9">
        <f t="shared" si="4"/>
        <v>10.740000000000002</v>
      </c>
      <c r="T49" s="9">
        <f t="shared" si="4"/>
        <v>5.223000000000001</v>
      </c>
      <c r="U49" s="9">
        <f t="shared" si="4"/>
        <v>5.063000000000001</v>
      </c>
      <c r="V49" s="9">
        <f t="shared" si="4"/>
        <v>41</v>
      </c>
      <c r="W49" s="9">
        <f t="shared" si="4"/>
        <v>41</v>
      </c>
      <c r="X49" s="9">
        <f t="shared" si="4"/>
        <v>64</v>
      </c>
      <c r="Y49" s="9">
        <f t="shared" si="4"/>
        <v>57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f>AI50+AI56</f>
        <v>0</v>
      </c>
      <c r="AJ49" s="9">
        <f>AJ50+AJ56</f>
        <v>0</v>
      </c>
      <c r="AK49" s="9">
        <f>AK50+AK56</f>
        <v>0</v>
      </c>
    </row>
    <row r="50" spans="1:37" ht="51">
      <c r="A50" s="10" t="s">
        <v>90</v>
      </c>
      <c r="B50" s="11" t="s">
        <v>91</v>
      </c>
      <c r="C50" s="12" t="s">
        <v>41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aca="true" t="shared" si="5" ref="R50:Y50">R51+R74</f>
        <v>10.970000000000002</v>
      </c>
      <c r="S50" s="9">
        <f t="shared" si="5"/>
        <v>10.740000000000002</v>
      </c>
      <c r="T50" s="9">
        <f t="shared" si="5"/>
        <v>5.223000000000001</v>
      </c>
      <c r="U50" s="9">
        <f t="shared" si="5"/>
        <v>5.063000000000001</v>
      </c>
      <c r="V50" s="9">
        <f t="shared" si="5"/>
        <v>41</v>
      </c>
      <c r="W50" s="9">
        <f t="shared" si="5"/>
        <v>41</v>
      </c>
      <c r="X50" s="9">
        <f t="shared" si="5"/>
        <v>64</v>
      </c>
      <c r="Y50" s="9">
        <f t="shared" si="5"/>
        <v>57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f>AI51</f>
        <v>0</v>
      </c>
      <c r="AJ50" s="9">
        <f>AJ51</f>
        <v>0</v>
      </c>
      <c r="AK50" s="9">
        <f>AK51</f>
        <v>0</v>
      </c>
    </row>
    <row r="51" spans="1:37" ht="25.5">
      <c r="A51" s="10" t="s">
        <v>92</v>
      </c>
      <c r="B51" s="11" t="s">
        <v>93</v>
      </c>
      <c r="C51" s="12" t="s">
        <v>41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aca="true" t="shared" si="6" ref="R51:Y51">R52</f>
        <v>1.05</v>
      </c>
      <c r="S51" s="9">
        <f t="shared" si="6"/>
        <v>1.05</v>
      </c>
      <c r="T51" s="9">
        <f t="shared" si="6"/>
        <v>1.7930000000000001</v>
      </c>
      <c r="U51" s="9">
        <f t="shared" si="6"/>
        <v>1.633</v>
      </c>
      <c r="V51" s="9">
        <f t="shared" si="6"/>
        <v>9</v>
      </c>
      <c r="W51" s="9">
        <f t="shared" si="6"/>
        <v>9</v>
      </c>
      <c r="X51" s="9">
        <f t="shared" si="6"/>
        <v>27</v>
      </c>
      <c r="Y51" s="9">
        <f t="shared" si="6"/>
        <v>20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f>SUM(AI53:AI55)</f>
        <v>0</v>
      </c>
      <c r="AJ51" s="9">
        <f>SUM(AJ53:AJ55)</f>
        <v>0</v>
      </c>
      <c r="AK51" s="9">
        <f>SUM(AK53:AK55)</f>
        <v>0</v>
      </c>
    </row>
    <row r="52" spans="1:37" ht="25.5">
      <c r="A52" s="10" t="s">
        <v>92</v>
      </c>
      <c r="B52" s="15" t="s">
        <v>94</v>
      </c>
      <c r="C52" s="12" t="s">
        <v>190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aca="true" t="shared" si="7" ref="R52:Y52">SUM(R53:R73)</f>
        <v>1.05</v>
      </c>
      <c r="S52" s="9">
        <f t="shared" si="7"/>
        <v>1.05</v>
      </c>
      <c r="T52" s="9">
        <f t="shared" si="7"/>
        <v>1.7930000000000001</v>
      </c>
      <c r="U52" s="9">
        <f t="shared" si="7"/>
        <v>1.633</v>
      </c>
      <c r="V52" s="9">
        <f t="shared" si="7"/>
        <v>9</v>
      </c>
      <c r="W52" s="9">
        <f t="shared" si="7"/>
        <v>9</v>
      </c>
      <c r="X52" s="9">
        <f t="shared" si="7"/>
        <v>27</v>
      </c>
      <c r="Y52" s="9">
        <f t="shared" si="7"/>
        <v>20</v>
      </c>
      <c r="Z52" s="9">
        <v>-0.00032</v>
      </c>
      <c r="AA52" s="9">
        <v>-0.00032</v>
      </c>
      <c r="AB52" s="9">
        <v>-0.00013</v>
      </c>
      <c r="AC52" s="9">
        <v>-0.00013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</row>
    <row r="53" spans="1:37" ht="13.5">
      <c r="A53" s="13"/>
      <c r="B53" s="17" t="s">
        <v>185</v>
      </c>
      <c r="C53" s="12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</row>
    <row r="54" spans="1:37" ht="38.25">
      <c r="A54" s="13"/>
      <c r="B54" s="18" t="s">
        <v>191</v>
      </c>
      <c r="C54" s="12" t="s">
        <v>192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0.8</v>
      </c>
      <c r="S54" s="14">
        <v>0.8</v>
      </c>
      <c r="T54" s="14">
        <v>0</v>
      </c>
      <c r="U54" s="14">
        <v>0</v>
      </c>
      <c r="V54" s="14">
        <v>6</v>
      </c>
      <c r="W54" s="14">
        <v>6</v>
      </c>
      <c r="X54" s="14">
        <v>0</v>
      </c>
      <c r="Y54" s="14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3.5">
      <c r="A55" s="13"/>
      <c r="B55" s="17" t="s">
        <v>176</v>
      </c>
      <c r="C55" s="12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</row>
    <row r="56" spans="1:37" ht="38.25">
      <c r="A56" s="13"/>
      <c r="B56" s="18" t="s">
        <v>193</v>
      </c>
      <c r="C56" s="12" t="s">
        <v>192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0.25</v>
      </c>
      <c r="U56" s="14">
        <v>0.25</v>
      </c>
      <c r="V56" s="14">
        <v>0</v>
      </c>
      <c r="W56" s="14">
        <v>0</v>
      </c>
      <c r="X56" s="14">
        <v>3</v>
      </c>
      <c r="Y56" s="14">
        <v>3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f>AI69</f>
        <v>0</v>
      </c>
      <c r="AJ56" s="9">
        <f>AJ69</f>
        <v>0</v>
      </c>
      <c r="AK56" s="9">
        <v>0</v>
      </c>
    </row>
    <row r="57" spans="1:37" ht="13.5">
      <c r="A57" s="13"/>
      <c r="B57" s="17" t="s">
        <v>177</v>
      </c>
      <c r="C57" s="12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</row>
    <row r="58" spans="1:37" ht="38.25">
      <c r="A58" s="13"/>
      <c r="B58" s="18" t="s">
        <v>194</v>
      </c>
      <c r="C58" s="12" t="s">
        <v>192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0.25</v>
      </c>
      <c r="U58" s="14">
        <v>0.25</v>
      </c>
      <c r="V58" s="14">
        <v>0</v>
      </c>
      <c r="W58" s="14">
        <v>0</v>
      </c>
      <c r="X58" s="14">
        <v>3</v>
      </c>
      <c r="Y58" s="14">
        <v>2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</row>
    <row r="59" spans="1:37" ht="13.5">
      <c r="A59" s="13"/>
      <c r="B59" s="17" t="s">
        <v>99</v>
      </c>
      <c r="C59" s="12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</row>
    <row r="60" spans="1:37" ht="38.25">
      <c r="A60" s="13"/>
      <c r="B60" s="18" t="s">
        <v>195</v>
      </c>
      <c r="C60" s="12" t="s">
        <v>192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0.1</v>
      </c>
      <c r="U60" s="14">
        <v>0</v>
      </c>
      <c r="V60" s="14">
        <v>0</v>
      </c>
      <c r="W60" s="14">
        <v>0</v>
      </c>
      <c r="X60" s="14">
        <v>3</v>
      </c>
      <c r="Y60" s="14">
        <v>3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</row>
    <row r="61" spans="1:37" ht="13.5">
      <c r="A61" s="13"/>
      <c r="B61" s="17" t="s">
        <v>154</v>
      </c>
      <c r="C61" s="12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</row>
    <row r="62" spans="1:37" ht="38.25">
      <c r="A62" s="13"/>
      <c r="B62" s="18" t="s">
        <v>196</v>
      </c>
      <c r="C62" s="12" t="s">
        <v>192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0.25</v>
      </c>
      <c r="S62" s="14">
        <v>0.25</v>
      </c>
      <c r="T62" s="14">
        <v>0</v>
      </c>
      <c r="U62" s="14">
        <v>0</v>
      </c>
      <c r="V62" s="14">
        <v>3</v>
      </c>
      <c r="W62" s="14">
        <v>3</v>
      </c>
      <c r="X62" s="14">
        <v>0</v>
      </c>
      <c r="Y62" s="14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</row>
    <row r="63" spans="1:37" ht="13.5">
      <c r="A63" s="13"/>
      <c r="B63" s="17" t="s">
        <v>100</v>
      </c>
      <c r="C63" s="12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</row>
    <row r="64" spans="1:37" ht="38.25">
      <c r="A64" s="13"/>
      <c r="B64" s="18" t="s">
        <v>197</v>
      </c>
      <c r="C64" s="12" t="s">
        <v>192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0.063</v>
      </c>
      <c r="U64" s="14">
        <v>0.063</v>
      </c>
      <c r="V64" s="14">
        <v>0</v>
      </c>
      <c r="W64" s="14">
        <v>0</v>
      </c>
      <c r="X64" s="14">
        <v>3</v>
      </c>
      <c r="Y64" s="14">
        <v>1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3.5">
      <c r="A65" s="13"/>
      <c r="B65" s="17" t="s">
        <v>111</v>
      </c>
      <c r="C65" s="12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</row>
    <row r="66" spans="1:37" ht="38.25">
      <c r="A66" s="13"/>
      <c r="B66" s="18" t="s">
        <v>198</v>
      </c>
      <c r="C66" s="12" t="s">
        <v>192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0.16</v>
      </c>
      <c r="U66" s="14">
        <v>0.16</v>
      </c>
      <c r="V66" s="14">
        <v>0</v>
      </c>
      <c r="W66" s="14">
        <v>0</v>
      </c>
      <c r="X66" s="14">
        <v>3</v>
      </c>
      <c r="Y66" s="14">
        <v>3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</row>
    <row r="67" spans="1:37" ht="13.5">
      <c r="A67" s="13"/>
      <c r="B67" s="17" t="s">
        <v>178</v>
      </c>
      <c r="C67" s="12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</row>
    <row r="68" spans="1:37" ht="38.25">
      <c r="A68" s="13"/>
      <c r="B68" s="18" t="s">
        <v>199</v>
      </c>
      <c r="C68" s="12" t="s">
        <v>192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0.16</v>
      </c>
      <c r="U68" s="14">
        <v>0.1</v>
      </c>
      <c r="V68" s="14">
        <v>0</v>
      </c>
      <c r="W68" s="14">
        <v>0</v>
      </c>
      <c r="X68" s="14">
        <v>3</v>
      </c>
      <c r="Y68" s="14">
        <v>1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</row>
    <row r="69" spans="1:37" ht="13.5">
      <c r="A69" s="13"/>
      <c r="B69" s="17" t="s">
        <v>101</v>
      </c>
      <c r="C69" s="12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f>SUM(AI71:AI87)</f>
        <v>0</v>
      </c>
      <c r="AJ69" s="9">
        <f>SUM(AJ71:AJ87)</f>
        <v>0</v>
      </c>
      <c r="AK69" s="9">
        <v>0</v>
      </c>
    </row>
    <row r="70" spans="1:37" ht="38.25">
      <c r="A70" s="13"/>
      <c r="B70" s="18" t="s">
        <v>200</v>
      </c>
      <c r="C70" s="12" t="s">
        <v>192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0.25</v>
      </c>
      <c r="U70" s="14">
        <v>0.25</v>
      </c>
      <c r="V70" s="14">
        <v>0</v>
      </c>
      <c r="W70" s="14">
        <v>0</v>
      </c>
      <c r="X70" s="14">
        <v>3</v>
      </c>
      <c r="Y70" s="14">
        <v>3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</row>
    <row r="71" spans="1:37" ht="38.25">
      <c r="A71" s="13"/>
      <c r="B71" s="18" t="s">
        <v>201</v>
      </c>
      <c r="C71" s="12" t="s">
        <v>192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0.16</v>
      </c>
      <c r="U71" s="14">
        <v>0.16</v>
      </c>
      <c r="V71" s="14">
        <v>0</v>
      </c>
      <c r="W71" s="14">
        <v>0</v>
      </c>
      <c r="X71" s="14">
        <v>3</v>
      </c>
      <c r="Y71" s="14">
        <v>1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</row>
    <row r="72" spans="1:37" ht="13.5">
      <c r="A72" s="13"/>
      <c r="B72" s="17" t="s">
        <v>179</v>
      </c>
      <c r="C72" s="12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</row>
    <row r="73" spans="1:37" ht="38.25">
      <c r="A73" s="13"/>
      <c r="B73" s="18" t="s">
        <v>202</v>
      </c>
      <c r="C73" s="12" t="s">
        <v>192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0.4</v>
      </c>
      <c r="U73" s="14">
        <v>0.4</v>
      </c>
      <c r="V73" s="14">
        <v>0</v>
      </c>
      <c r="W73" s="14">
        <v>0</v>
      </c>
      <c r="X73" s="14">
        <v>3</v>
      </c>
      <c r="Y73" s="14">
        <v>3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</row>
    <row r="74" spans="1:37" ht="51">
      <c r="A74" s="10" t="s">
        <v>95</v>
      </c>
      <c r="B74" s="11" t="s">
        <v>96</v>
      </c>
      <c r="C74" s="12" t="s">
        <v>41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f aca="true" t="shared" si="8" ref="R74:Y74">R75+R86+R132+R161+R167</f>
        <v>9.920000000000002</v>
      </c>
      <c r="S74" s="9">
        <f t="shared" si="8"/>
        <v>9.690000000000001</v>
      </c>
      <c r="T74" s="9">
        <f t="shared" si="8"/>
        <v>3.4300000000000006</v>
      </c>
      <c r="U74" s="9">
        <f t="shared" si="8"/>
        <v>3.4300000000000006</v>
      </c>
      <c r="V74" s="9">
        <f t="shared" si="8"/>
        <v>32</v>
      </c>
      <c r="W74" s="9">
        <f t="shared" si="8"/>
        <v>32</v>
      </c>
      <c r="X74" s="9">
        <f t="shared" si="8"/>
        <v>37</v>
      </c>
      <c r="Y74" s="9">
        <f t="shared" si="8"/>
        <v>37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</row>
    <row r="75" spans="1:37" ht="38.25">
      <c r="A75" s="10" t="s">
        <v>95</v>
      </c>
      <c r="B75" s="19" t="s">
        <v>97</v>
      </c>
      <c r="C75" s="12" t="s">
        <v>203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f aca="true" t="shared" si="9" ref="R75:Y75">SUM(R76:R85)</f>
        <v>0</v>
      </c>
      <c r="S75" s="9">
        <f t="shared" si="9"/>
        <v>0</v>
      </c>
      <c r="T75" s="9">
        <f t="shared" si="9"/>
        <v>0</v>
      </c>
      <c r="U75" s="9">
        <f t="shared" si="9"/>
        <v>0</v>
      </c>
      <c r="V75" s="9">
        <f t="shared" si="9"/>
        <v>4</v>
      </c>
      <c r="W75" s="9">
        <f t="shared" si="9"/>
        <v>4</v>
      </c>
      <c r="X75" s="9">
        <f t="shared" si="9"/>
        <v>13</v>
      </c>
      <c r="Y75" s="9">
        <f t="shared" si="9"/>
        <v>13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</row>
    <row r="76" spans="1:37" ht="13.5">
      <c r="A76" s="13"/>
      <c r="B76" s="17" t="s">
        <v>132</v>
      </c>
      <c r="C76" s="12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</row>
    <row r="77" spans="1:37" ht="25.5">
      <c r="A77" s="13"/>
      <c r="B77" s="18" t="s">
        <v>204</v>
      </c>
      <c r="C77" s="12" t="s">
        <v>205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3</v>
      </c>
      <c r="W77" s="14">
        <v>3</v>
      </c>
      <c r="X77" s="14">
        <v>0</v>
      </c>
      <c r="Y77" s="14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</row>
    <row r="78" spans="1:37" ht="25.5">
      <c r="A78" s="13"/>
      <c r="B78" s="18" t="s">
        <v>206</v>
      </c>
      <c r="C78" s="12" t="s">
        <v>205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5</v>
      </c>
      <c r="Y78" s="14">
        <f>1+1+1+1+1</f>
        <v>5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</row>
    <row r="79" spans="1:37" ht="25.5">
      <c r="A79" s="13"/>
      <c r="B79" s="18" t="s">
        <v>207</v>
      </c>
      <c r="C79" s="12" t="s">
        <v>205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3</v>
      </c>
      <c r="Y79" s="14">
        <f>1+1+1</f>
        <v>3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3.5">
      <c r="A80" s="13"/>
      <c r="B80" s="17" t="s">
        <v>99</v>
      </c>
      <c r="C80" s="12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</row>
    <row r="81" spans="1:37" ht="25.5">
      <c r="A81" s="13"/>
      <c r="B81" s="18" t="s">
        <v>208</v>
      </c>
      <c r="C81" s="12" t="s">
        <v>205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3</v>
      </c>
      <c r="Y81" s="14">
        <v>3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</row>
    <row r="82" spans="1:37" ht="25.5">
      <c r="A82" s="13"/>
      <c r="B82" s="18" t="s">
        <v>209</v>
      </c>
      <c r="C82" s="12" t="s">
        <v>205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1</v>
      </c>
      <c r="Y82" s="14">
        <v>1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</row>
    <row r="83" spans="1:37" ht="25.5">
      <c r="A83" s="13"/>
      <c r="B83" s="18" t="s">
        <v>210</v>
      </c>
      <c r="C83" s="12" t="s">
        <v>205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1</v>
      </c>
      <c r="Y83" s="14">
        <v>1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</row>
    <row r="84" spans="1:37" ht="13.5">
      <c r="A84" s="13"/>
      <c r="B84" s="17" t="s">
        <v>154</v>
      </c>
      <c r="C84" s="12"/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</row>
    <row r="85" spans="1:37" ht="25.5">
      <c r="A85" s="13"/>
      <c r="B85" s="18" t="s">
        <v>211</v>
      </c>
      <c r="C85" s="12" t="s">
        <v>205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1</v>
      </c>
      <c r="W85" s="14">
        <v>1</v>
      </c>
      <c r="X85" s="14">
        <v>0</v>
      </c>
      <c r="Y85" s="14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</row>
    <row r="86" spans="1:37" ht="25.5">
      <c r="A86" s="10" t="s">
        <v>95</v>
      </c>
      <c r="B86" s="19" t="s">
        <v>98</v>
      </c>
      <c r="C86" s="12" t="s">
        <v>212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aca="true" t="shared" si="10" ref="R86:Y86">SUM(R87:R131)</f>
        <v>9.920000000000002</v>
      </c>
      <c r="S86" s="9">
        <f t="shared" si="10"/>
        <v>9.690000000000001</v>
      </c>
      <c r="T86" s="9">
        <f t="shared" si="10"/>
        <v>3.4300000000000006</v>
      </c>
      <c r="U86" s="9">
        <f t="shared" si="10"/>
        <v>3.4300000000000006</v>
      </c>
      <c r="V86" s="9">
        <f t="shared" si="10"/>
        <v>0</v>
      </c>
      <c r="W86" s="9">
        <f t="shared" si="10"/>
        <v>0</v>
      </c>
      <c r="X86" s="9">
        <f t="shared" si="10"/>
        <v>0</v>
      </c>
      <c r="Y86" s="9">
        <f t="shared" si="10"/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</row>
    <row r="87" spans="1:37" ht="13.5">
      <c r="A87" s="13"/>
      <c r="B87" s="17" t="s">
        <v>185</v>
      </c>
      <c r="C87" s="12"/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</row>
    <row r="88" spans="1:37" ht="38.25">
      <c r="A88" s="13"/>
      <c r="B88" s="18" t="s">
        <v>213</v>
      </c>
      <c r="C88" s="12" t="s">
        <v>214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0.4</v>
      </c>
      <c r="S88" s="14">
        <v>0.4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</row>
    <row r="89" spans="1:37" ht="38.25">
      <c r="A89" s="13"/>
      <c r="B89" s="18" t="s">
        <v>215</v>
      </c>
      <c r="C89" s="12" t="s">
        <v>214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0.4</v>
      </c>
      <c r="S89" s="14">
        <v>0.4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</row>
    <row r="90" spans="1:37" ht="38.25">
      <c r="A90" s="13"/>
      <c r="B90" s="18" t="s">
        <v>216</v>
      </c>
      <c r="C90" s="12" t="s">
        <v>214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0.63</v>
      </c>
      <c r="S90" s="14">
        <v>0.63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</row>
    <row r="91" spans="1:37" ht="38.25">
      <c r="A91" s="13"/>
      <c r="B91" s="18" t="s">
        <v>217</v>
      </c>
      <c r="C91" s="12" t="s">
        <v>214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0.4</v>
      </c>
      <c r="S91" s="14">
        <v>0.4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</row>
    <row r="92" spans="1:37" ht="38.25">
      <c r="A92" s="13"/>
      <c r="B92" s="18" t="s">
        <v>218</v>
      </c>
      <c r="C92" s="12" t="s">
        <v>214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0.25</v>
      </c>
      <c r="S92" s="14">
        <v>0.25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</row>
    <row r="93" spans="1:37" ht="38.25">
      <c r="A93" s="13"/>
      <c r="B93" s="18" t="s">
        <v>219</v>
      </c>
      <c r="C93" s="12" t="s">
        <v>214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0.4</v>
      </c>
      <c r="S93" s="14">
        <v>0.4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</row>
    <row r="94" spans="1:37" ht="38.25">
      <c r="A94" s="13"/>
      <c r="B94" s="18" t="s">
        <v>220</v>
      </c>
      <c r="C94" s="12" t="s">
        <v>214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0.4</v>
      </c>
      <c r="S94" s="14">
        <v>0.4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</row>
    <row r="95" spans="1:37" ht="38.25">
      <c r="A95" s="13"/>
      <c r="B95" s="18" t="s">
        <v>221</v>
      </c>
      <c r="C95" s="12" t="s">
        <v>214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0.4</v>
      </c>
      <c r="S95" s="14">
        <v>0.4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</row>
    <row r="96" spans="1:37" ht="38.25">
      <c r="A96" s="13"/>
      <c r="B96" s="18" t="s">
        <v>222</v>
      </c>
      <c r="C96" s="12" t="s">
        <v>214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0.4</v>
      </c>
      <c r="S96" s="14">
        <v>0.4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</row>
    <row r="97" spans="1:37" ht="38.25">
      <c r="A97" s="13"/>
      <c r="B97" s="18" t="s">
        <v>223</v>
      </c>
      <c r="C97" s="12" t="s">
        <v>214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0.4</v>
      </c>
      <c r="S97" s="14">
        <v>0.4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38.25">
      <c r="A98" s="13"/>
      <c r="B98" s="18" t="s">
        <v>224</v>
      </c>
      <c r="C98" s="12" t="s">
        <v>214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4">
        <v>0</v>
      </c>
      <c r="O98" s="14">
        <v>0</v>
      </c>
      <c r="P98" s="14">
        <v>0</v>
      </c>
      <c r="Q98" s="14">
        <v>0</v>
      </c>
      <c r="R98" s="14">
        <v>1.26</v>
      </c>
      <c r="S98" s="14">
        <v>1.26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</row>
    <row r="99" spans="1:37" ht="38.25">
      <c r="A99" s="13"/>
      <c r="B99" s="18" t="s">
        <v>225</v>
      </c>
      <c r="C99" s="12" t="s">
        <v>214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0.5</v>
      </c>
      <c r="S99" s="14">
        <v>0.5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</row>
    <row r="100" spans="1:37" ht="38.25">
      <c r="A100" s="13"/>
      <c r="B100" s="18" t="s">
        <v>226</v>
      </c>
      <c r="C100" s="12" t="s">
        <v>214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0.25</v>
      </c>
      <c r="S100" s="14">
        <v>0.25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38.25">
      <c r="A101" s="13"/>
      <c r="B101" s="18" t="s">
        <v>227</v>
      </c>
      <c r="C101" s="12" t="s">
        <v>214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0.25</v>
      </c>
      <c r="S101" s="14">
        <v>0.25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</row>
    <row r="102" spans="1:37" ht="38.25">
      <c r="A102" s="13"/>
      <c r="B102" s="18" t="s">
        <v>228</v>
      </c>
      <c r="C102" s="12" t="s">
        <v>214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0.25</v>
      </c>
      <c r="S102" s="14">
        <v>0.25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</row>
    <row r="103" spans="1:37" ht="38.25">
      <c r="A103" s="13"/>
      <c r="B103" s="18" t="s">
        <v>229</v>
      </c>
      <c r="C103" s="12" t="s">
        <v>214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0.5</v>
      </c>
      <c r="S103" s="14">
        <v>0.5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</row>
    <row r="104" spans="1:37" ht="38.25">
      <c r="A104" s="13"/>
      <c r="B104" s="18" t="s">
        <v>230</v>
      </c>
      <c r="C104" s="12" t="s">
        <v>214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0.4</v>
      </c>
      <c r="S104" s="14">
        <v>0.4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</row>
    <row r="105" spans="1:37" ht="38.25">
      <c r="A105" s="13"/>
      <c r="B105" s="18" t="s">
        <v>231</v>
      </c>
      <c r="C105" s="12" t="s">
        <v>214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0.4</v>
      </c>
      <c r="S105" s="14">
        <v>0.4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</row>
    <row r="106" spans="1:37" ht="38.25">
      <c r="A106" s="13"/>
      <c r="B106" s="18" t="s">
        <v>232</v>
      </c>
      <c r="C106" s="12" t="s">
        <v>214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0.5</v>
      </c>
      <c r="S106" s="14">
        <v>0.5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</row>
    <row r="107" spans="1:37" ht="38.25">
      <c r="A107" s="13"/>
      <c r="B107" s="18" t="s">
        <v>233</v>
      </c>
      <c r="C107" s="12" t="s">
        <v>214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0.4</v>
      </c>
      <c r="S107" s="14">
        <v>0.4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f>AI108+AI186</f>
        <v>0</v>
      </c>
      <c r="AJ107" s="9">
        <f>AJ108+AJ186</f>
        <v>0</v>
      </c>
      <c r="AK107" s="9">
        <v>0</v>
      </c>
    </row>
    <row r="108" spans="1:37" ht="13.5">
      <c r="A108" s="13"/>
      <c r="B108" s="17" t="s">
        <v>177</v>
      </c>
      <c r="C108" s="12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f>AI109+AI173</f>
        <v>0</v>
      </c>
      <c r="AJ108" s="9">
        <f>AJ109+AJ173</f>
        <v>0</v>
      </c>
      <c r="AK108" s="9">
        <v>0</v>
      </c>
    </row>
    <row r="109" spans="1:37" ht="38.25">
      <c r="A109" s="13"/>
      <c r="B109" s="18" t="s">
        <v>234</v>
      </c>
      <c r="C109" s="12" t="s">
        <v>214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0.25</v>
      </c>
      <c r="U109" s="14">
        <v>0.25</v>
      </c>
      <c r="V109" s="14">
        <v>0</v>
      </c>
      <c r="W109" s="14">
        <v>0</v>
      </c>
      <c r="X109" s="14">
        <v>0</v>
      </c>
      <c r="Y109" s="14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f>SUM(AI111:AI172)</f>
        <v>0</v>
      </c>
      <c r="AJ109" s="9">
        <f>SUM(AJ111:AJ172)</f>
        <v>0</v>
      </c>
      <c r="AK109" s="9">
        <v>0</v>
      </c>
    </row>
    <row r="110" spans="1:37" ht="13.5">
      <c r="A110" s="13"/>
      <c r="B110" s="17" t="s">
        <v>99</v>
      </c>
      <c r="C110" s="12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38.25">
      <c r="A111" s="13"/>
      <c r="B111" s="18" t="s">
        <v>235</v>
      </c>
      <c r="C111" s="12" t="s">
        <v>214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0.4</v>
      </c>
      <c r="U111" s="14">
        <v>0.4</v>
      </c>
      <c r="V111" s="14">
        <v>0</v>
      </c>
      <c r="W111" s="14">
        <v>0</v>
      </c>
      <c r="X111" s="14">
        <v>0</v>
      </c>
      <c r="Y111" s="14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</row>
    <row r="112" spans="1:37" ht="38.25">
      <c r="A112" s="13"/>
      <c r="B112" s="18" t="s">
        <v>236</v>
      </c>
      <c r="C112" s="12" t="s">
        <v>214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0.4</v>
      </c>
      <c r="U112" s="14">
        <v>0.4</v>
      </c>
      <c r="V112" s="14">
        <v>0</v>
      </c>
      <c r="W112" s="14">
        <v>0</v>
      </c>
      <c r="X112" s="14">
        <v>0</v>
      </c>
      <c r="Y112" s="14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38.25">
      <c r="A113" s="13"/>
      <c r="B113" s="18" t="s">
        <v>237</v>
      </c>
      <c r="C113" s="12" t="s">
        <v>214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0.4</v>
      </c>
      <c r="U113" s="14">
        <v>0.4</v>
      </c>
      <c r="V113" s="14">
        <v>0</v>
      </c>
      <c r="W113" s="14">
        <v>0</v>
      </c>
      <c r="X113" s="14">
        <v>0</v>
      </c>
      <c r="Y113" s="14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3.5">
      <c r="A114" s="13"/>
      <c r="B114" s="17" t="s">
        <v>154</v>
      </c>
      <c r="C114" s="12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38.25">
      <c r="A115" s="13"/>
      <c r="B115" s="18" t="s">
        <v>238</v>
      </c>
      <c r="C115" s="12" t="s">
        <v>214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0.25</v>
      </c>
      <c r="U115" s="14">
        <v>0.25</v>
      </c>
      <c r="V115" s="14">
        <v>0</v>
      </c>
      <c r="W115" s="14">
        <v>0</v>
      </c>
      <c r="X115" s="14">
        <v>0</v>
      </c>
      <c r="Y115" s="14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</row>
    <row r="116" spans="1:37" ht="38.25">
      <c r="A116" s="13"/>
      <c r="B116" s="18" t="s">
        <v>239</v>
      </c>
      <c r="C116" s="12" t="s">
        <v>214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0.25</v>
      </c>
      <c r="S116" s="14">
        <v>0.25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</row>
    <row r="117" spans="1:37" ht="38.25">
      <c r="A117" s="13"/>
      <c r="B117" s="18" t="s">
        <v>240</v>
      </c>
      <c r="C117" s="12" t="s">
        <v>214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0.25</v>
      </c>
      <c r="S117" s="14">
        <v>0.25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</row>
    <row r="118" spans="1:37" ht="38.25">
      <c r="A118" s="13"/>
      <c r="B118" s="18" t="s">
        <v>241</v>
      </c>
      <c r="C118" s="12" t="s">
        <v>214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0.63</v>
      </c>
      <c r="S118" s="14">
        <v>0.4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</row>
    <row r="119" spans="1:37" ht="13.5">
      <c r="A119" s="13"/>
      <c r="B119" s="17" t="s">
        <v>100</v>
      </c>
      <c r="C119" s="12"/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</row>
    <row r="120" spans="1:37" ht="38.25">
      <c r="A120" s="13"/>
      <c r="B120" s="18" t="s">
        <v>242</v>
      </c>
      <c r="C120" s="12" t="s">
        <v>214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0.25</v>
      </c>
      <c r="U120" s="14">
        <v>0.25</v>
      </c>
      <c r="V120" s="14">
        <v>0</v>
      </c>
      <c r="W120" s="14">
        <v>0</v>
      </c>
      <c r="X120" s="14">
        <v>0</v>
      </c>
      <c r="Y120" s="14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</row>
    <row r="121" spans="1:37" ht="38.25">
      <c r="A121" s="13"/>
      <c r="B121" s="18" t="s">
        <v>243</v>
      </c>
      <c r="C121" s="12" t="s">
        <v>214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0.1</v>
      </c>
      <c r="U121" s="14">
        <v>0.1</v>
      </c>
      <c r="V121" s="14">
        <v>0</v>
      </c>
      <c r="W121" s="14">
        <v>0</v>
      </c>
      <c r="X121" s="14">
        <v>0</v>
      </c>
      <c r="Y121" s="14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</row>
    <row r="122" spans="1:37" ht="38.25">
      <c r="A122" s="13"/>
      <c r="B122" s="18" t="s">
        <v>244</v>
      </c>
      <c r="C122" s="12" t="s">
        <v>214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0.16</v>
      </c>
      <c r="U122" s="14">
        <v>0.16</v>
      </c>
      <c r="V122" s="14">
        <v>0</v>
      </c>
      <c r="W122" s="14">
        <v>0</v>
      </c>
      <c r="X122" s="14">
        <v>0</v>
      </c>
      <c r="Y122" s="14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3.5">
      <c r="A123" s="13"/>
      <c r="B123" s="17" t="s">
        <v>111</v>
      </c>
      <c r="C123" s="12"/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</row>
    <row r="124" spans="1:37" ht="38.25">
      <c r="A124" s="13"/>
      <c r="B124" s="18" t="s">
        <v>245</v>
      </c>
      <c r="C124" s="12" t="s">
        <v>214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0.4</v>
      </c>
      <c r="U124" s="14">
        <v>0.4</v>
      </c>
      <c r="V124" s="14">
        <v>0</v>
      </c>
      <c r="W124" s="14">
        <v>0</v>
      </c>
      <c r="X124" s="14">
        <v>0</v>
      </c>
      <c r="Y124" s="14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</row>
    <row r="125" spans="1:37" ht="38.25">
      <c r="A125" s="13"/>
      <c r="B125" s="18" t="s">
        <v>246</v>
      </c>
      <c r="C125" s="12" t="s">
        <v>214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0.16</v>
      </c>
      <c r="U125" s="14">
        <v>0.16</v>
      </c>
      <c r="V125" s="14">
        <v>0</v>
      </c>
      <c r="W125" s="14">
        <v>0</v>
      </c>
      <c r="X125" s="14">
        <v>0</v>
      </c>
      <c r="Y125" s="14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</row>
    <row r="126" spans="1:37" ht="13.5">
      <c r="A126" s="13"/>
      <c r="B126" s="17" t="s">
        <v>178</v>
      </c>
      <c r="C126" s="12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</row>
    <row r="127" spans="1:37" ht="38.25">
      <c r="A127" s="13"/>
      <c r="B127" s="18" t="s">
        <v>247</v>
      </c>
      <c r="C127" s="12" t="s">
        <v>214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0.16</v>
      </c>
      <c r="U127" s="14">
        <v>0.16</v>
      </c>
      <c r="V127" s="14">
        <v>0</v>
      </c>
      <c r="W127" s="14">
        <v>0</v>
      </c>
      <c r="X127" s="14">
        <v>0</v>
      </c>
      <c r="Y127" s="14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</row>
    <row r="128" spans="1:37" ht="13.5">
      <c r="A128" s="13"/>
      <c r="B128" s="17" t="s">
        <v>101</v>
      </c>
      <c r="C128" s="12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</row>
    <row r="129" spans="1:37" ht="38.25">
      <c r="A129" s="13"/>
      <c r="B129" s="18" t="s">
        <v>248</v>
      </c>
      <c r="C129" s="12" t="s">
        <v>214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0.25</v>
      </c>
      <c r="U129" s="14">
        <v>0.25</v>
      </c>
      <c r="V129" s="14">
        <v>0</v>
      </c>
      <c r="W129" s="14">
        <v>0</v>
      </c>
      <c r="X129" s="14">
        <v>0</v>
      </c>
      <c r="Y129" s="14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</row>
    <row r="130" spans="1:37" ht="13.5">
      <c r="A130" s="13"/>
      <c r="B130" s="17" t="s">
        <v>179</v>
      </c>
      <c r="C130" s="12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</row>
    <row r="131" spans="1:37" ht="38.25">
      <c r="A131" s="13"/>
      <c r="B131" s="18" t="s">
        <v>249</v>
      </c>
      <c r="C131" s="12" t="s">
        <v>214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0.25</v>
      </c>
      <c r="U131" s="14">
        <v>0.25</v>
      </c>
      <c r="V131" s="14">
        <v>0</v>
      </c>
      <c r="W131" s="14">
        <v>0</v>
      </c>
      <c r="X131" s="14">
        <v>0</v>
      </c>
      <c r="Y131" s="14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</row>
    <row r="132" spans="1:37" ht="12.75">
      <c r="A132" s="10" t="s">
        <v>95</v>
      </c>
      <c r="B132" s="19" t="s">
        <v>102</v>
      </c>
      <c r="C132" s="12" t="s">
        <v>250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f aca="true" t="shared" si="11" ref="R132:Y132">SUM(R133:R160)</f>
        <v>0</v>
      </c>
      <c r="S132" s="9">
        <f t="shared" si="11"/>
        <v>0</v>
      </c>
      <c r="T132" s="9">
        <f t="shared" si="11"/>
        <v>0</v>
      </c>
      <c r="U132" s="9">
        <f t="shared" si="11"/>
        <v>0</v>
      </c>
      <c r="V132" s="9">
        <f t="shared" si="11"/>
        <v>28</v>
      </c>
      <c r="W132" s="9">
        <f t="shared" si="11"/>
        <v>28</v>
      </c>
      <c r="X132" s="9">
        <f t="shared" si="11"/>
        <v>24</v>
      </c>
      <c r="Y132" s="9">
        <f t="shared" si="11"/>
        <v>24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</row>
    <row r="133" spans="1:37" ht="13.5">
      <c r="A133" s="13"/>
      <c r="B133" s="17" t="s">
        <v>185</v>
      </c>
      <c r="C133" s="12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</row>
    <row r="134" spans="1:37" ht="25.5">
      <c r="A134" s="13"/>
      <c r="B134" s="18" t="s">
        <v>251</v>
      </c>
      <c r="C134" s="12" t="s">
        <v>252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</row>
    <row r="135" spans="1:37" ht="25.5">
      <c r="A135" s="13"/>
      <c r="B135" s="18" t="s">
        <v>253</v>
      </c>
      <c r="C135" s="12" t="s">
        <v>252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6</v>
      </c>
      <c r="W135" s="14">
        <v>6</v>
      </c>
      <c r="X135" s="14">
        <v>0</v>
      </c>
      <c r="Y135" s="14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</row>
    <row r="136" spans="1:37" ht="25.5">
      <c r="A136" s="13"/>
      <c r="B136" s="18" t="s">
        <v>254</v>
      </c>
      <c r="C136" s="12" t="s">
        <v>252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7</v>
      </c>
      <c r="Y136" s="14">
        <v>7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</row>
    <row r="137" spans="1:37" ht="25.5">
      <c r="A137" s="13"/>
      <c r="B137" s="18" t="s">
        <v>255</v>
      </c>
      <c r="C137" s="12" t="s">
        <v>252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4">
        <v>1</v>
      </c>
      <c r="X137" s="14">
        <v>0</v>
      </c>
      <c r="Y137" s="14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25.5">
      <c r="A138" s="13"/>
      <c r="B138" s="18" t="s">
        <v>256</v>
      </c>
      <c r="C138" s="12" t="s">
        <v>252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1</v>
      </c>
      <c r="W138" s="14">
        <v>1</v>
      </c>
      <c r="X138" s="14">
        <v>0</v>
      </c>
      <c r="Y138" s="14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</row>
    <row r="139" spans="1:37" ht="25.5">
      <c r="A139" s="13"/>
      <c r="B139" s="18" t="s">
        <v>257</v>
      </c>
      <c r="C139" s="12" t="s">
        <v>252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1</v>
      </c>
      <c r="W139" s="14">
        <v>1</v>
      </c>
      <c r="X139" s="14">
        <v>0</v>
      </c>
      <c r="Y139" s="14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</row>
    <row r="140" spans="1:37" ht="25.5">
      <c r="A140" s="13"/>
      <c r="B140" s="18" t="s">
        <v>258</v>
      </c>
      <c r="C140" s="12" t="s">
        <v>252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1</v>
      </c>
      <c r="W140" s="14">
        <v>1</v>
      </c>
      <c r="X140" s="14">
        <v>0</v>
      </c>
      <c r="Y140" s="14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</row>
    <row r="141" spans="1:37" ht="25.5">
      <c r="A141" s="13"/>
      <c r="B141" s="18" t="s">
        <v>259</v>
      </c>
      <c r="C141" s="12" t="s">
        <v>252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3</v>
      </c>
      <c r="W141" s="14">
        <v>3</v>
      </c>
      <c r="X141" s="14">
        <v>0</v>
      </c>
      <c r="Y141" s="14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</row>
    <row r="142" spans="1:37" ht="25.5">
      <c r="A142" s="13"/>
      <c r="B142" s="18" t="s">
        <v>260</v>
      </c>
      <c r="C142" s="12" t="s">
        <v>252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3</v>
      </c>
      <c r="W142" s="14">
        <v>3</v>
      </c>
      <c r="X142" s="14">
        <v>0</v>
      </c>
      <c r="Y142" s="14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</row>
    <row r="143" spans="1:37" ht="13.5">
      <c r="A143" s="13"/>
      <c r="B143" s="17" t="s">
        <v>177</v>
      </c>
      <c r="C143" s="12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</row>
    <row r="144" spans="1:37" ht="25.5">
      <c r="A144" s="13"/>
      <c r="B144" s="18" t="s">
        <v>261</v>
      </c>
      <c r="C144" s="12" t="s">
        <v>252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4</v>
      </c>
      <c r="Y144" s="14">
        <v>4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</row>
    <row r="145" spans="1:37" ht="13.5">
      <c r="A145" s="13"/>
      <c r="B145" s="17" t="s">
        <v>99</v>
      </c>
      <c r="C145" s="12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</row>
    <row r="146" spans="1:37" ht="25.5">
      <c r="A146" s="13"/>
      <c r="B146" s="18" t="s">
        <v>262</v>
      </c>
      <c r="C146" s="12" t="s">
        <v>252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5</v>
      </c>
      <c r="Y146" s="14">
        <v>5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</row>
    <row r="147" spans="1:37" ht="25.5">
      <c r="A147" s="13"/>
      <c r="B147" s="18" t="s">
        <v>263</v>
      </c>
      <c r="C147" s="12" t="s">
        <v>252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3</v>
      </c>
      <c r="Y147" s="14">
        <v>3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</row>
    <row r="148" spans="1:37" ht="13.5">
      <c r="A148" s="13"/>
      <c r="B148" s="17" t="s">
        <v>154</v>
      </c>
      <c r="C148" s="12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</row>
    <row r="149" spans="1:37" ht="25.5">
      <c r="A149" s="13"/>
      <c r="B149" s="18" t="s">
        <v>264</v>
      </c>
      <c r="C149" s="12" t="s">
        <v>252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6</v>
      </c>
      <c r="W149" s="14">
        <v>6</v>
      </c>
      <c r="X149" s="14">
        <v>0</v>
      </c>
      <c r="Y149" s="14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</row>
    <row r="150" spans="1:37" ht="25.5">
      <c r="A150" s="13"/>
      <c r="B150" s="18" t="s">
        <v>265</v>
      </c>
      <c r="C150" s="12" t="s">
        <v>252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6</v>
      </c>
      <c r="W150" s="14">
        <v>6</v>
      </c>
      <c r="X150" s="14">
        <v>0</v>
      </c>
      <c r="Y150" s="14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</row>
    <row r="151" spans="1:37" ht="13.5">
      <c r="A151" s="13"/>
      <c r="B151" s="17" t="s">
        <v>100</v>
      </c>
      <c r="C151" s="12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</row>
    <row r="152" spans="1:37" ht="25.5">
      <c r="A152" s="13"/>
      <c r="B152" s="18" t="s">
        <v>266</v>
      </c>
      <c r="C152" s="12" t="s">
        <v>252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3</v>
      </c>
      <c r="Y152" s="14">
        <v>3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</row>
    <row r="153" spans="1:37" ht="13.5">
      <c r="A153" s="13"/>
      <c r="B153" s="17" t="s">
        <v>111</v>
      </c>
      <c r="C153" s="12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</row>
    <row r="154" spans="1:37" ht="25.5">
      <c r="A154" s="13"/>
      <c r="B154" s="18" t="s">
        <v>267</v>
      </c>
      <c r="C154" s="12" t="s">
        <v>252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1</v>
      </c>
      <c r="Y154" s="14">
        <v>1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</row>
    <row r="155" spans="1:37" ht="25.5">
      <c r="A155" s="13"/>
      <c r="B155" s="18" t="s">
        <v>268</v>
      </c>
      <c r="C155" s="12" t="s">
        <v>252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</row>
    <row r="156" spans="1:37" ht="13.5">
      <c r="A156" s="13"/>
      <c r="B156" s="17" t="s">
        <v>178</v>
      </c>
      <c r="C156" s="12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25.5">
      <c r="A157" s="13"/>
      <c r="B157" s="18" t="s">
        <v>269</v>
      </c>
      <c r="C157" s="12" t="s">
        <v>252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</row>
    <row r="158" spans="1:37" ht="13.5">
      <c r="A158" s="13"/>
      <c r="B158" s="17" t="s">
        <v>179</v>
      </c>
      <c r="C158" s="12"/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25.5">
      <c r="A159" s="13"/>
      <c r="B159" s="18" t="s">
        <v>270</v>
      </c>
      <c r="C159" s="12" t="s">
        <v>252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1</v>
      </c>
      <c r="Y159" s="14">
        <v>1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</row>
    <row r="160" spans="1:37" ht="25.5">
      <c r="A160" s="13"/>
      <c r="B160" s="18" t="s">
        <v>271</v>
      </c>
      <c r="C160" s="12" t="s">
        <v>252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</row>
    <row r="161" spans="1:37" ht="38.25">
      <c r="A161" s="10" t="s">
        <v>95</v>
      </c>
      <c r="B161" s="19" t="s">
        <v>103</v>
      </c>
      <c r="C161" s="20" t="s">
        <v>272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f aca="true" t="shared" si="12" ref="R161:Y161">SUM(R162:R166)</f>
        <v>0</v>
      </c>
      <c r="S161" s="9">
        <f t="shared" si="12"/>
        <v>0</v>
      </c>
      <c r="T161" s="9">
        <f t="shared" si="12"/>
        <v>0</v>
      </c>
      <c r="U161" s="9">
        <f t="shared" si="12"/>
        <v>0</v>
      </c>
      <c r="V161" s="9">
        <f t="shared" si="12"/>
        <v>0</v>
      </c>
      <c r="W161" s="9">
        <f t="shared" si="12"/>
        <v>0</v>
      </c>
      <c r="X161" s="9">
        <f t="shared" si="12"/>
        <v>0</v>
      </c>
      <c r="Y161" s="9">
        <f t="shared" si="12"/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</row>
    <row r="162" spans="1:37" ht="13.5">
      <c r="A162" s="13"/>
      <c r="B162" s="17" t="s">
        <v>110</v>
      </c>
      <c r="C162" s="20"/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</row>
    <row r="163" spans="1:37" ht="25.5">
      <c r="A163" s="13"/>
      <c r="B163" s="18" t="s">
        <v>273</v>
      </c>
      <c r="C163" s="20" t="s">
        <v>274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</row>
    <row r="164" spans="1:37" ht="25.5">
      <c r="A164" s="13"/>
      <c r="B164" s="18" t="s">
        <v>275</v>
      </c>
      <c r="C164" s="20" t="s">
        <v>274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</row>
    <row r="165" spans="1:37" ht="25.5">
      <c r="A165" s="13"/>
      <c r="B165" s="18" t="s">
        <v>276</v>
      </c>
      <c r="C165" s="20" t="s">
        <v>274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</row>
    <row r="166" spans="1:37" ht="25.5">
      <c r="A166" s="13"/>
      <c r="B166" s="18" t="s">
        <v>277</v>
      </c>
      <c r="C166" s="20" t="s">
        <v>274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</row>
    <row r="167" spans="1:37" ht="38.25">
      <c r="A167" s="10" t="s">
        <v>95</v>
      </c>
      <c r="B167" s="19" t="s">
        <v>104</v>
      </c>
      <c r="C167" s="20" t="s">
        <v>278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f aca="true" t="shared" si="13" ref="R167:Y167">SUM(R168:R178)</f>
        <v>0</v>
      </c>
      <c r="S167" s="9">
        <f t="shared" si="13"/>
        <v>0</v>
      </c>
      <c r="T167" s="9">
        <f t="shared" si="13"/>
        <v>0</v>
      </c>
      <c r="U167" s="9">
        <f t="shared" si="13"/>
        <v>0</v>
      </c>
      <c r="V167" s="9">
        <f t="shared" si="13"/>
        <v>0</v>
      </c>
      <c r="W167" s="9">
        <f t="shared" si="13"/>
        <v>0</v>
      </c>
      <c r="X167" s="9">
        <f t="shared" si="13"/>
        <v>0</v>
      </c>
      <c r="Y167" s="9">
        <f t="shared" si="13"/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</row>
    <row r="168" spans="1:37" ht="13.5">
      <c r="A168" s="13"/>
      <c r="B168" s="17" t="s">
        <v>110</v>
      </c>
      <c r="C168" s="20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38.25">
      <c r="A169" s="13"/>
      <c r="B169" s="18" t="s">
        <v>279</v>
      </c>
      <c r="C169" s="20" t="s">
        <v>280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</row>
    <row r="170" spans="1:37" ht="38.25">
      <c r="A170" s="13"/>
      <c r="B170" s="18" t="s">
        <v>281</v>
      </c>
      <c r="C170" s="20" t="s">
        <v>280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</row>
    <row r="171" spans="1:37" ht="38.25">
      <c r="A171" s="13"/>
      <c r="B171" s="18" t="s">
        <v>282</v>
      </c>
      <c r="C171" s="20" t="s">
        <v>280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</row>
    <row r="172" spans="1:37" ht="38.25">
      <c r="A172" s="13"/>
      <c r="B172" s="18" t="s">
        <v>283</v>
      </c>
      <c r="C172" s="20" t="s">
        <v>280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</row>
    <row r="173" spans="1:37" ht="38.25">
      <c r="A173" s="13"/>
      <c r="B173" s="18" t="s">
        <v>284</v>
      </c>
      <c r="C173" s="20" t="s">
        <v>280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</row>
    <row r="174" spans="1:37" ht="38.25">
      <c r="A174" s="13"/>
      <c r="B174" s="18" t="s">
        <v>285</v>
      </c>
      <c r="C174" s="20" t="s">
        <v>280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</row>
    <row r="175" spans="1:37" ht="13.5">
      <c r="A175" s="13"/>
      <c r="B175" s="17" t="s">
        <v>99</v>
      </c>
      <c r="C175" s="20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</row>
    <row r="176" spans="1:37" ht="38.25">
      <c r="A176" s="13"/>
      <c r="B176" s="18" t="s">
        <v>286</v>
      </c>
      <c r="C176" s="20" t="s">
        <v>280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</row>
    <row r="177" spans="1:37" ht="38.25">
      <c r="A177" s="13"/>
      <c r="B177" s="18" t="s">
        <v>287</v>
      </c>
      <c r="C177" s="20" t="s">
        <v>280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</row>
    <row r="178" spans="1:37" ht="38.25">
      <c r="A178" s="13"/>
      <c r="B178" s="18" t="s">
        <v>288</v>
      </c>
      <c r="C178" s="20" t="s">
        <v>280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</row>
    <row r="179" spans="1:37" ht="38.25">
      <c r="A179" s="10" t="s">
        <v>105</v>
      </c>
      <c r="B179" s="21" t="s">
        <v>106</v>
      </c>
      <c r="C179" s="20" t="s">
        <v>41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f aca="true" t="shared" si="14" ref="N179:Y179">N180+N258</f>
        <v>40.54000000000002</v>
      </c>
      <c r="O179" s="9">
        <f t="shared" si="14"/>
        <v>38.857000000000006</v>
      </c>
      <c r="P179" s="9">
        <f t="shared" si="14"/>
        <v>11.98</v>
      </c>
      <c r="Q179" s="9">
        <f t="shared" si="14"/>
        <v>11.509</v>
      </c>
      <c r="R179" s="9">
        <f t="shared" si="14"/>
        <v>0</v>
      </c>
      <c r="S179" s="9">
        <f t="shared" si="14"/>
        <v>0</v>
      </c>
      <c r="T179" s="9">
        <f t="shared" si="14"/>
        <v>0</v>
      </c>
      <c r="U179" s="9">
        <f t="shared" si="14"/>
        <v>0</v>
      </c>
      <c r="V179" s="9">
        <f t="shared" si="14"/>
        <v>0</v>
      </c>
      <c r="W179" s="9">
        <f t="shared" si="14"/>
        <v>0</v>
      </c>
      <c r="X179" s="9">
        <f t="shared" si="14"/>
        <v>0</v>
      </c>
      <c r="Y179" s="9">
        <f t="shared" si="14"/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</row>
    <row r="180" spans="1:37" ht="25.5">
      <c r="A180" s="10" t="s">
        <v>107</v>
      </c>
      <c r="B180" s="21" t="s">
        <v>108</v>
      </c>
      <c r="C180" s="20" t="s">
        <v>41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f aca="true" t="shared" si="15" ref="N180:Y180">N181+N245</f>
        <v>40.54000000000002</v>
      </c>
      <c r="O180" s="9">
        <f t="shared" si="15"/>
        <v>38.857000000000006</v>
      </c>
      <c r="P180" s="9">
        <f t="shared" si="15"/>
        <v>11.98</v>
      </c>
      <c r="Q180" s="9">
        <f t="shared" si="15"/>
        <v>11.509</v>
      </c>
      <c r="R180" s="9">
        <f t="shared" si="15"/>
        <v>0</v>
      </c>
      <c r="S180" s="9">
        <f t="shared" si="15"/>
        <v>0</v>
      </c>
      <c r="T180" s="9">
        <f t="shared" si="15"/>
        <v>0</v>
      </c>
      <c r="U180" s="9">
        <f t="shared" si="15"/>
        <v>0</v>
      </c>
      <c r="V180" s="9">
        <f t="shared" si="15"/>
        <v>0</v>
      </c>
      <c r="W180" s="9">
        <f t="shared" si="15"/>
        <v>0</v>
      </c>
      <c r="X180" s="9">
        <f t="shared" si="15"/>
        <v>0</v>
      </c>
      <c r="Y180" s="9">
        <f t="shared" si="1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ht="25.5">
      <c r="A181" s="10" t="s">
        <v>107</v>
      </c>
      <c r="B181" s="19" t="s">
        <v>109</v>
      </c>
      <c r="C181" s="20" t="s">
        <v>289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f aca="true" t="shared" si="16" ref="N181:Y181">SUM(N182:N244)</f>
        <v>39.02500000000002</v>
      </c>
      <c r="O181" s="9">
        <f t="shared" si="16"/>
        <v>36.846000000000004</v>
      </c>
      <c r="P181" s="9">
        <f t="shared" si="16"/>
        <v>6.034</v>
      </c>
      <c r="Q181" s="9">
        <f t="shared" si="16"/>
        <v>5.78</v>
      </c>
      <c r="R181" s="9">
        <f t="shared" si="16"/>
        <v>0</v>
      </c>
      <c r="S181" s="9">
        <f t="shared" si="16"/>
        <v>0</v>
      </c>
      <c r="T181" s="9">
        <f t="shared" si="16"/>
        <v>0</v>
      </c>
      <c r="U181" s="9">
        <f t="shared" si="16"/>
        <v>0</v>
      </c>
      <c r="V181" s="9">
        <f t="shared" si="16"/>
        <v>0</v>
      </c>
      <c r="W181" s="9">
        <f t="shared" si="16"/>
        <v>0</v>
      </c>
      <c r="X181" s="9">
        <f t="shared" si="16"/>
        <v>0</v>
      </c>
      <c r="Y181" s="9">
        <f t="shared" si="16"/>
        <v>0</v>
      </c>
      <c r="Z181" s="9">
        <v>-0.00486</v>
      </c>
      <c r="AA181" s="9">
        <v>-0.00486</v>
      </c>
      <c r="AB181" s="9">
        <v>-0.00569</v>
      </c>
      <c r="AC181" s="9">
        <v>-0.00569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</row>
    <row r="182" spans="1:37" ht="13.5">
      <c r="A182" s="13"/>
      <c r="B182" s="17" t="s">
        <v>185</v>
      </c>
      <c r="C182" s="20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</row>
    <row r="183" spans="1:37" ht="25.5">
      <c r="A183" s="13"/>
      <c r="B183" s="18" t="s">
        <v>290</v>
      </c>
      <c r="C183" s="20" t="s">
        <v>291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4">
        <v>0.18</v>
      </c>
      <c r="O183" s="14">
        <v>0.134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</row>
    <row r="184" spans="1:37" ht="25.5">
      <c r="A184" s="13"/>
      <c r="B184" s="18" t="s">
        <v>292</v>
      </c>
      <c r="C184" s="20" t="s">
        <v>291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14">
        <v>0.05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</row>
    <row r="185" spans="1:37" ht="25.5">
      <c r="A185" s="13"/>
      <c r="B185" s="18" t="s">
        <v>293</v>
      </c>
      <c r="C185" s="20" t="s">
        <v>291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4">
        <v>0.12</v>
      </c>
      <c r="O185" s="14">
        <v>0.1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</row>
    <row r="186" spans="1:37" ht="25.5">
      <c r="A186" s="13"/>
      <c r="B186" s="18" t="s">
        <v>294</v>
      </c>
      <c r="C186" s="20" t="s">
        <v>291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4">
        <v>2.1</v>
      </c>
      <c r="O186" s="14">
        <v>1.844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</row>
    <row r="187" spans="1:37" ht="25.5">
      <c r="A187" s="13"/>
      <c r="B187" s="18" t="s">
        <v>295</v>
      </c>
      <c r="C187" s="20" t="s">
        <v>291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14">
        <v>1.86</v>
      </c>
      <c r="O187" s="14">
        <v>1.636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</row>
    <row r="188" spans="1:37" ht="25.5">
      <c r="A188" s="13"/>
      <c r="B188" s="18" t="s">
        <v>296</v>
      </c>
      <c r="C188" s="20" t="s">
        <v>291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4">
        <v>1.08</v>
      </c>
      <c r="O188" s="14">
        <v>1.08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</row>
    <row r="189" spans="1:37" ht="25.5">
      <c r="A189" s="13"/>
      <c r="B189" s="18" t="s">
        <v>297</v>
      </c>
      <c r="C189" s="20" t="s">
        <v>291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4">
        <v>0.68</v>
      </c>
      <c r="O189" s="14">
        <v>0.593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</row>
    <row r="190" spans="1:37" ht="25.5">
      <c r="A190" s="13"/>
      <c r="B190" s="18" t="s">
        <v>298</v>
      </c>
      <c r="C190" s="20" t="s">
        <v>291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14">
        <v>0.45</v>
      </c>
      <c r="O190" s="14">
        <v>0.37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</row>
    <row r="191" spans="1:37" ht="38.25">
      <c r="A191" s="13"/>
      <c r="B191" s="18" t="s">
        <v>299</v>
      </c>
      <c r="C191" s="20" t="s">
        <v>291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14">
        <v>1.35</v>
      </c>
      <c r="O191" s="14">
        <v>1.256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</row>
    <row r="192" spans="1:37" ht="25.5">
      <c r="A192" s="13"/>
      <c r="B192" s="18" t="s">
        <v>300</v>
      </c>
      <c r="C192" s="20" t="s">
        <v>291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14">
        <v>2.05</v>
      </c>
      <c r="O192" s="14">
        <v>1.955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</row>
    <row r="193" spans="1:37" ht="38.25">
      <c r="A193" s="13"/>
      <c r="B193" s="18" t="s">
        <v>301</v>
      </c>
      <c r="C193" s="20" t="s">
        <v>291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14">
        <v>1.6800000000000002</v>
      </c>
      <c r="O193" s="14">
        <v>1.6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</row>
    <row r="194" spans="1:37" ht="38.25">
      <c r="A194" s="13"/>
      <c r="B194" s="18" t="s">
        <v>302</v>
      </c>
      <c r="C194" s="20" t="s">
        <v>291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14">
        <v>2.1</v>
      </c>
      <c r="O194" s="14">
        <v>2.018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</row>
    <row r="195" spans="1:37" ht="13.5">
      <c r="A195" s="13"/>
      <c r="B195" s="17" t="s">
        <v>177</v>
      </c>
      <c r="C195" s="20"/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</row>
    <row r="196" spans="1:37" ht="38.25">
      <c r="A196" s="13"/>
      <c r="B196" s="22" t="s">
        <v>303</v>
      </c>
      <c r="C196" s="20" t="s">
        <v>291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4">
        <v>0</v>
      </c>
      <c r="O196" s="14">
        <v>0</v>
      </c>
      <c r="P196" s="14">
        <v>0.6000000000000001</v>
      </c>
      <c r="Q196" s="14">
        <v>0.582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</row>
    <row r="197" spans="1:37" ht="25.5">
      <c r="A197" s="13"/>
      <c r="B197" s="18" t="s">
        <v>304</v>
      </c>
      <c r="C197" s="20" t="s">
        <v>291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14">
        <v>0.85</v>
      </c>
      <c r="O197" s="14">
        <v>0.99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</row>
    <row r="198" spans="1:37" ht="25.5">
      <c r="A198" s="13"/>
      <c r="B198" s="18" t="s">
        <v>305</v>
      </c>
      <c r="C198" s="20" t="s">
        <v>291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14">
        <v>0.5</v>
      </c>
      <c r="O198" s="14">
        <v>0.338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</row>
    <row r="199" spans="1:37" ht="13.5">
      <c r="A199" s="13"/>
      <c r="B199" s="17" t="s">
        <v>99</v>
      </c>
      <c r="C199" s="20"/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</row>
    <row r="200" spans="1:37" ht="38.25">
      <c r="A200" s="13"/>
      <c r="B200" s="23" t="s">
        <v>306</v>
      </c>
      <c r="C200" s="20" t="s">
        <v>291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14">
        <v>0</v>
      </c>
      <c r="O200" s="14">
        <v>0</v>
      </c>
      <c r="P200" s="14">
        <v>4</v>
      </c>
      <c r="Q200" s="14">
        <v>3.261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25.5">
      <c r="A201" s="13"/>
      <c r="B201" s="18" t="s">
        <v>307</v>
      </c>
      <c r="C201" s="20" t="s">
        <v>291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4">
        <v>1.1</v>
      </c>
      <c r="O201" s="14">
        <v>0.8600000000000001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3.5">
      <c r="A202" s="13"/>
      <c r="B202" s="17" t="s">
        <v>154</v>
      </c>
      <c r="C202" s="20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</row>
    <row r="203" spans="1:37" ht="25.5">
      <c r="A203" s="13"/>
      <c r="B203" s="18" t="s">
        <v>308</v>
      </c>
      <c r="C203" s="20" t="s">
        <v>291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14">
        <v>1.1</v>
      </c>
      <c r="O203" s="14">
        <v>1.003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</row>
    <row r="204" spans="1:37" ht="38.25">
      <c r="A204" s="13"/>
      <c r="B204" s="18" t="s">
        <v>309</v>
      </c>
      <c r="C204" s="20" t="s">
        <v>291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4">
        <v>1.35</v>
      </c>
      <c r="O204" s="14">
        <v>1.544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</row>
    <row r="205" spans="1:37" ht="38.25">
      <c r="A205" s="13"/>
      <c r="B205" s="18" t="s">
        <v>310</v>
      </c>
      <c r="C205" s="20" t="s">
        <v>291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4">
        <v>0.7</v>
      </c>
      <c r="O205" s="14">
        <v>0.507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</row>
    <row r="206" spans="1:37" ht="38.25">
      <c r="A206" s="13"/>
      <c r="B206" s="18" t="s">
        <v>311</v>
      </c>
      <c r="C206" s="20" t="s">
        <v>291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4">
        <v>0.83</v>
      </c>
      <c r="O206" s="14">
        <v>0.753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</row>
    <row r="207" spans="1:37" ht="51">
      <c r="A207" s="13"/>
      <c r="B207" s="18" t="s">
        <v>312</v>
      </c>
      <c r="C207" s="20" t="s">
        <v>291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14">
        <v>1.1</v>
      </c>
      <c r="O207" s="14">
        <v>1.011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</row>
    <row r="208" spans="1:37" ht="38.25">
      <c r="A208" s="13"/>
      <c r="B208" s="18" t="s">
        <v>313</v>
      </c>
      <c r="C208" s="20" t="s">
        <v>291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14">
        <v>1</v>
      </c>
      <c r="O208" s="14">
        <v>1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</row>
    <row r="209" spans="1:37" ht="38.25">
      <c r="A209" s="13"/>
      <c r="B209" s="18" t="s">
        <v>314</v>
      </c>
      <c r="C209" s="20" t="s">
        <v>291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14">
        <v>0.92</v>
      </c>
      <c r="O209" s="14">
        <v>0.92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</row>
    <row r="210" spans="1:37" ht="13.5">
      <c r="A210" s="13"/>
      <c r="B210" s="17" t="s">
        <v>100</v>
      </c>
      <c r="C210" s="20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</row>
    <row r="211" spans="1:37" ht="25.5">
      <c r="A211" s="13"/>
      <c r="B211" s="18" t="s">
        <v>315</v>
      </c>
      <c r="C211" s="20" t="s">
        <v>291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14">
        <v>0.365</v>
      </c>
      <c r="O211" s="14">
        <v>0.366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</row>
    <row r="212" spans="1:37" ht="38.25">
      <c r="A212" s="13"/>
      <c r="B212" s="18" t="s">
        <v>316</v>
      </c>
      <c r="C212" s="20" t="s">
        <v>291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14">
        <v>0.667</v>
      </c>
      <c r="O212" s="14">
        <v>0.629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</row>
    <row r="213" spans="1:37" ht="25.5">
      <c r="A213" s="13"/>
      <c r="B213" s="18" t="s">
        <v>317</v>
      </c>
      <c r="C213" s="20" t="s">
        <v>291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14">
        <v>0.784</v>
      </c>
      <c r="O213" s="14">
        <v>0.594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</row>
    <row r="214" spans="1:37" ht="25.5">
      <c r="A214" s="13"/>
      <c r="B214" s="18" t="s">
        <v>318</v>
      </c>
      <c r="C214" s="20" t="s">
        <v>291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14">
        <v>0.14</v>
      </c>
      <c r="O214" s="14">
        <v>0.118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</row>
    <row r="215" spans="1:37" ht="38.25">
      <c r="A215" s="13"/>
      <c r="B215" s="18" t="s">
        <v>319</v>
      </c>
      <c r="C215" s="20" t="s">
        <v>291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14">
        <v>0</v>
      </c>
      <c r="O215" s="14">
        <v>0</v>
      </c>
      <c r="P215" s="14">
        <v>0.614</v>
      </c>
      <c r="Q215" s="14">
        <v>0.58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</row>
    <row r="216" spans="1:37" ht="13.5">
      <c r="A216" s="13"/>
      <c r="B216" s="17" t="s">
        <v>111</v>
      </c>
      <c r="C216" s="20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</row>
    <row r="217" spans="1:37" ht="25.5">
      <c r="A217" s="13"/>
      <c r="B217" s="18" t="s">
        <v>320</v>
      </c>
      <c r="C217" s="20" t="s">
        <v>291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14">
        <v>0.53</v>
      </c>
      <c r="O217" s="14">
        <v>0.881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</row>
    <row r="218" spans="1:37" ht="25.5">
      <c r="A218" s="13"/>
      <c r="B218" s="18" t="s">
        <v>321</v>
      </c>
      <c r="C218" s="20" t="s">
        <v>291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14">
        <v>0.73</v>
      </c>
      <c r="O218" s="14">
        <v>0.705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</row>
    <row r="219" spans="1:37" ht="38.25">
      <c r="A219" s="13"/>
      <c r="B219" s="18" t="s">
        <v>322</v>
      </c>
      <c r="C219" s="20" t="s">
        <v>291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14">
        <v>0.7</v>
      </c>
      <c r="O219" s="14">
        <v>0.681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38.25">
      <c r="A220" s="13"/>
      <c r="B220" s="18" t="s">
        <v>323</v>
      </c>
      <c r="C220" s="20" t="s">
        <v>291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14">
        <v>0.6000000000000001</v>
      </c>
      <c r="O220" s="14">
        <v>0.765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</row>
    <row r="221" spans="1:37" ht="38.25">
      <c r="A221" s="13"/>
      <c r="B221" s="18" t="s">
        <v>324</v>
      </c>
      <c r="C221" s="20" t="s">
        <v>291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14">
        <v>0.195</v>
      </c>
      <c r="O221" s="14">
        <v>0.275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38.25">
      <c r="A222" s="13"/>
      <c r="B222" s="18" t="s">
        <v>325</v>
      </c>
      <c r="C222" s="20" t="s">
        <v>291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14">
        <v>0.615</v>
      </c>
      <c r="O222" s="14">
        <v>0.587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</row>
    <row r="223" spans="1:37" ht="25.5">
      <c r="A223" s="13"/>
      <c r="B223" s="18" t="s">
        <v>326</v>
      </c>
      <c r="C223" s="20" t="s">
        <v>291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14">
        <v>0.92</v>
      </c>
      <c r="O223" s="14">
        <v>0.731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</row>
    <row r="224" spans="1:37" ht="38.25">
      <c r="A224" s="13"/>
      <c r="B224" s="18" t="s">
        <v>327</v>
      </c>
      <c r="C224" s="20" t="s">
        <v>291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14">
        <v>0.4</v>
      </c>
      <c r="O224" s="14">
        <v>0.355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</row>
    <row r="225" spans="1:37" ht="25.5">
      <c r="A225" s="13"/>
      <c r="B225" s="18" t="s">
        <v>328</v>
      </c>
      <c r="C225" s="20" t="s">
        <v>291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14">
        <v>0.9</v>
      </c>
      <c r="O225" s="14">
        <v>0.914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</row>
    <row r="226" spans="1:37" ht="13.5">
      <c r="A226" s="13"/>
      <c r="B226" s="17" t="s">
        <v>178</v>
      </c>
      <c r="C226" s="20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</row>
    <row r="227" spans="1:37" ht="51">
      <c r="A227" s="13"/>
      <c r="B227" s="18" t="s">
        <v>329</v>
      </c>
      <c r="C227" s="20" t="s">
        <v>291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4">
        <v>0</v>
      </c>
      <c r="O227" s="14">
        <v>0</v>
      </c>
      <c r="P227" s="14">
        <v>0.2</v>
      </c>
      <c r="Q227" s="14">
        <v>0.288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38.25">
      <c r="A228" s="13"/>
      <c r="B228" s="18" t="s">
        <v>330</v>
      </c>
      <c r="C228" s="20" t="s">
        <v>291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14">
        <v>0</v>
      </c>
      <c r="O228" s="14">
        <v>0</v>
      </c>
      <c r="P228" s="14">
        <v>0.62</v>
      </c>
      <c r="Q228" s="14">
        <v>1.069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</row>
    <row r="229" spans="1:37" ht="51">
      <c r="A229" s="13"/>
      <c r="B229" s="18" t="s">
        <v>331</v>
      </c>
      <c r="C229" s="20" t="s">
        <v>291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14">
        <v>0.844</v>
      </c>
      <c r="O229" s="14">
        <v>0.463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</row>
    <row r="230" spans="1:37" ht="25.5">
      <c r="A230" s="13"/>
      <c r="B230" s="18" t="s">
        <v>332</v>
      </c>
      <c r="C230" s="20" t="s">
        <v>291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14">
        <v>0.30000000000000004</v>
      </c>
      <c r="O230" s="14">
        <v>0.276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25.5">
      <c r="A231" s="13"/>
      <c r="B231" s="18" t="s">
        <v>333</v>
      </c>
      <c r="C231" s="20" t="s">
        <v>291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14">
        <v>0.58</v>
      </c>
      <c r="O231" s="14">
        <v>0.575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38.25">
      <c r="A232" s="13"/>
      <c r="B232" s="18" t="s">
        <v>334</v>
      </c>
      <c r="C232" s="20" t="s">
        <v>291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14">
        <v>0.13</v>
      </c>
      <c r="O232" s="14">
        <v>0.079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</row>
    <row r="233" spans="1:37" ht="38.25">
      <c r="A233" s="13"/>
      <c r="B233" s="18" t="s">
        <v>335</v>
      </c>
      <c r="C233" s="20" t="s">
        <v>291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14">
        <v>0.6000000000000001</v>
      </c>
      <c r="O233" s="14">
        <v>0.559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</row>
    <row r="234" spans="1:37" ht="13.5">
      <c r="A234" s="13"/>
      <c r="B234" s="17" t="s">
        <v>101</v>
      </c>
      <c r="C234" s="20"/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</row>
    <row r="235" spans="1:37" ht="25.5">
      <c r="A235" s="13"/>
      <c r="B235" s="18" t="s">
        <v>336</v>
      </c>
      <c r="C235" s="20" t="s">
        <v>291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14">
        <v>0.1</v>
      </c>
      <c r="O235" s="14">
        <v>0.119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</row>
    <row r="236" spans="1:37" ht="25.5">
      <c r="A236" s="13"/>
      <c r="B236" s="18" t="s">
        <v>337</v>
      </c>
      <c r="C236" s="20" t="s">
        <v>291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14">
        <v>0.45</v>
      </c>
      <c r="O236" s="14">
        <v>0.367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</row>
    <row r="237" spans="1:37" ht="25.5">
      <c r="A237" s="13"/>
      <c r="B237" s="18" t="s">
        <v>338</v>
      </c>
      <c r="C237" s="20" t="s">
        <v>291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14">
        <v>0.41</v>
      </c>
      <c r="O237" s="14">
        <v>0.3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</row>
    <row r="238" spans="1:37" ht="38.25">
      <c r="A238" s="13"/>
      <c r="B238" s="18" t="s">
        <v>339</v>
      </c>
      <c r="C238" s="20" t="s">
        <v>291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14">
        <v>0.915</v>
      </c>
      <c r="O238" s="14">
        <v>0.787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</row>
    <row r="239" spans="1:37" ht="13.5">
      <c r="A239" s="13"/>
      <c r="B239" s="17" t="s">
        <v>179</v>
      </c>
      <c r="C239" s="20"/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</row>
    <row r="240" spans="1:37" ht="38.25">
      <c r="A240" s="13"/>
      <c r="B240" s="18" t="s">
        <v>340</v>
      </c>
      <c r="C240" s="20" t="s">
        <v>291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14">
        <v>0.45</v>
      </c>
      <c r="O240" s="14">
        <v>0.453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</row>
    <row r="241" spans="1:37" ht="38.25">
      <c r="A241" s="13"/>
      <c r="B241" s="18" t="s">
        <v>341</v>
      </c>
      <c r="C241" s="20" t="s">
        <v>291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14">
        <v>0.5</v>
      </c>
      <c r="O241" s="14">
        <v>0.51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</row>
    <row r="242" spans="1:37" ht="38.25">
      <c r="A242" s="13"/>
      <c r="B242" s="18" t="s">
        <v>342</v>
      </c>
      <c r="C242" s="20" t="s">
        <v>291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14">
        <v>0.45</v>
      </c>
      <c r="O242" s="14">
        <v>0.429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</row>
    <row r="243" spans="1:37" ht="51">
      <c r="A243" s="13"/>
      <c r="B243" s="18" t="s">
        <v>343</v>
      </c>
      <c r="C243" s="20" t="s">
        <v>291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14">
        <v>1.6</v>
      </c>
      <c r="O243" s="14">
        <v>1.7999999999999998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</row>
    <row r="244" spans="1:37" ht="38.25">
      <c r="A244" s="13"/>
      <c r="B244" s="18" t="s">
        <v>344</v>
      </c>
      <c r="C244" s="20" t="s">
        <v>291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14">
        <v>1</v>
      </c>
      <c r="O244" s="14">
        <v>1.016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</row>
    <row r="245" spans="1:37" ht="12.75">
      <c r="A245" s="10" t="s">
        <v>107</v>
      </c>
      <c r="B245" s="19" t="s">
        <v>112</v>
      </c>
      <c r="C245" s="20" t="s">
        <v>345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f aca="true" t="shared" si="17" ref="N245:Y245">SUM(N246:N257)</f>
        <v>1.515</v>
      </c>
      <c r="O245" s="9">
        <f t="shared" si="17"/>
        <v>2.011</v>
      </c>
      <c r="P245" s="9">
        <f t="shared" si="17"/>
        <v>5.946</v>
      </c>
      <c r="Q245" s="9">
        <f t="shared" si="17"/>
        <v>5.729</v>
      </c>
      <c r="R245" s="9">
        <f t="shared" si="17"/>
        <v>0</v>
      </c>
      <c r="S245" s="9">
        <f t="shared" si="17"/>
        <v>0</v>
      </c>
      <c r="T245" s="9">
        <f t="shared" si="17"/>
        <v>0</v>
      </c>
      <c r="U245" s="9">
        <f t="shared" si="17"/>
        <v>0</v>
      </c>
      <c r="V245" s="9">
        <f t="shared" si="17"/>
        <v>0</v>
      </c>
      <c r="W245" s="9">
        <f t="shared" si="17"/>
        <v>0</v>
      </c>
      <c r="X245" s="9">
        <f t="shared" si="17"/>
        <v>0</v>
      </c>
      <c r="Y245" s="9">
        <f t="shared" si="17"/>
        <v>0</v>
      </c>
      <c r="Z245" s="9">
        <v>-2E-05</v>
      </c>
      <c r="AA245" s="9">
        <v>-2E-05</v>
      </c>
      <c r="AB245" s="9">
        <v>-2E-05</v>
      </c>
      <c r="AC245" s="9">
        <v>-2E-05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</row>
    <row r="246" spans="1:37" ht="13.5">
      <c r="A246" s="13"/>
      <c r="B246" s="17" t="s">
        <v>185</v>
      </c>
      <c r="C246" s="20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</row>
    <row r="247" spans="1:37" ht="38.25">
      <c r="A247" s="13"/>
      <c r="B247" s="18" t="s">
        <v>346</v>
      </c>
      <c r="C247" s="20" t="s">
        <v>347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14">
        <v>0.23</v>
      </c>
      <c r="O247" s="14">
        <v>0.462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</row>
    <row r="248" spans="1:37" ht="38.25">
      <c r="A248" s="13"/>
      <c r="B248" s="18" t="s">
        <v>348</v>
      </c>
      <c r="C248" s="20" t="s">
        <v>347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14">
        <v>0.281</v>
      </c>
      <c r="O248" s="14">
        <v>0.604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</row>
    <row r="249" spans="1:37" ht="38.25">
      <c r="A249" s="13"/>
      <c r="B249" s="18" t="s">
        <v>349</v>
      </c>
      <c r="C249" s="20" t="s">
        <v>347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14">
        <v>0.332</v>
      </c>
      <c r="O249" s="14">
        <v>0.43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</row>
    <row r="250" spans="1:37" ht="38.25">
      <c r="A250" s="13"/>
      <c r="B250" s="18" t="s">
        <v>350</v>
      </c>
      <c r="C250" s="20" t="s">
        <v>347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14">
        <v>0.352</v>
      </c>
      <c r="O250" s="14">
        <v>0.358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</row>
    <row r="251" spans="1:37" ht="25.5">
      <c r="A251" s="13"/>
      <c r="B251" s="18" t="s">
        <v>351</v>
      </c>
      <c r="C251" s="20" t="s">
        <v>347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14">
        <v>0</v>
      </c>
      <c r="O251" s="14">
        <v>0</v>
      </c>
      <c r="P251" s="14">
        <v>1.91</v>
      </c>
      <c r="Q251" s="14">
        <v>1.91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</row>
    <row r="252" spans="1:37" ht="25.5">
      <c r="A252" s="13"/>
      <c r="B252" s="18" t="s">
        <v>352</v>
      </c>
      <c r="C252" s="20" t="s">
        <v>347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4">
        <v>0</v>
      </c>
      <c r="O252" s="14">
        <v>0</v>
      </c>
      <c r="P252" s="14">
        <v>0.8160000000000001</v>
      </c>
      <c r="Q252" s="14">
        <v>0.651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</row>
    <row r="253" spans="1:37" ht="13.5">
      <c r="A253" s="13"/>
      <c r="B253" s="17" t="s">
        <v>99</v>
      </c>
      <c r="C253" s="20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</row>
    <row r="254" spans="1:37" ht="38.25">
      <c r="A254" s="13"/>
      <c r="B254" s="18" t="s">
        <v>353</v>
      </c>
      <c r="C254" s="20" t="s">
        <v>347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14">
        <v>0</v>
      </c>
      <c r="O254" s="14">
        <v>0</v>
      </c>
      <c r="P254" s="14">
        <v>0.72</v>
      </c>
      <c r="Q254" s="14">
        <v>0.6679999999999999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</row>
    <row r="255" spans="1:37" ht="25.5">
      <c r="A255" s="13"/>
      <c r="B255" s="18" t="s">
        <v>354</v>
      </c>
      <c r="C255" s="20" t="s">
        <v>347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14">
        <v>0.32</v>
      </c>
      <c r="O255" s="14">
        <v>0.157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</row>
    <row r="256" spans="1:37" ht="13.5">
      <c r="A256" s="13"/>
      <c r="B256" s="17" t="s">
        <v>154</v>
      </c>
      <c r="C256" s="20" t="s">
        <v>347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</row>
    <row r="257" spans="1:37" ht="25.5">
      <c r="A257" s="13"/>
      <c r="B257" s="18" t="s">
        <v>355</v>
      </c>
      <c r="C257" s="20" t="s">
        <v>347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14">
        <v>0</v>
      </c>
      <c r="O257" s="14">
        <v>0</v>
      </c>
      <c r="P257" s="14">
        <v>2.5</v>
      </c>
      <c r="Q257" s="14">
        <v>2.5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</row>
    <row r="258" spans="1:37" ht="38.25">
      <c r="A258" s="10" t="s">
        <v>113</v>
      </c>
      <c r="B258" s="21" t="s">
        <v>114</v>
      </c>
      <c r="C258" s="20" t="s">
        <v>41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f aca="true" t="shared" si="18" ref="R258:Y258">R259</f>
        <v>0</v>
      </c>
      <c r="S258" s="9">
        <f t="shared" si="18"/>
        <v>0</v>
      </c>
      <c r="T258" s="9">
        <f t="shared" si="18"/>
        <v>0</v>
      </c>
      <c r="U258" s="9">
        <f t="shared" si="18"/>
        <v>0</v>
      </c>
      <c r="V258" s="9">
        <f t="shared" si="18"/>
        <v>0</v>
      </c>
      <c r="W258" s="9">
        <f t="shared" si="18"/>
        <v>0</v>
      </c>
      <c r="X258" s="9">
        <f t="shared" si="18"/>
        <v>0</v>
      </c>
      <c r="Y258" s="9">
        <f t="shared" si="18"/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</row>
    <row r="259" spans="1:37" ht="25.5">
      <c r="A259" s="10" t="s">
        <v>113</v>
      </c>
      <c r="B259" s="24" t="s">
        <v>115</v>
      </c>
      <c r="C259" s="20" t="s">
        <v>356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f aca="true" t="shared" si="19" ref="R259:Y259">SUM(R260:R283)</f>
        <v>0</v>
      </c>
      <c r="S259" s="9">
        <f t="shared" si="19"/>
        <v>0</v>
      </c>
      <c r="T259" s="9">
        <f t="shared" si="19"/>
        <v>0</v>
      </c>
      <c r="U259" s="9">
        <f t="shared" si="19"/>
        <v>0</v>
      </c>
      <c r="V259" s="9">
        <f t="shared" si="19"/>
        <v>0</v>
      </c>
      <c r="W259" s="9">
        <f t="shared" si="19"/>
        <v>0</v>
      </c>
      <c r="X259" s="9">
        <f t="shared" si="19"/>
        <v>0</v>
      </c>
      <c r="Y259" s="9">
        <f t="shared" si="19"/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</row>
    <row r="260" spans="1:37" ht="13.5">
      <c r="A260" s="20"/>
      <c r="B260" s="17" t="s">
        <v>177</v>
      </c>
      <c r="C260" s="20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</row>
    <row r="261" spans="1:37" ht="51">
      <c r="A261" s="20"/>
      <c r="B261" s="18" t="s">
        <v>357</v>
      </c>
      <c r="C261" s="20" t="s">
        <v>358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</row>
    <row r="262" spans="1:37" ht="13.5">
      <c r="A262" s="20"/>
      <c r="B262" s="17" t="s">
        <v>99</v>
      </c>
      <c r="C262" s="20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</row>
    <row r="263" spans="1:37" ht="38.25">
      <c r="A263" s="20"/>
      <c r="B263" s="18" t="s">
        <v>359</v>
      </c>
      <c r="C263" s="20" t="s">
        <v>358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</row>
    <row r="264" spans="1:37" ht="51">
      <c r="A264" s="20"/>
      <c r="B264" s="18" t="s">
        <v>360</v>
      </c>
      <c r="C264" s="20" t="s">
        <v>358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</row>
    <row r="265" spans="1:37" ht="13.5">
      <c r="A265" s="20"/>
      <c r="B265" s="17" t="s">
        <v>154</v>
      </c>
      <c r="C265" s="20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</row>
    <row r="266" spans="1:37" ht="51">
      <c r="A266" s="20"/>
      <c r="B266" s="18" t="s">
        <v>361</v>
      </c>
      <c r="C266" s="20" t="s">
        <v>358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</row>
    <row r="267" spans="1:37" ht="51">
      <c r="A267" s="20"/>
      <c r="B267" s="18" t="s">
        <v>362</v>
      </c>
      <c r="C267" s="20" t="s">
        <v>358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</row>
    <row r="268" spans="1:37" ht="13.5">
      <c r="A268" s="20"/>
      <c r="B268" s="17" t="s">
        <v>100</v>
      </c>
      <c r="C268" s="20"/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</row>
    <row r="269" spans="1:37" ht="38.25">
      <c r="A269" s="20"/>
      <c r="B269" s="18" t="s">
        <v>363</v>
      </c>
      <c r="C269" s="20" t="s">
        <v>358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</row>
    <row r="270" spans="1:37" ht="13.5">
      <c r="A270" s="20"/>
      <c r="B270" s="17" t="s">
        <v>111</v>
      </c>
      <c r="C270" s="20"/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</row>
    <row r="271" spans="1:37" ht="51">
      <c r="A271" s="20"/>
      <c r="B271" s="18" t="s">
        <v>364</v>
      </c>
      <c r="C271" s="20" t="s">
        <v>358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</row>
    <row r="272" spans="1:37" ht="51">
      <c r="A272" s="20"/>
      <c r="B272" s="18" t="s">
        <v>365</v>
      </c>
      <c r="C272" s="20" t="s">
        <v>358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</row>
    <row r="273" spans="1:37" ht="51">
      <c r="A273" s="20"/>
      <c r="B273" s="18" t="s">
        <v>366</v>
      </c>
      <c r="C273" s="20" t="s">
        <v>358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</row>
    <row r="274" spans="1:37" ht="51">
      <c r="A274" s="20"/>
      <c r="B274" s="18" t="s">
        <v>367</v>
      </c>
      <c r="C274" s="20" t="s">
        <v>358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</row>
    <row r="275" spans="1:37" ht="13.5">
      <c r="A275" s="20"/>
      <c r="B275" s="17" t="s">
        <v>178</v>
      </c>
      <c r="C275" s="20"/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</row>
    <row r="276" spans="1:37" ht="51">
      <c r="A276" s="20"/>
      <c r="B276" s="18" t="s">
        <v>368</v>
      </c>
      <c r="C276" s="20" t="s">
        <v>358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</row>
    <row r="277" spans="1:37" ht="51">
      <c r="A277" s="20"/>
      <c r="B277" s="18" t="s">
        <v>369</v>
      </c>
      <c r="C277" s="20" t="s">
        <v>358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</row>
    <row r="278" spans="1:37" ht="51">
      <c r="A278" s="20"/>
      <c r="B278" s="18" t="s">
        <v>370</v>
      </c>
      <c r="C278" s="20" t="s">
        <v>358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</row>
    <row r="279" spans="1:37" ht="13.5">
      <c r="A279" s="20"/>
      <c r="B279" s="17" t="s">
        <v>101</v>
      </c>
      <c r="C279" s="20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</row>
    <row r="280" spans="1:37" ht="38.25">
      <c r="A280" s="20"/>
      <c r="B280" s="18" t="s">
        <v>371</v>
      </c>
      <c r="C280" s="20" t="s">
        <v>358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</row>
    <row r="281" spans="1:37" ht="38.25">
      <c r="A281" s="20"/>
      <c r="B281" s="18" t="s">
        <v>372</v>
      </c>
      <c r="C281" s="20" t="s">
        <v>358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</row>
    <row r="282" spans="1:37" ht="13.5">
      <c r="A282" s="20"/>
      <c r="B282" s="17" t="s">
        <v>179</v>
      </c>
      <c r="C282" s="20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</row>
    <row r="283" spans="1:37" ht="63.75">
      <c r="A283" s="20"/>
      <c r="B283" s="23" t="s">
        <v>373</v>
      </c>
      <c r="C283" s="20" t="s">
        <v>358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</row>
    <row r="284" spans="1:37" ht="38.25">
      <c r="A284" s="10" t="s">
        <v>116</v>
      </c>
      <c r="B284" s="21" t="s">
        <v>117</v>
      </c>
      <c r="C284" s="20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f aca="true" t="shared" si="20" ref="R284:Y284">R285+R286+R287+R288+R289+R355+R369+R370</f>
        <v>0</v>
      </c>
      <c r="S284" s="9">
        <f t="shared" si="20"/>
        <v>0</v>
      </c>
      <c r="T284" s="9">
        <f t="shared" si="20"/>
        <v>0</v>
      </c>
      <c r="U284" s="9">
        <f t="shared" si="20"/>
        <v>0</v>
      </c>
      <c r="V284" s="9">
        <f t="shared" si="20"/>
        <v>0</v>
      </c>
      <c r="W284" s="9">
        <f t="shared" si="20"/>
        <v>0</v>
      </c>
      <c r="X284" s="9">
        <f t="shared" si="20"/>
        <v>0</v>
      </c>
      <c r="Y284" s="9">
        <f t="shared" si="20"/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</row>
    <row r="285" spans="1:37" ht="25.5">
      <c r="A285" s="13" t="s">
        <v>118</v>
      </c>
      <c r="B285" s="21" t="s">
        <v>119</v>
      </c>
      <c r="C285" s="20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</row>
    <row r="286" spans="1:37" ht="25.5">
      <c r="A286" s="13" t="s">
        <v>120</v>
      </c>
      <c r="B286" s="21" t="s">
        <v>121</v>
      </c>
      <c r="C286" s="20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</row>
    <row r="287" spans="1:37" ht="25.5">
      <c r="A287" s="13" t="s">
        <v>122</v>
      </c>
      <c r="B287" s="21" t="s">
        <v>123</v>
      </c>
      <c r="C287" s="20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</row>
    <row r="288" spans="1:37" ht="25.5">
      <c r="A288" s="13" t="s">
        <v>124</v>
      </c>
      <c r="B288" s="21" t="s">
        <v>125</v>
      </c>
      <c r="C288" s="20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</row>
    <row r="289" spans="1:37" ht="38.25">
      <c r="A289" s="10" t="s">
        <v>126</v>
      </c>
      <c r="B289" s="21" t="s">
        <v>127</v>
      </c>
      <c r="C289" s="20" t="s">
        <v>41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f aca="true" t="shared" si="21" ref="R289:Y289">R290</f>
        <v>0</v>
      </c>
      <c r="S289" s="9">
        <f t="shared" si="21"/>
        <v>0</v>
      </c>
      <c r="T289" s="9">
        <f t="shared" si="21"/>
        <v>0</v>
      </c>
      <c r="U289" s="9">
        <f t="shared" si="21"/>
        <v>0</v>
      </c>
      <c r="V289" s="9">
        <f t="shared" si="21"/>
        <v>0</v>
      </c>
      <c r="W289" s="9">
        <f t="shared" si="21"/>
        <v>0</v>
      </c>
      <c r="X289" s="9">
        <f t="shared" si="21"/>
        <v>0</v>
      </c>
      <c r="Y289" s="9">
        <f t="shared" si="21"/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</row>
    <row r="290" spans="1:37" ht="38.25">
      <c r="A290" s="10" t="s">
        <v>126</v>
      </c>
      <c r="B290" s="24" t="s">
        <v>128</v>
      </c>
      <c r="C290" s="20" t="s">
        <v>374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f aca="true" t="shared" si="22" ref="R290:Y290">SUM(R291:R354)</f>
        <v>0</v>
      </c>
      <c r="S290" s="9">
        <f t="shared" si="22"/>
        <v>0</v>
      </c>
      <c r="T290" s="9">
        <f t="shared" si="22"/>
        <v>0</v>
      </c>
      <c r="U290" s="9">
        <f t="shared" si="22"/>
        <v>0</v>
      </c>
      <c r="V290" s="9">
        <f t="shared" si="22"/>
        <v>0</v>
      </c>
      <c r="W290" s="9">
        <f t="shared" si="22"/>
        <v>0</v>
      </c>
      <c r="X290" s="9">
        <f t="shared" si="22"/>
        <v>0</v>
      </c>
      <c r="Y290" s="9">
        <f t="shared" si="22"/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</row>
    <row r="291" spans="1:37" ht="13.5">
      <c r="A291" s="13"/>
      <c r="B291" s="17" t="s">
        <v>132</v>
      </c>
      <c r="C291" s="20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</row>
    <row r="292" spans="1:37" ht="25.5">
      <c r="A292" s="13"/>
      <c r="B292" s="18" t="s">
        <v>375</v>
      </c>
      <c r="C292" s="20" t="s">
        <v>376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</row>
    <row r="293" spans="1:37" ht="25.5">
      <c r="A293" s="13"/>
      <c r="B293" s="18" t="s">
        <v>377</v>
      </c>
      <c r="C293" s="20" t="s">
        <v>376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</row>
    <row r="294" spans="1:37" ht="25.5">
      <c r="A294" s="13"/>
      <c r="B294" s="18" t="s">
        <v>378</v>
      </c>
      <c r="C294" s="20" t="s">
        <v>376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</row>
    <row r="295" spans="1:37" ht="25.5">
      <c r="A295" s="13"/>
      <c r="B295" s="18" t="s">
        <v>379</v>
      </c>
      <c r="C295" s="20" t="s">
        <v>376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</row>
    <row r="296" spans="1:37" ht="25.5">
      <c r="A296" s="13"/>
      <c r="B296" s="18" t="s">
        <v>380</v>
      </c>
      <c r="C296" s="20" t="s">
        <v>376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</row>
    <row r="297" spans="1:37" ht="25.5">
      <c r="A297" s="13"/>
      <c r="B297" s="18" t="s">
        <v>381</v>
      </c>
      <c r="C297" s="20" t="s">
        <v>376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</row>
    <row r="298" spans="1:37" ht="25.5">
      <c r="A298" s="13"/>
      <c r="B298" s="18" t="s">
        <v>382</v>
      </c>
      <c r="C298" s="20" t="s">
        <v>376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</row>
    <row r="299" spans="1:37" ht="25.5">
      <c r="A299" s="13"/>
      <c r="B299" s="18" t="s">
        <v>383</v>
      </c>
      <c r="C299" s="20" t="s">
        <v>376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</row>
    <row r="300" spans="1:37" ht="25.5">
      <c r="A300" s="13"/>
      <c r="B300" s="18" t="s">
        <v>384</v>
      </c>
      <c r="C300" s="20" t="s">
        <v>376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</row>
    <row r="301" spans="1:37" ht="25.5">
      <c r="A301" s="13"/>
      <c r="B301" s="18" t="s">
        <v>385</v>
      </c>
      <c r="C301" s="20" t="s">
        <v>376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</row>
    <row r="302" spans="1:37" ht="25.5">
      <c r="A302" s="13"/>
      <c r="B302" s="18" t="s">
        <v>386</v>
      </c>
      <c r="C302" s="20" t="s">
        <v>376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</row>
    <row r="303" spans="1:37" ht="25.5">
      <c r="A303" s="13"/>
      <c r="B303" s="18" t="s">
        <v>387</v>
      </c>
      <c r="C303" s="20" t="s">
        <v>376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</row>
    <row r="304" spans="1:37" ht="25.5">
      <c r="A304" s="13"/>
      <c r="B304" s="18" t="s">
        <v>388</v>
      </c>
      <c r="C304" s="20" t="s">
        <v>376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</row>
    <row r="305" spans="1:37" ht="25.5">
      <c r="A305" s="13"/>
      <c r="B305" s="18" t="s">
        <v>389</v>
      </c>
      <c r="C305" s="20" t="s">
        <v>376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</row>
    <row r="306" spans="1:37" ht="25.5">
      <c r="A306" s="13"/>
      <c r="B306" s="18" t="s">
        <v>390</v>
      </c>
      <c r="C306" s="20" t="s">
        <v>376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</row>
    <row r="307" spans="1:37" ht="25.5">
      <c r="A307" s="13"/>
      <c r="B307" s="18" t="s">
        <v>391</v>
      </c>
      <c r="C307" s="20" t="s">
        <v>376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</row>
    <row r="308" spans="1:37" ht="25.5">
      <c r="A308" s="13"/>
      <c r="B308" s="18" t="s">
        <v>392</v>
      </c>
      <c r="C308" s="20" t="s">
        <v>376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</row>
    <row r="309" spans="1:37" ht="25.5">
      <c r="A309" s="13"/>
      <c r="B309" s="18" t="s">
        <v>393</v>
      </c>
      <c r="C309" s="20" t="s">
        <v>376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</row>
    <row r="310" spans="1:37" ht="25.5">
      <c r="A310" s="13"/>
      <c r="B310" s="18" t="s">
        <v>394</v>
      </c>
      <c r="C310" s="20" t="s">
        <v>376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</row>
    <row r="311" spans="1:37" ht="25.5">
      <c r="A311" s="13"/>
      <c r="B311" s="18" t="s">
        <v>395</v>
      </c>
      <c r="C311" s="20" t="s">
        <v>376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</row>
    <row r="312" spans="1:37" ht="25.5">
      <c r="A312" s="13"/>
      <c r="B312" s="18" t="s">
        <v>396</v>
      </c>
      <c r="C312" s="20" t="s">
        <v>376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</row>
    <row r="313" spans="1:37" ht="25.5">
      <c r="A313" s="13"/>
      <c r="B313" s="18" t="s">
        <v>397</v>
      </c>
      <c r="C313" s="20" t="s">
        <v>376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</row>
    <row r="314" spans="1:37" ht="25.5">
      <c r="A314" s="13"/>
      <c r="B314" s="18" t="s">
        <v>398</v>
      </c>
      <c r="C314" s="20" t="s">
        <v>376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</row>
    <row r="315" spans="1:37" ht="25.5">
      <c r="A315" s="13"/>
      <c r="B315" s="18" t="s">
        <v>399</v>
      </c>
      <c r="C315" s="20" t="s">
        <v>376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</row>
    <row r="316" spans="1:37" ht="38.25">
      <c r="A316" s="13"/>
      <c r="B316" s="18" t="s">
        <v>400</v>
      </c>
      <c r="C316" s="20" t="s">
        <v>376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</row>
    <row r="317" spans="1:37" ht="13.5">
      <c r="A317" s="13"/>
      <c r="B317" s="17" t="s">
        <v>177</v>
      </c>
      <c r="C317" s="20"/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</row>
    <row r="318" spans="1:37" ht="38.25">
      <c r="A318" s="13"/>
      <c r="B318" s="18" t="s">
        <v>401</v>
      </c>
      <c r="C318" s="20" t="s">
        <v>376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</row>
    <row r="319" spans="1:37" ht="13.5">
      <c r="A319" s="13"/>
      <c r="B319" s="17" t="s">
        <v>186</v>
      </c>
      <c r="C319" s="20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</row>
    <row r="320" spans="1:37" ht="25.5">
      <c r="A320" s="13"/>
      <c r="B320" s="18" t="s">
        <v>402</v>
      </c>
      <c r="C320" s="20" t="s">
        <v>376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</row>
    <row r="321" spans="1:37" ht="25.5">
      <c r="A321" s="13"/>
      <c r="B321" s="18" t="s">
        <v>403</v>
      </c>
      <c r="C321" s="20" t="s">
        <v>376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</row>
    <row r="322" spans="1:37" ht="25.5">
      <c r="A322" s="13"/>
      <c r="B322" s="18" t="s">
        <v>404</v>
      </c>
      <c r="C322" s="20" t="s">
        <v>376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</row>
    <row r="323" spans="1:37" ht="38.25">
      <c r="A323" s="13"/>
      <c r="B323" s="18" t="s">
        <v>405</v>
      </c>
      <c r="C323" s="20" t="s">
        <v>376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</row>
    <row r="324" spans="1:37" ht="13.5">
      <c r="A324" s="13"/>
      <c r="B324" s="17" t="s">
        <v>154</v>
      </c>
      <c r="C324" s="20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</row>
    <row r="325" spans="1:37" ht="25.5">
      <c r="A325" s="13"/>
      <c r="B325" s="18" t="s">
        <v>406</v>
      </c>
      <c r="C325" s="20" t="s">
        <v>376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</row>
    <row r="326" spans="1:37" ht="25.5">
      <c r="A326" s="13"/>
      <c r="B326" s="18" t="s">
        <v>407</v>
      </c>
      <c r="C326" s="20" t="s">
        <v>376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</row>
    <row r="327" spans="1:37" ht="25.5">
      <c r="A327" s="13"/>
      <c r="B327" s="18" t="s">
        <v>408</v>
      </c>
      <c r="C327" s="20" t="s">
        <v>376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</row>
    <row r="328" spans="1:37" ht="25.5">
      <c r="A328" s="13"/>
      <c r="B328" s="18" t="s">
        <v>409</v>
      </c>
      <c r="C328" s="20" t="s">
        <v>376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</row>
    <row r="329" spans="1:37" ht="38.25">
      <c r="A329" s="13"/>
      <c r="B329" s="18" t="s">
        <v>410</v>
      </c>
      <c r="C329" s="20" t="s">
        <v>376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</row>
    <row r="330" spans="1:37" ht="13.5">
      <c r="A330" s="13"/>
      <c r="B330" s="17" t="s">
        <v>100</v>
      </c>
      <c r="C330" s="20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</row>
    <row r="331" spans="1:37" ht="38.25">
      <c r="A331" s="13"/>
      <c r="B331" s="18" t="s">
        <v>411</v>
      </c>
      <c r="C331" s="20" t="s">
        <v>376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</row>
    <row r="332" spans="1:37" ht="38.25">
      <c r="A332" s="13"/>
      <c r="B332" s="18" t="s">
        <v>412</v>
      </c>
      <c r="C332" s="20" t="s">
        <v>376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</row>
    <row r="333" spans="1:37" ht="13.5">
      <c r="A333" s="13"/>
      <c r="B333" s="17" t="s">
        <v>111</v>
      </c>
      <c r="C333" s="20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</row>
    <row r="334" spans="1:37" ht="38.25">
      <c r="A334" s="13"/>
      <c r="B334" s="18" t="s">
        <v>413</v>
      </c>
      <c r="C334" s="20" t="s">
        <v>376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</row>
    <row r="335" spans="1:37" ht="38.25">
      <c r="A335" s="13"/>
      <c r="B335" s="18" t="s">
        <v>414</v>
      </c>
      <c r="C335" s="20" t="s">
        <v>376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</row>
    <row r="336" spans="1:37" ht="38.25">
      <c r="A336" s="13"/>
      <c r="B336" s="18" t="s">
        <v>415</v>
      </c>
      <c r="C336" s="20" t="s">
        <v>376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</row>
    <row r="337" spans="1:37" ht="38.25">
      <c r="A337" s="13"/>
      <c r="B337" s="18" t="s">
        <v>416</v>
      </c>
      <c r="C337" s="20" t="s">
        <v>376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</row>
    <row r="338" spans="1:37" ht="38.25">
      <c r="A338" s="13"/>
      <c r="B338" s="18" t="s">
        <v>417</v>
      </c>
      <c r="C338" s="20" t="s">
        <v>376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</row>
    <row r="339" spans="1:37" ht="38.25">
      <c r="A339" s="13"/>
      <c r="B339" s="18" t="s">
        <v>418</v>
      </c>
      <c r="C339" s="20" t="s">
        <v>376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</row>
    <row r="340" spans="1:37" ht="38.25">
      <c r="A340" s="13"/>
      <c r="B340" s="18" t="s">
        <v>419</v>
      </c>
      <c r="C340" s="20" t="s">
        <v>376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</row>
    <row r="341" spans="1:37" ht="13.5">
      <c r="A341" s="13"/>
      <c r="B341" s="17" t="s">
        <v>178</v>
      </c>
      <c r="C341" s="20"/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</row>
    <row r="342" spans="1:37" ht="51">
      <c r="A342" s="13"/>
      <c r="B342" s="23" t="s">
        <v>420</v>
      </c>
      <c r="C342" s="20" t="s">
        <v>376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</row>
    <row r="343" spans="1:37" ht="38.25">
      <c r="A343" s="13"/>
      <c r="B343" s="23" t="s">
        <v>421</v>
      </c>
      <c r="C343" s="20" t="s">
        <v>376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</row>
    <row r="344" spans="1:37" ht="51">
      <c r="A344" s="13"/>
      <c r="B344" s="23" t="s">
        <v>422</v>
      </c>
      <c r="C344" s="20" t="s">
        <v>376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</row>
    <row r="345" spans="1:37" ht="51">
      <c r="A345" s="13"/>
      <c r="B345" s="23" t="s">
        <v>423</v>
      </c>
      <c r="C345" s="20" t="s">
        <v>376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</row>
    <row r="346" spans="1:37" ht="38.25">
      <c r="A346" s="13"/>
      <c r="B346" s="23" t="s">
        <v>424</v>
      </c>
      <c r="C346" s="20" t="s">
        <v>376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</row>
    <row r="347" spans="1:37" ht="38.25">
      <c r="A347" s="13"/>
      <c r="B347" s="23" t="s">
        <v>425</v>
      </c>
      <c r="C347" s="20" t="s">
        <v>376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</row>
    <row r="348" spans="1:37" ht="38.25">
      <c r="A348" s="13"/>
      <c r="B348" s="23" t="s">
        <v>426</v>
      </c>
      <c r="C348" s="20" t="s">
        <v>376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</row>
    <row r="349" spans="1:37" ht="13.5">
      <c r="A349" s="13"/>
      <c r="B349" s="17" t="s">
        <v>101</v>
      </c>
      <c r="C349" s="20" t="s">
        <v>376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</row>
    <row r="350" spans="1:37" ht="25.5">
      <c r="A350" s="13"/>
      <c r="B350" s="25" t="s">
        <v>427</v>
      </c>
      <c r="C350" s="20" t="s">
        <v>376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</row>
    <row r="351" spans="1:37" ht="38.25">
      <c r="A351" s="13"/>
      <c r="B351" s="18" t="s">
        <v>428</v>
      </c>
      <c r="C351" s="20" t="s">
        <v>376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</row>
    <row r="352" spans="1:37" ht="13.5">
      <c r="A352" s="13"/>
      <c r="B352" s="17" t="s">
        <v>179</v>
      </c>
      <c r="C352" s="20"/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</row>
    <row r="353" spans="1:37" ht="38.25">
      <c r="A353" s="13"/>
      <c r="B353" s="23" t="s">
        <v>429</v>
      </c>
      <c r="C353" s="20" t="s">
        <v>376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</row>
    <row r="354" spans="1:37" ht="38.25">
      <c r="A354" s="13"/>
      <c r="B354" s="18" t="s">
        <v>430</v>
      </c>
      <c r="C354" s="20" t="s">
        <v>376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</row>
    <row r="355" spans="1:37" ht="38.25">
      <c r="A355" s="10" t="s">
        <v>129</v>
      </c>
      <c r="B355" s="21" t="s">
        <v>130</v>
      </c>
      <c r="C355" s="20" t="s">
        <v>41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f aca="true" t="shared" si="23" ref="R355:Y355">R356</f>
        <v>0</v>
      </c>
      <c r="S355" s="9">
        <f t="shared" si="23"/>
        <v>0</v>
      </c>
      <c r="T355" s="9">
        <f t="shared" si="23"/>
        <v>0</v>
      </c>
      <c r="U355" s="9">
        <f t="shared" si="23"/>
        <v>0</v>
      </c>
      <c r="V355" s="9">
        <f t="shared" si="23"/>
        <v>0</v>
      </c>
      <c r="W355" s="9">
        <f t="shared" si="23"/>
        <v>0</v>
      </c>
      <c r="X355" s="9">
        <f t="shared" si="23"/>
        <v>0</v>
      </c>
      <c r="Y355" s="9">
        <f t="shared" si="23"/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</row>
    <row r="356" spans="1:37" ht="38.25">
      <c r="A356" s="10" t="s">
        <v>129</v>
      </c>
      <c r="B356" s="24" t="s">
        <v>131</v>
      </c>
      <c r="C356" s="20" t="s">
        <v>431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f aca="true" t="shared" si="24" ref="R356:Y356">SUM(R357:R368)</f>
        <v>0</v>
      </c>
      <c r="S356" s="9">
        <f t="shared" si="24"/>
        <v>0</v>
      </c>
      <c r="T356" s="9">
        <f t="shared" si="24"/>
        <v>0</v>
      </c>
      <c r="U356" s="9">
        <f t="shared" si="24"/>
        <v>0</v>
      </c>
      <c r="V356" s="9">
        <f t="shared" si="24"/>
        <v>0</v>
      </c>
      <c r="W356" s="9">
        <f t="shared" si="24"/>
        <v>0</v>
      </c>
      <c r="X356" s="9">
        <f t="shared" si="24"/>
        <v>0</v>
      </c>
      <c r="Y356" s="9">
        <f t="shared" si="24"/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</row>
    <row r="357" spans="1:37" ht="13.5">
      <c r="A357" s="13"/>
      <c r="B357" s="17" t="s">
        <v>132</v>
      </c>
      <c r="C357" s="20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</row>
    <row r="358" spans="1:37" ht="51">
      <c r="A358" s="13"/>
      <c r="B358" s="18" t="s">
        <v>432</v>
      </c>
      <c r="C358" s="20" t="s">
        <v>433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</row>
    <row r="359" spans="1:37" ht="51">
      <c r="A359" s="13"/>
      <c r="B359" s="18" t="s">
        <v>434</v>
      </c>
      <c r="C359" s="20" t="s">
        <v>433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</row>
    <row r="360" spans="1:37" ht="51">
      <c r="A360" s="13"/>
      <c r="B360" s="18" t="s">
        <v>435</v>
      </c>
      <c r="C360" s="20" t="s">
        <v>433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</row>
    <row r="361" spans="1:37" ht="13.5">
      <c r="A361" s="13"/>
      <c r="B361" s="17" t="s">
        <v>99</v>
      </c>
      <c r="C361" s="20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</row>
    <row r="362" spans="1:37" ht="51">
      <c r="A362" s="13"/>
      <c r="B362" s="18" t="s">
        <v>436</v>
      </c>
      <c r="C362" s="20" t="s">
        <v>433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</row>
    <row r="363" spans="1:37" ht="51">
      <c r="A363" s="13"/>
      <c r="B363" s="18" t="s">
        <v>437</v>
      </c>
      <c r="C363" s="20" t="s">
        <v>433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</row>
    <row r="364" spans="1:37" ht="13.5">
      <c r="A364" s="13"/>
      <c r="B364" s="17" t="s">
        <v>154</v>
      </c>
      <c r="C364" s="20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</row>
    <row r="365" spans="1:37" ht="51">
      <c r="A365" s="13"/>
      <c r="B365" s="18" t="s">
        <v>438</v>
      </c>
      <c r="C365" s="20" t="s">
        <v>433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</row>
    <row r="366" spans="1:37" ht="51">
      <c r="A366" s="13"/>
      <c r="B366" s="18" t="s">
        <v>439</v>
      </c>
      <c r="C366" s="20" t="s">
        <v>433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</row>
    <row r="367" spans="1:37" ht="13.5">
      <c r="A367" s="13"/>
      <c r="B367" s="17" t="s">
        <v>101</v>
      </c>
      <c r="C367" s="20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</row>
    <row r="368" spans="1:37" ht="63.75">
      <c r="A368" s="13"/>
      <c r="B368" s="18" t="s">
        <v>440</v>
      </c>
      <c r="C368" s="20" t="s">
        <v>433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</row>
    <row r="369" spans="1:37" ht="38.25">
      <c r="A369" s="13" t="s">
        <v>133</v>
      </c>
      <c r="B369" s="21" t="s">
        <v>134</v>
      </c>
      <c r="C369" s="20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</row>
    <row r="370" spans="1:37" ht="38.25">
      <c r="A370" s="13" t="s">
        <v>135</v>
      </c>
      <c r="B370" s="21" t="s">
        <v>136</v>
      </c>
      <c r="C370" s="20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</row>
    <row r="371" spans="1:37" ht="38.25">
      <c r="A371" s="10" t="s">
        <v>137</v>
      </c>
      <c r="B371" s="21" t="s">
        <v>138</v>
      </c>
      <c r="C371" s="20" t="s">
        <v>41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f aca="true" t="shared" si="25" ref="R371:Y371">R372+R373</f>
        <v>0</v>
      </c>
      <c r="S371" s="9">
        <f t="shared" si="25"/>
        <v>0</v>
      </c>
      <c r="T371" s="9">
        <f t="shared" si="25"/>
        <v>0</v>
      </c>
      <c r="U371" s="9">
        <f t="shared" si="25"/>
        <v>0</v>
      </c>
      <c r="V371" s="9">
        <f t="shared" si="25"/>
        <v>0</v>
      </c>
      <c r="W371" s="9">
        <f t="shared" si="25"/>
        <v>0</v>
      </c>
      <c r="X371" s="9">
        <f t="shared" si="25"/>
        <v>0</v>
      </c>
      <c r="Y371" s="9">
        <f t="shared" si="25"/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</row>
    <row r="372" spans="1:37" ht="25.5">
      <c r="A372" s="10" t="s">
        <v>139</v>
      </c>
      <c r="B372" s="21" t="s">
        <v>140</v>
      </c>
      <c r="C372" s="20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</row>
    <row r="373" spans="1:37" ht="38.25">
      <c r="A373" s="10" t="s">
        <v>141</v>
      </c>
      <c r="B373" s="21" t="s">
        <v>142</v>
      </c>
      <c r="C373" s="20" t="s">
        <v>41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f aca="true" t="shared" si="26" ref="R373:Y373">R374+R376+R378</f>
        <v>0</v>
      </c>
      <c r="S373" s="9">
        <f t="shared" si="26"/>
        <v>0</v>
      </c>
      <c r="T373" s="9">
        <f t="shared" si="26"/>
        <v>0</v>
      </c>
      <c r="U373" s="9">
        <f t="shared" si="26"/>
        <v>0</v>
      </c>
      <c r="V373" s="9">
        <f t="shared" si="26"/>
        <v>0</v>
      </c>
      <c r="W373" s="9">
        <f t="shared" si="26"/>
        <v>0</v>
      </c>
      <c r="X373" s="9">
        <f t="shared" si="26"/>
        <v>0</v>
      </c>
      <c r="Y373" s="9">
        <f t="shared" si="26"/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</row>
    <row r="374" spans="1:37" ht="25.5">
      <c r="A374" s="10" t="s">
        <v>141</v>
      </c>
      <c r="B374" s="24" t="s">
        <v>187</v>
      </c>
      <c r="C374" s="20" t="s">
        <v>441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f aca="true" t="shared" si="27" ref="R374:Y374">SUM(R375:R375)</f>
        <v>0</v>
      </c>
      <c r="S374" s="9">
        <f t="shared" si="27"/>
        <v>0</v>
      </c>
      <c r="T374" s="9">
        <f t="shared" si="27"/>
        <v>0</v>
      </c>
      <c r="U374" s="9">
        <f t="shared" si="27"/>
        <v>0</v>
      </c>
      <c r="V374" s="9">
        <f t="shared" si="27"/>
        <v>0</v>
      </c>
      <c r="W374" s="9">
        <f t="shared" si="27"/>
        <v>0</v>
      </c>
      <c r="X374" s="9">
        <f t="shared" si="27"/>
        <v>0</v>
      </c>
      <c r="Y374" s="9">
        <f t="shared" si="27"/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</row>
    <row r="375" spans="1:37" ht="12.75">
      <c r="A375" s="10"/>
      <c r="B375" s="26">
        <v>2022</v>
      </c>
      <c r="C375" s="20" t="s">
        <v>442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</row>
    <row r="376" spans="1:37" ht="25.5">
      <c r="A376" s="10" t="s">
        <v>141</v>
      </c>
      <c r="B376" s="24" t="s">
        <v>143</v>
      </c>
      <c r="C376" s="20" t="s">
        <v>443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f aca="true" t="shared" si="28" ref="R376:Y376">SUM(R377:R377)</f>
        <v>0</v>
      </c>
      <c r="S376" s="9">
        <f t="shared" si="28"/>
        <v>0</v>
      </c>
      <c r="T376" s="9">
        <f t="shared" si="28"/>
        <v>0</v>
      </c>
      <c r="U376" s="9">
        <f t="shared" si="28"/>
        <v>0</v>
      </c>
      <c r="V376" s="9">
        <f t="shared" si="28"/>
        <v>0</v>
      </c>
      <c r="W376" s="9">
        <f t="shared" si="28"/>
        <v>0</v>
      </c>
      <c r="X376" s="9">
        <f t="shared" si="28"/>
        <v>0</v>
      </c>
      <c r="Y376" s="9">
        <f t="shared" si="28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</row>
    <row r="377" spans="1:37" ht="12.75">
      <c r="A377" s="10"/>
      <c r="B377" s="6">
        <v>2022</v>
      </c>
      <c r="C377" s="20" t="s">
        <v>444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</row>
    <row r="378" spans="1:37" ht="25.5">
      <c r="A378" s="10" t="s">
        <v>141</v>
      </c>
      <c r="B378" s="27" t="s">
        <v>144</v>
      </c>
      <c r="C378" s="20" t="s">
        <v>445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f aca="true" t="shared" si="29" ref="R378:Y378">SUM(R379:R385)</f>
        <v>0</v>
      </c>
      <c r="S378" s="9">
        <f t="shared" si="29"/>
        <v>0</v>
      </c>
      <c r="T378" s="9">
        <f t="shared" si="29"/>
        <v>0</v>
      </c>
      <c r="U378" s="9">
        <f t="shared" si="29"/>
        <v>0</v>
      </c>
      <c r="V378" s="9">
        <f t="shared" si="29"/>
        <v>0</v>
      </c>
      <c r="W378" s="9">
        <f t="shared" si="29"/>
        <v>0</v>
      </c>
      <c r="X378" s="9">
        <f t="shared" si="29"/>
        <v>0</v>
      </c>
      <c r="Y378" s="9">
        <f t="shared" si="29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</row>
    <row r="379" spans="1:37" ht="12.75">
      <c r="A379" s="13"/>
      <c r="B379" s="18" t="s">
        <v>446</v>
      </c>
      <c r="C379" s="20" t="s">
        <v>447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</row>
    <row r="380" spans="1:37" ht="12.75">
      <c r="A380" s="13"/>
      <c r="B380" s="18" t="s">
        <v>448</v>
      </c>
      <c r="C380" s="20" t="s">
        <v>447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</row>
    <row r="381" spans="1:37" ht="25.5">
      <c r="A381" s="13"/>
      <c r="B381" s="18" t="s">
        <v>449</v>
      </c>
      <c r="C381" s="20" t="s">
        <v>447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</row>
    <row r="382" spans="1:37" ht="12.75">
      <c r="A382" s="13"/>
      <c r="B382" s="18" t="s">
        <v>450</v>
      </c>
      <c r="C382" s="20" t="s">
        <v>447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</row>
    <row r="383" spans="1:37" ht="12.75">
      <c r="A383" s="13"/>
      <c r="B383" s="18" t="s">
        <v>451</v>
      </c>
      <c r="C383" s="20" t="s">
        <v>447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</row>
    <row r="384" spans="1:37" ht="12.75">
      <c r="A384" s="13"/>
      <c r="B384" s="18" t="s">
        <v>452</v>
      </c>
      <c r="C384" s="20" t="s">
        <v>447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</row>
    <row r="385" spans="1:37" ht="12.75">
      <c r="A385" s="13"/>
      <c r="B385" s="18" t="s">
        <v>453</v>
      </c>
      <c r="C385" s="20" t="s">
        <v>447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</row>
    <row r="386" spans="1:37" ht="51">
      <c r="A386" s="10" t="s">
        <v>145</v>
      </c>
      <c r="B386" s="21" t="s">
        <v>146</v>
      </c>
      <c r="C386" s="20"/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</row>
    <row r="387" spans="1:37" ht="51">
      <c r="A387" s="10" t="s">
        <v>147</v>
      </c>
      <c r="B387" s="21" t="s">
        <v>148</v>
      </c>
      <c r="C387" s="20"/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</row>
    <row r="388" spans="1:37" ht="51">
      <c r="A388" s="10" t="s">
        <v>149</v>
      </c>
      <c r="B388" s="21" t="s">
        <v>150</v>
      </c>
      <c r="C388" s="20"/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</row>
    <row r="389" spans="1:37" ht="38.25">
      <c r="A389" s="10" t="s">
        <v>151</v>
      </c>
      <c r="B389" s="21" t="s">
        <v>152</v>
      </c>
      <c r="C389" s="20" t="s">
        <v>41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f aca="true" t="shared" si="30" ref="R389:Y389">R390+R414</f>
        <v>0</v>
      </c>
      <c r="S389" s="9">
        <f t="shared" si="30"/>
        <v>0</v>
      </c>
      <c r="T389" s="9">
        <f t="shared" si="30"/>
        <v>0</v>
      </c>
      <c r="U389" s="9">
        <f t="shared" si="30"/>
        <v>0</v>
      </c>
      <c r="V389" s="9">
        <f t="shared" si="30"/>
        <v>0</v>
      </c>
      <c r="W389" s="9">
        <f t="shared" si="30"/>
        <v>0</v>
      </c>
      <c r="X389" s="9">
        <f t="shared" si="30"/>
        <v>0</v>
      </c>
      <c r="Y389" s="9">
        <f t="shared" si="30"/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</row>
    <row r="390" spans="1:37" ht="63.75">
      <c r="A390" s="10" t="s">
        <v>151</v>
      </c>
      <c r="B390" s="24" t="s">
        <v>153</v>
      </c>
      <c r="C390" s="20" t="s">
        <v>454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f aca="true" t="shared" si="31" ref="N390:Y390">SUM(N391:N412)</f>
        <v>0</v>
      </c>
      <c r="O390" s="9">
        <f t="shared" si="31"/>
        <v>0</v>
      </c>
      <c r="P390" s="9">
        <f t="shared" si="31"/>
        <v>0</v>
      </c>
      <c r="Q390" s="9">
        <f t="shared" si="31"/>
        <v>0</v>
      </c>
      <c r="R390" s="9">
        <f t="shared" si="31"/>
        <v>0</v>
      </c>
      <c r="S390" s="9">
        <f t="shared" si="31"/>
        <v>0</v>
      </c>
      <c r="T390" s="9">
        <f t="shared" si="31"/>
        <v>0</v>
      </c>
      <c r="U390" s="9">
        <f t="shared" si="31"/>
        <v>0</v>
      </c>
      <c r="V390" s="9">
        <f t="shared" si="31"/>
        <v>0</v>
      </c>
      <c r="W390" s="9">
        <f t="shared" si="31"/>
        <v>0</v>
      </c>
      <c r="X390" s="9">
        <f t="shared" si="31"/>
        <v>0</v>
      </c>
      <c r="Y390" s="9">
        <f t="shared" si="31"/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</row>
    <row r="391" spans="1:37" ht="13.5">
      <c r="A391" s="10"/>
      <c r="B391" s="17" t="s">
        <v>185</v>
      </c>
      <c r="C391" s="20"/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</row>
    <row r="392" spans="1:37" ht="63.75">
      <c r="A392" s="10"/>
      <c r="B392" s="18" t="s">
        <v>455</v>
      </c>
      <c r="C392" s="20" t="s">
        <v>456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</row>
    <row r="393" spans="1:37" ht="76.5">
      <c r="A393" s="10"/>
      <c r="B393" s="18" t="s">
        <v>457</v>
      </c>
      <c r="C393" s="20" t="s">
        <v>456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</row>
    <row r="394" spans="1:37" ht="13.5">
      <c r="A394" s="10"/>
      <c r="B394" s="17" t="s">
        <v>188</v>
      </c>
      <c r="C394" s="20"/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</row>
    <row r="395" spans="1:37" ht="63.75">
      <c r="A395" s="10"/>
      <c r="B395" s="18" t="s">
        <v>458</v>
      </c>
      <c r="C395" s="20" t="s">
        <v>456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</row>
    <row r="396" spans="1:37" ht="13.5">
      <c r="A396" s="10"/>
      <c r="B396" s="17" t="s">
        <v>154</v>
      </c>
      <c r="C396" s="20"/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</row>
    <row r="397" spans="1:37" ht="63.75">
      <c r="A397" s="10"/>
      <c r="B397" s="18" t="s">
        <v>459</v>
      </c>
      <c r="C397" s="20" t="s">
        <v>456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</row>
    <row r="398" spans="1:37" ht="12.75">
      <c r="A398" s="10"/>
      <c r="B398" s="6" t="s">
        <v>460</v>
      </c>
      <c r="C398" s="20" t="s">
        <v>456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</row>
    <row r="399" spans="1:37" ht="12.75">
      <c r="A399" s="10"/>
      <c r="B399" s="6" t="s">
        <v>461</v>
      </c>
      <c r="C399" s="20" t="s">
        <v>456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</row>
    <row r="400" spans="1:37" ht="63.75">
      <c r="A400" s="13"/>
      <c r="B400" s="18" t="s">
        <v>462</v>
      </c>
      <c r="C400" s="20" t="s">
        <v>456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</row>
    <row r="401" spans="1:37" ht="63.75">
      <c r="A401" s="13"/>
      <c r="B401" s="18" t="s">
        <v>463</v>
      </c>
      <c r="C401" s="20" t="s">
        <v>456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</row>
    <row r="402" spans="1:37" ht="13.5">
      <c r="A402" s="10"/>
      <c r="B402" s="17" t="s">
        <v>111</v>
      </c>
      <c r="C402" s="20"/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</row>
    <row r="403" spans="1:37" ht="76.5">
      <c r="A403" s="13"/>
      <c r="B403" s="18" t="s">
        <v>464</v>
      </c>
      <c r="C403" s="20" t="s">
        <v>456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</row>
    <row r="404" spans="1:37" ht="12.75">
      <c r="A404" s="13"/>
      <c r="B404" s="6" t="s">
        <v>465</v>
      </c>
      <c r="C404" s="20" t="s">
        <v>456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</row>
    <row r="405" spans="1:37" ht="63.75">
      <c r="A405" s="10"/>
      <c r="B405" s="18" t="s">
        <v>466</v>
      </c>
      <c r="C405" s="20" t="s">
        <v>456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</row>
    <row r="406" spans="1:37" ht="12.75">
      <c r="A406" s="13"/>
      <c r="B406" s="6" t="s">
        <v>467</v>
      </c>
      <c r="C406" s="20" t="s">
        <v>456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</row>
    <row r="407" spans="1:37" ht="12.75">
      <c r="A407" s="13"/>
      <c r="B407" s="6" t="s">
        <v>468</v>
      </c>
      <c r="C407" s="20" t="s">
        <v>456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</row>
    <row r="408" spans="1:37" ht="13.5">
      <c r="A408" s="10"/>
      <c r="B408" s="17" t="s">
        <v>101</v>
      </c>
      <c r="C408" s="20"/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</row>
    <row r="409" spans="1:37" ht="63.75">
      <c r="A409" s="13"/>
      <c r="B409" s="18" t="s">
        <v>469</v>
      </c>
      <c r="C409" s="20" t="s">
        <v>456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</row>
    <row r="410" spans="1:37" ht="12.75">
      <c r="A410" s="13"/>
      <c r="B410" s="6" t="s">
        <v>470</v>
      </c>
      <c r="C410" s="20" t="s">
        <v>456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</row>
    <row r="411" spans="1:37" ht="12.75">
      <c r="A411" s="10"/>
      <c r="B411" s="6" t="s">
        <v>471</v>
      </c>
      <c r="C411" s="20" t="s">
        <v>456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</row>
    <row r="412" spans="1:37" ht="12.75">
      <c r="A412" s="10"/>
      <c r="B412" s="6" t="s">
        <v>472</v>
      </c>
      <c r="C412" s="20" t="s">
        <v>456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</row>
    <row r="413" spans="1:37" ht="12.75">
      <c r="A413" s="10" t="s">
        <v>473</v>
      </c>
      <c r="B413" s="28" t="s">
        <v>183</v>
      </c>
      <c r="C413" s="20" t="s">
        <v>41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</row>
    <row r="414" spans="1:37" ht="25.5">
      <c r="A414" s="10" t="s">
        <v>473</v>
      </c>
      <c r="B414" s="28" t="s">
        <v>184</v>
      </c>
      <c r="C414" s="20" t="s">
        <v>474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f aca="true" t="shared" si="32" ref="R414:Y414">SUM(R415:R433)</f>
        <v>0</v>
      </c>
      <c r="S414" s="9">
        <f t="shared" si="32"/>
        <v>0</v>
      </c>
      <c r="T414" s="9">
        <f t="shared" si="32"/>
        <v>0</v>
      </c>
      <c r="U414" s="9">
        <f t="shared" si="32"/>
        <v>0</v>
      </c>
      <c r="V414" s="9">
        <f t="shared" si="32"/>
        <v>0</v>
      </c>
      <c r="W414" s="9">
        <f t="shared" si="32"/>
        <v>0</v>
      </c>
      <c r="X414" s="9">
        <f t="shared" si="32"/>
        <v>0</v>
      </c>
      <c r="Y414" s="9">
        <f t="shared" si="32"/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</row>
    <row r="415" spans="1:37" ht="13.5">
      <c r="A415" s="20"/>
      <c r="B415" s="17" t="s">
        <v>132</v>
      </c>
      <c r="C415" s="20"/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</row>
    <row r="416" spans="1:37" ht="25.5">
      <c r="A416" s="20"/>
      <c r="B416" s="18" t="s">
        <v>475</v>
      </c>
      <c r="C416" s="20" t="s">
        <v>476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</row>
    <row r="417" spans="1:37" ht="38.25">
      <c r="A417" s="20"/>
      <c r="B417" s="18" t="s">
        <v>477</v>
      </c>
      <c r="C417" s="20" t="s">
        <v>476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</row>
    <row r="418" spans="1:37" ht="25.5">
      <c r="A418" s="20"/>
      <c r="B418" s="18" t="s">
        <v>478</v>
      </c>
      <c r="C418" s="20" t="s">
        <v>476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</row>
    <row r="419" spans="1:37" ht="13.5">
      <c r="A419" s="20"/>
      <c r="B419" s="17" t="s">
        <v>99</v>
      </c>
      <c r="C419" s="20"/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</row>
    <row r="420" spans="1:37" ht="25.5">
      <c r="A420" s="20"/>
      <c r="B420" s="18" t="s">
        <v>479</v>
      </c>
      <c r="C420" s="20" t="s">
        <v>476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</row>
    <row r="421" spans="1:37" ht="25.5">
      <c r="A421" s="20"/>
      <c r="B421" s="18" t="s">
        <v>480</v>
      </c>
      <c r="C421" s="20" t="s">
        <v>476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</row>
    <row r="422" spans="1:37" ht="13.5">
      <c r="A422" s="20"/>
      <c r="B422" s="17" t="s">
        <v>154</v>
      </c>
      <c r="C422" s="20"/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9">
        <v>0</v>
      </c>
      <c r="W422" s="14">
        <v>0</v>
      </c>
      <c r="X422" s="9">
        <v>0</v>
      </c>
      <c r="Y422" s="14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</row>
    <row r="423" spans="1:37" ht="25.5">
      <c r="A423" s="20"/>
      <c r="B423" s="18" t="s">
        <v>481</v>
      </c>
      <c r="C423" s="20" t="s">
        <v>476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9">
        <v>0</v>
      </c>
      <c r="W423" s="14">
        <v>0</v>
      </c>
      <c r="X423" s="9">
        <v>0</v>
      </c>
      <c r="Y423" s="14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</row>
    <row r="424" spans="1:37" ht="25.5">
      <c r="A424" s="20"/>
      <c r="B424" s="18" t="s">
        <v>482</v>
      </c>
      <c r="C424" s="20" t="s">
        <v>476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9">
        <v>0</v>
      </c>
      <c r="W424" s="14">
        <v>0</v>
      </c>
      <c r="X424" s="9">
        <v>0</v>
      </c>
      <c r="Y424" s="14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</row>
    <row r="425" spans="1:37" ht="25.5">
      <c r="A425" s="20"/>
      <c r="B425" s="18" t="s">
        <v>483</v>
      </c>
      <c r="C425" s="20" t="s">
        <v>476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9">
        <v>0</v>
      </c>
      <c r="W425" s="14">
        <v>0</v>
      </c>
      <c r="X425" s="9">
        <v>0</v>
      </c>
      <c r="Y425" s="14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</row>
    <row r="426" spans="1:37" ht="13.5">
      <c r="A426" s="20"/>
      <c r="B426" s="17" t="s">
        <v>100</v>
      </c>
      <c r="C426" s="20"/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9">
        <v>0</v>
      </c>
      <c r="W426" s="14">
        <v>0</v>
      </c>
      <c r="X426" s="9">
        <v>0</v>
      </c>
      <c r="Y426" s="14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</row>
    <row r="427" spans="1:37" ht="25.5">
      <c r="A427" s="20"/>
      <c r="B427" s="18" t="s">
        <v>484</v>
      </c>
      <c r="C427" s="20" t="s">
        <v>476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9">
        <v>0</v>
      </c>
      <c r="W427" s="14">
        <v>0</v>
      </c>
      <c r="X427" s="9">
        <v>0</v>
      </c>
      <c r="Y427" s="14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</row>
    <row r="428" spans="1:37" ht="13.5">
      <c r="A428" s="20"/>
      <c r="B428" s="17" t="s">
        <v>111</v>
      </c>
      <c r="C428" s="20"/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9">
        <v>0</v>
      </c>
      <c r="W428" s="14">
        <v>0</v>
      </c>
      <c r="X428" s="9">
        <v>0</v>
      </c>
      <c r="Y428" s="14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</row>
    <row r="429" spans="1:37" ht="25.5">
      <c r="A429" s="20"/>
      <c r="B429" s="18" t="s">
        <v>485</v>
      </c>
      <c r="C429" s="20" t="s">
        <v>476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9">
        <v>0</v>
      </c>
      <c r="W429" s="14">
        <v>0</v>
      </c>
      <c r="X429" s="9">
        <v>0</v>
      </c>
      <c r="Y429" s="14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</row>
    <row r="430" spans="1:37" ht="13.5">
      <c r="A430" s="20"/>
      <c r="B430" s="17" t="s">
        <v>101</v>
      </c>
      <c r="C430" s="20"/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</row>
    <row r="431" spans="1:37" ht="25.5">
      <c r="A431" s="20"/>
      <c r="B431" s="18" t="s">
        <v>486</v>
      </c>
      <c r="C431" s="20" t="s">
        <v>476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</row>
    <row r="432" spans="1:37" ht="13.5">
      <c r="A432" s="20"/>
      <c r="B432" s="17" t="s">
        <v>179</v>
      </c>
      <c r="C432" s="20"/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</row>
    <row r="433" spans="1:37" ht="25.5">
      <c r="A433" s="20"/>
      <c r="B433" s="18" t="s">
        <v>487</v>
      </c>
      <c r="C433" s="20" t="s">
        <v>476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</row>
  </sheetData>
  <sheetProtection/>
  <mergeCells count="37">
    <mergeCell ref="T11:AK11"/>
    <mergeCell ref="AH17:AI17"/>
    <mergeCell ref="AJ17:AK17"/>
    <mergeCell ref="F17:G17"/>
    <mergeCell ref="L17:M17"/>
    <mergeCell ref="N17:O17"/>
    <mergeCell ref="N16:Y16"/>
    <mergeCell ref="Z16:AC16"/>
    <mergeCell ref="AD16:AE16"/>
    <mergeCell ref="H17:I17"/>
    <mergeCell ref="Z17:AA17"/>
    <mergeCell ref="AB17:AC17"/>
    <mergeCell ref="AD17:AE17"/>
    <mergeCell ref="D15:AK15"/>
    <mergeCell ref="D16:M16"/>
    <mergeCell ref="D17:E17"/>
    <mergeCell ref="AF17:AG17"/>
    <mergeCell ref="AM2:AQ2"/>
    <mergeCell ref="A3:AQ3"/>
    <mergeCell ref="S6:AA6"/>
    <mergeCell ref="S7:AA7"/>
    <mergeCell ref="V9:W9"/>
    <mergeCell ref="AH16:AI16"/>
    <mergeCell ref="A15:A18"/>
    <mergeCell ref="B15:B18"/>
    <mergeCell ref="C15:C18"/>
    <mergeCell ref="X17:Y17"/>
    <mergeCell ref="U4:W4"/>
    <mergeCell ref="AG2:AK2"/>
    <mergeCell ref="T12:AE12"/>
    <mergeCell ref="J17:K17"/>
    <mergeCell ref="P17:Q17"/>
    <mergeCell ref="R17:S17"/>
    <mergeCell ref="T17:U17"/>
    <mergeCell ref="AF16:AG16"/>
    <mergeCell ref="AJ16:AK16"/>
    <mergeCell ref="V17:W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2022-08-10T13:22:46Z</cp:lastPrinted>
  <dcterms:created xsi:type="dcterms:W3CDTF">2011-01-11T10:25:48Z</dcterms:created>
  <dcterms:modified xsi:type="dcterms:W3CDTF">2023-02-14T10:54:58Z</dcterms:modified>
  <cp:category/>
  <cp:version/>
  <cp:contentType/>
  <cp:contentStatus/>
</cp:coreProperties>
</file>