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 tabRatio="754" activeTab="1"/>
  </bookViews>
  <sheets>
    <sheet name="перечень мероприятий ВКЛ.в ИП" sheetId="20" r:id="rId1"/>
    <sheet name="перечень мероприятий ИСКЛ.из ИП" sheetId="19" r:id="rId2"/>
  </sheets>
  <definedNames>
    <definedName name="_xlnm._FilterDatabase" localSheetId="0" hidden="1">'перечень мероприятий ВКЛ.в ИП'!$A$6:$D$152</definedName>
    <definedName name="_xlnm._FilterDatabase" localSheetId="1" hidden="1">'перечень мероприятий ИСКЛ.из ИП'!$A$6:$D$88</definedName>
    <definedName name="_xlnm.Print_Area" localSheetId="0">'перечень мероприятий ВКЛ.в ИП'!$A$1:$D$152</definedName>
    <definedName name="_xlnm.Print_Area" localSheetId="1">'перечень мероприятий ИСКЛ.из ИП'!$A$1:$D$88</definedName>
  </definedNames>
  <calcPr calcId="145621" iterateDelta="1E-4"/>
</workbook>
</file>

<file path=xl/calcChain.xml><?xml version="1.0" encoding="utf-8"?>
<calcChain xmlns="http://schemas.openxmlformats.org/spreadsheetml/2006/main">
  <c r="C7" i="19" l="1"/>
  <c r="C56" i="19"/>
  <c r="C41" i="19"/>
  <c r="C38" i="19"/>
  <c r="C32" i="19"/>
  <c r="C25" i="19"/>
  <c r="C20" i="19"/>
  <c r="C14" i="19"/>
  <c r="C11" i="19"/>
  <c r="C8" i="19"/>
  <c r="C7" i="20"/>
  <c r="C124" i="20"/>
  <c r="C113" i="20"/>
  <c r="C110" i="20"/>
  <c r="C103" i="20"/>
  <c r="C95" i="20"/>
  <c r="C71" i="20"/>
  <c r="C60" i="20"/>
  <c r="C42" i="20"/>
  <c r="C35" i="20"/>
  <c r="C24" i="20"/>
  <c r="C18" i="20"/>
  <c r="C13" i="20"/>
  <c r="C8" i="20"/>
</calcChain>
</file>

<file path=xl/sharedStrings.xml><?xml version="1.0" encoding="utf-8"?>
<sst xmlns="http://schemas.openxmlformats.org/spreadsheetml/2006/main" count="484" uniqueCount="308">
  <si>
    <t xml:space="preserve">  Наименование инвестиционного проекта (группы инвестиционных проектов)</t>
  </si>
  <si>
    <t>29.3</t>
  </si>
  <si>
    <t>ВСЕГО по инвестиционной программе, в том числе:</t>
  </si>
  <si>
    <t>1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</si>
  <si>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</si>
  <si>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</si>
  <si>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</si>
  <si>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</si>
  <si>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</si>
  <si>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</si>
  <si>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Залегощенкий МФ</t>
  </si>
  <si>
    <t>Кромской МФ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</si>
  <si>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</si>
  <si>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</si>
  <si>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</si>
  <si>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</si>
  <si>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</si>
  <si>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</si>
  <si>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</si>
  <si>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РП. Внедрение  микропроцессорной релейной защиты и автоматики в РП.</t>
  </si>
  <si>
    <t>Реконструкция, техническое перевооружение воздушных линий</t>
  </si>
  <si>
    <t>Реконструкция кабельных линий</t>
  </si>
  <si>
    <t>Техническое перевооружение электросетевого хозяйства. Установка  реклоузеров</t>
  </si>
  <si>
    <t>Построение АСКУЭ  в распределительных сетях 0,4 кВ на вводах в ТП и объекты энергоснабжения</t>
  </si>
  <si>
    <t>Орел</t>
  </si>
  <si>
    <t>Построение автоматизированной информационно-измерительной системы и АСКУЭ  в распределительных сетях 6/10 кВ</t>
  </si>
  <si>
    <t>Техническое перевооружение  АСУП АО «Орелоблэнерго» на базе ПО «Модус»</t>
  </si>
  <si>
    <t>Оснащение спецоборудованием, спецтехникой и приборами.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</si>
  <si>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</si>
  <si>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г. Орел</t>
  </si>
  <si>
    <t>Строительство БКТП 1х400 6/10/0,4 кВ  с ликвидацией КТП-101 г. Мценск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</si>
  <si>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</si>
  <si>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</si>
  <si>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</si>
  <si>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</si>
  <si>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КЛ-10кВ от ТП 062.05 до опоры №74 ВЛ-10кВ №12 ПС "Район В" г. Мценск - 0,35 км.</t>
  </si>
  <si>
    <t>КЛ-10кВ от ТП 062.06  до опоры №115 ВЛ-10кВ №32 ПС "Мценск" г. Мценск - 0,33 км.</t>
  </si>
  <si>
    <t>КЛ-10кВ от ТП 062.09 до опоры №115 ВЛ-10кВ №32 ПС "Мценск" г. Мценск - 0,33 км.</t>
  </si>
  <si>
    <t>Монтаж БКТП 10/0,4 кВ  2МВА (2х1МВА)</t>
  </si>
  <si>
    <t>Строительство КЛ 10 кВ - 2,3 км.</t>
  </si>
  <si>
    <t>Строительство КЛ 10 кВ  - 1,24 км.</t>
  </si>
  <si>
    <t>Строительство КЛ 10 кВ - 1,24 км.</t>
  </si>
  <si>
    <t>Монтаж БКТП 10/0,4 кВ  0,25МВА (1х0,25МВА)</t>
  </si>
  <si>
    <t>Строительство ВЛИ 0,4 кВ - 1,7 км.</t>
  </si>
  <si>
    <t>Монтаж БКТП 10/0,4 кВ  0,16МВА (1х0,16МВА)</t>
  </si>
  <si>
    <t>Строительство ВЛ 10 кВ - 0,2 км.</t>
  </si>
  <si>
    <t>Строительство ВЛИ 0,4 кВ - 0,5 км</t>
  </si>
  <si>
    <t>Монтаж БКТП 10/0,4 кВ  0,1МВА (1х0,1МВА)</t>
  </si>
  <si>
    <t>Строительство ВЛ 10 кВ - 0,72 км.</t>
  </si>
  <si>
    <t>Установка для целей защиты пункта секционирования столбового учета электроэнергии  (ПСС-10 Реклоузер)   на ВЛ-6 №11 кВ  ПС 110/35/10 кВ «Черкасская» опора№108 - 1 шт.                             ИСКЛ</t>
  </si>
  <si>
    <t>Построение АСКУЭ  в распределительных сетях 0,4 кВ на вводах в ТП 126  г. Ливны - 1 шт.                           ИСКЛ</t>
  </si>
  <si>
    <t>ВЛ 10 кВ №5 ПС-Верховье-1 ул.Объездная п. Верховье - 1,25 км.    ИСКЛ</t>
  </si>
  <si>
    <t>Строительство  ВЛ 0,4 СИП 2А   для перераспределения существующих нагрузок, оптимизации потерь и улучшения качества электроэнергии от ТП 003 по ул. Гагарина, п. Верховье - 0,3 км.    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</si>
  <si>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Ленина, п. Нарышкино                 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</si>
  <si>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Первомайская, г. Дмитровск                   ИСКЛ</t>
  </si>
  <si>
    <t>ВЛ 0,4 кВ №4 ТП-042 по ул. Некрасова   г. Болхов - 1,3 км.             ИСКЛ</t>
  </si>
  <si>
    <t>Прицеп 949173 для перевозки опор от 6 до 12 метров  - 1шт.</t>
  </si>
  <si>
    <t xml:space="preserve">Построение АСКУЭ  в распределительных сетях 0,4 кВ на вводах в ТП 353  г. Орёл - 1 шт.     ИСКЛ </t>
  </si>
  <si>
    <t>Построение АСКУЭ  в распределительных сетях 0,4 кВ на вводах в ТП 412  г. Орёл - 1 шт.               ИСКЛ</t>
  </si>
  <si>
    <t>Построение АСКУЭ  в распределительных сетях 0,4 кВ на вводах в ТП 671  г. Орёл - 1 шт.              ИСКЛ</t>
  </si>
  <si>
    <r>
      <t xml:space="preserve">Замена трансформаторов мощностью 250кВа на трансформаторы мощностью 250кВА ТП 640 г. Орёл  -4 шт. </t>
    </r>
    <r>
      <rPr>
        <b/>
        <sz val="12"/>
        <color indexed="8"/>
        <rFont val="Times New Roman"/>
        <family val="1"/>
        <charset val="204"/>
      </rPr>
      <t>ИСКЛ</t>
    </r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</si>
  <si>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</si>
  <si>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315кВа на трансформаторы мощностью 400кВА ТП014  г. Мценск    - 1шт.</t>
  </si>
  <si>
    <t>Замена трансформаторов мощностью 160кВа на трансформаторы мощностью 250кВА ТП001 г. Мценск   - 1шт.</t>
  </si>
  <si>
    <t>Строительство КЛ 0,4 кВ №23 ТП 051 г. Ливны - 0,334 км.</t>
  </si>
  <si>
    <t>Строительство КЛ 0,4 кВ №14 ТП 060 г. Ливны - 0,061 км.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</si>
  <si>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</si>
  <si>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</si>
  <si>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 ИСКЛ</t>
  </si>
  <si>
    <t>Строительство БКТП-6 10/0,4 кВ , КЛ 10 кВ, для перераспределения существующих нагрузок, оптимизации потерь и улучшения качества электроэнергии в мкр-е №13  ИСКЛ</t>
  </si>
  <si>
    <t>Строительство БКТП-7 10/0,4 кВ , КЛ 10 кВ, для перераспределения существующих нагрузок, оптимизации потерь и улучшения качества электроэнергии в мкр-е №13  ИСКЛ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</si>
  <si>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 ИСКЛ</t>
  </si>
  <si>
    <r>
      <t xml:space="preserve">Строительство БКТП  10/0,4 кВ для перераспределения существующих нагрузок, оптимизации потерь и улучшения качества электроэнергии по пер. Интернациональный, г. Малоархангельск   </t>
    </r>
    <r>
      <rPr>
        <b/>
        <sz val="12"/>
        <color indexed="8"/>
        <rFont val="Times New Roman"/>
        <family val="1"/>
        <charset val="204"/>
      </rPr>
      <t xml:space="preserve"> ИСКЛ</t>
    </r>
  </si>
  <si>
    <r>
      <t xml:space="preserve">Строительство ВЛ 10 кВ от ПС ЭЧЭ-61 п. Змиевка - 0,56 км.      </t>
    </r>
    <r>
      <rPr>
        <b/>
        <sz val="12"/>
        <color indexed="8"/>
        <rFont val="Times New Roman"/>
        <family val="1"/>
        <charset val="204"/>
      </rPr>
      <t xml:space="preserve"> ИСКЛ </t>
    </r>
  </si>
  <si>
    <r>
      <t xml:space="preserve">Строительство БКТП ТВ  10/0,4 кВ для перераспределения существующих нагрузок, оптимизации потерь и улучшения качества электроэнергии по ул. Элеваторная, п. Змиевка      </t>
    </r>
    <r>
      <rPr>
        <b/>
        <sz val="12"/>
        <color indexed="8"/>
        <rFont val="Times New Roman"/>
        <family val="1"/>
        <charset val="204"/>
      </rPr>
      <t xml:space="preserve"> ИСКЛ</t>
    </r>
  </si>
  <si>
    <t>ВЛ-10кВ №17 ПС "Коммаш" от опоры №1 до опоры №41 г. Мценск - 2,47 км.</t>
  </si>
  <si>
    <t>ВЛ-10кВ №17 ПС "Мценск" от опоры №1 до опоры №31 г. Мценск -2,5 км.</t>
  </si>
  <si>
    <t>Замена оборудования РУ 10кВ ТП 095 яч 1; 2; 3; 4; 5; 6 г. Мценск - КСО-393 6шт.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</si>
  <si>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</t>
  </si>
  <si>
    <t>Монтаж 3БКТП 10/0,4 кВ  0,8МВА (2х0,4МВА)</t>
  </si>
  <si>
    <t>Строительство 2КЛ 0,4 кВ №3, №15 ТП 829 г. Орёл  - (2х0,14)=0,28 км.</t>
  </si>
  <si>
    <t>Строительство 4КЛ 10 кВ - (4х0,3км.)=1,2 км.</t>
  </si>
  <si>
    <t>Данное мероприятие не актуально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</si>
  <si>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</si>
  <si>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</si>
  <si>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</t>
  </si>
  <si>
    <t>демонтирована в 2015г.</t>
  </si>
  <si>
    <r>
      <t xml:space="preserve">Замена маслянных выключателей на вакуумные в  РП 10 яч. 04, 02, 09, 13 г. Орёл  -4 шт. </t>
    </r>
    <r>
      <rPr>
        <b/>
        <sz val="11"/>
        <color theme="1"/>
        <rFont val="Times New Roman"/>
        <family val="1"/>
        <charset val="204"/>
      </rPr>
      <t>ИСКЛ</t>
    </r>
  </si>
  <si>
    <t>Муниципальная</t>
  </si>
  <si>
    <r>
      <t xml:space="preserve">Замена трансформаторов мощностью 160кВа на трансформаторы мощностью 160кВА в ТП 703 г. Орел -2шт. </t>
    </r>
    <r>
      <rPr>
        <b/>
        <sz val="12"/>
        <color indexed="8"/>
        <rFont val="Times New Roman"/>
        <family val="1"/>
        <charset val="204"/>
      </rPr>
      <t xml:space="preserve"> ИСКЛ</t>
    </r>
  </si>
  <si>
    <t>Экскаватор-погрузчик JOHN DEERE 315 SK-1 шт</t>
  </si>
  <si>
    <t>ГАЗ-3308 фургон-мастерская  - 1шт.</t>
  </si>
  <si>
    <t xml:space="preserve"> Кран-манипулятор автомобильный R019ML на шасси КАМАЗ-43118-46 - 1шт. </t>
  </si>
  <si>
    <r>
      <t xml:space="preserve">Строительство  ВЛ 10 кВ между ВЛ 10 кВ №7 и ВЛ 10 кВ №3 п. Змиевка - 0,215 км.  </t>
    </r>
    <r>
      <rPr>
        <b/>
        <sz val="12"/>
        <color indexed="8"/>
        <rFont val="Times New Roman"/>
        <family val="1"/>
        <charset val="204"/>
      </rPr>
      <t>ИСКЛ</t>
    </r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</si>
  <si>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</t>
  </si>
  <si>
    <t>Замена оборудования РУ 0,4кВ ТП 020 яч№1; №2; №3; №4; №5. г. Мценск - ЩО70 -5шт.</t>
  </si>
  <si>
    <t>Техперевооружение РП. Внедрение микропроцессорной релейной защиты и автоматики в ТП059, яч. 01; яч.09 г. Мценск -2шт.</t>
  </si>
  <si>
    <t>Монтаж оборудования РУ 0,4 кВ ТП 051 г. Ливны -1шт. ЩО70</t>
  </si>
  <si>
    <t>Монтаж оборудования РУ 0,4 кВ ТП 060 г. Ливны -1шт. ЩО70</t>
  </si>
  <si>
    <t>Автогидроподъемник 48126С-4(ПСС-131.18Э на шасси 3897-0000010-19)   -2шт</t>
  </si>
  <si>
    <t>В связи с передачей электросетей г. Мценск в 2017г в АО «Орелоблэнерго». Для приведение объектов в надлежащее  состояние</t>
  </si>
  <si>
    <t>В яч. 2,9,13  вакуумные выключатели стоят, яч.4 не целесообразно</t>
  </si>
  <si>
    <t>Заменен по техприсоединению</t>
  </si>
  <si>
    <r>
      <t xml:space="preserve">Замена трансформатора мощностью 250 кВА на трансформатор мощностью 250 кВА ТП 010 ул. Ленина, п. Глазуновка -1 шт.        </t>
    </r>
    <r>
      <rPr>
        <b/>
        <sz val="12"/>
        <color indexed="8"/>
        <rFont val="Times New Roman"/>
        <family val="1"/>
        <charset val="204"/>
      </rPr>
      <t xml:space="preserve"> ИСКЛ</t>
    </r>
  </si>
  <si>
    <t xml:space="preserve">Заменен ранее </t>
  </si>
  <si>
    <t>Заменено ранее</t>
  </si>
  <si>
    <t>Выполнено ранее</t>
  </si>
  <si>
    <t>Ранее построена БКТП 047</t>
  </si>
  <si>
    <t>Не актуально</t>
  </si>
  <si>
    <t>Обращение Управления по государственному строительному надзору Орловской области от 15.10.2018</t>
  </si>
  <si>
    <t xml:space="preserve">Письмо от Администрации г. Орла 1/1-13805 от 12.10.2018 о включении в план инвестиционной програмы объектов социальной значимости. </t>
  </si>
  <si>
    <t>Строительство ВЛЗ 10 кВ от опоры №20 ВЛ 10 №13 ПС Район В г. Мценск - 0,9 км.</t>
  </si>
  <si>
    <t>Замена маслянных выключателей на вакуумные в ТП059 яч.01, яч.09. г. Мценск  -2 шт.</t>
  </si>
  <si>
    <t>Система локации DIGI TRAK FALKON F2 -1шт</t>
  </si>
  <si>
    <t>Смесительная система Vermeer MX 125 -1шт.</t>
  </si>
  <si>
    <t>Автомобильный прицеп 8363 АА низкорамный трал для перевозки УНГБ -1шт.</t>
  </si>
  <si>
    <t>Строительство БКТП 1х400 6/10/0,4кВ с ликвидацией ТП-016 г. Ливны</t>
  </si>
  <si>
    <t>Замена оборудования РУ 10 кВ ТП 004 п. Нарышкино  - КСО 393-04  1шт.</t>
  </si>
  <si>
    <t>Монтаж оборудования  РУ 10 кВ ТП 017 пгт Кромы - КСО-393 1шт.</t>
  </si>
  <si>
    <t>КЛ-0,4кВ от ТП-308 до ВРУ 1 отделения роддома ул. Посадская.19  г. Орёл - 0,38км. ИСКЛ</t>
  </si>
  <si>
    <t>КЛ-0,4кВ от ТП-308 до ВРУ 2 отделения роддома ул. Посадская, 19 г. Орёл - 0,48км. ИСКЛ</t>
  </si>
  <si>
    <t>2КЛ 10 кВ  от опоры №123 ВЛ 10 кВ №1 ПС Нарышкинская до ТП 004 п. Нарышкино -0,07 км.</t>
  </si>
  <si>
    <t>2КЛ 10 кВ от опоры №161 ВЛ 10 кВ №5 ПС Нарышкинская до ТП 004  п. Нарышкино -0,04 км.</t>
  </si>
  <si>
    <t>ВЛ 0,4 кВ №2 ТП-042 по пер. Жабо, г. Болхов -1,0км.</t>
  </si>
  <si>
    <t>Мценский филиал</t>
  </si>
  <si>
    <t>ВЛ 6 кВ  №13 ТП 182.03-опора №111  в г. Ливны -0,62км</t>
  </si>
  <si>
    <t>ВЛ 0,4 кВ №1 ТП 018 п.Хомутово, ул.Заводская -0,76км</t>
  </si>
  <si>
    <t>ВЛ 0,4 кВ №6 ТП 005 п.Красная Заря, ул. Ленина, ул. Калинина. -0523км.</t>
  </si>
  <si>
    <t>ВЛ 0,4 кВ №2 ТП 012 п.Красная Заря, ул. Швецова -0,591км</t>
  </si>
  <si>
    <t>ВЛ 10 кВ № 4 ПС 110/35/10 кВ ЭЧЭ-62  от оп. №29 до  оп. № 32 п. Глазуновка -0,3км</t>
  </si>
  <si>
    <t>ВЛ 10 кВ №5 ПС Моховое, от опоры №10 до опоры №35 с. Моховое -1,41км</t>
  </si>
  <si>
    <t>Построение АСКУЭ  в распределительных сетях 0,4 кВ на вводах в ТП и объекты энергоснабжения от ТП 037-1 шт. (68 объектов)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</si>
  <si>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</si>
  <si>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</si>
  <si>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</si>
  <si>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</si>
  <si>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</si>
  <si>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</si>
  <si>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</si>
  <si>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</si>
  <si>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</t>
  </si>
  <si>
    <t>Монтаж КТП 10/0,4 кВ  0,16МВА (1х0,16МВА)</t>
  </si>
  <si>
    <t xml:space="preserve"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</t>
  </si>
  <si>
    <t>Строительство ВЛ 0,4 кВ  - 0,15 км.</t>
  </si>
  <si>
    <t>Строительство ВЛ 10 кВ  - 0,05 км.</t>
  </si>
  <si>
    <t>Построение АСКУЭ  в распределительных сетях 0,4 кВ на вводах в ТП 003, в т.ч. на вводах в ж/д   с. Знаменское - 1 шт.</t>
  </si>
  <si>
    <t>Прибор учета РиМ 384 -1шт</t>
  </si>
  <si>
    <t>ВЛ-0,4кВ № 5 ТП 322 ул. Холодная г. Орёл - 0,25 км.    ИСКЛ</t>
  </si>
  <si>
    <t>Попадает под новую застройку территории</t>
  </si>
  <si>
    <t>КЛ 6 кВ № 103 ПС ТЭЦ до РП 01 г. Орел -0,92км</t>
  </si>
  <si>
    <t xml:space="preserve">КЛ 6 кВ № 107 ПС ТЭЦ до РП 01 г. Орел   -0,92км                      </t>
  </si>
  <si>
    <t>КЛ-6кВ от ТП-677 до ТП-663 г. Орёл  - 1,254 км. ИСКЛ</t>
  </si>
  <si>
    <t>КЛ-6кВ от ТП-079 до ПЛ 446 (ПС Советская) г. Орёл - 1,16 км. ИСКЛ</t>
  </si>
  <si>
    <t>ВЛ 0,4 кВ от ТП 327 до ВЛИ по ул Ш-Холодная г. Орел -0,15км.</t>
  </si>
  <si>
    <t>Буровая головка для ямобура 6шт.</t>
  </si>
  <si>
    <t>Построение автоматизированной информационно-измерительной системы АСКУЭ  в распределительных сетях 6/10 кВ по питающим линиям №12 ТП 017 (с ПКУ)  п. Кромы.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</si>
  <si>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(с ПКУ)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</si>
  <si>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</si>
  <si>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АСКУЭ  в распределительных сетях 0,4 кВ на вводах в ТП и объекты энергоснабжения ТП 733 г. Орел -1 шт. (82 объекта)</t>
  </si>
  <si>
    <t>Построение АСКУЭ  в распределительных сетях 0,4 кВ на вводах в ТП 002 г. Орёл - 1 шт. ИСКЛ</t>
  </si>
  <si>
    <t>Построение АСКУЭ  в распределительных сетях 0,4 кВ на вводах в ТП 035, в т.ч. на вводах в ж/д г. Орёл - 1 шт. ИСКЛ</t>
  </si>
  <si>
    <t>Построение АСКУЭ  в распределительных сетях 0,4 кВ на вводах в ТП 099, в т.ч. на вводах в ж/д   г. Орёл - 1 шт. ИСКЛ</t>
  </si>
  <si>
    <t>Построение АСКУЭ  в распределительных сетях 0,4 кВ на вводах в объекты электроснабжения от ТП 038 п. Колпна (29 объекта)</t>
  </si>
  <si>
    <t>Построение АСКУЭ  в распределительных сетях 0,4 кВ на вводах в объекты электроснабжения от ТП 037 п. Колпна (21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</si>
  <si>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</si>
  <si>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</si>
  <si>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039  п. Колпны - 1 шт.</t>
  </si>
  <si>
    <t>Внедрение средств мониторинга на кабельных линиях 10 кВ ПЛ №926 ПС Пищевая ( ТП: 861, 860, 745, 744, 754, 743, 767)</t>
  </si>
  <si>
    <t>Переустройство сетей электроснабжения в районе улиц Холодная, Широко-Холодная г. Орел</t>
  </si>
  <si>
    <t>2КЛ 0,4 кВ от ТП 419 до ВЛИ по ул Холодная г. Орел -(2х0,1км.) 0,2км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</si>
  <si>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Заводская, пер. Заводской, ул. Линейная г. Орёл</t>
  </si>
  <si>
    <t>Монтаж БКТП 6/0,4 кВ  0,25МВА (1х0,25МВА)</t>
  </si>
  <si>
    <t>Строительство 2КЛ 6 кВ - (2х0,0,4км.)=0,8 км.</t>
  </si>
  <si>
    <t>Реконструкция административно-производственных зданий</t>
  </si>
  <si>
    <t>Реконструкция административного здания, литер А, расположенного по адресу: г.Орёл, пл.Поликарпова, 8. Надстройка 3 этажа</t>
  </si>
  <si>
    <t>Реконструкция системы отопления здания ремонтного участка, литер А, расположенного по адресу: г.Мценск, пер. Перевозный 13</t>
  </si>
  <si>
    <t xml:space="preserve">Реконструкция производственного здания, литер Д, расположенного по адресу: г.Орёл, пл.Поликарпова, 8. </t>
  </si>
  <si>
    <t xml:space="preserve">Реконструкция здания диспетчерской, литеры Б,Б1,Б2, расположенного по адресу: г.Орёл, пл.Поликарпова 8. </t>
  </si>
  <si>
    <t xml:space="preserve">Реконструкция производственно-бытового здания, литер В, расположенного по адресу: г.Орёл, ул.Ростовская 20. </t>
  </si>
  <si>
    <t xml:space="preserve">Реконструкция производственного здания литер Б, расположенного по адресу: г.Орёл, ул.Ростовская 20. </t>
  </si>
  <si>
    <t>Замена трансформатора мощностью 250 кВа на трансформатор мощностью 250 кВА ТП 013 п. Глазуновка</t>
  </si>
  <si>
    <t>Строительство БКТП 1х250 6/10/0,4 кВ   с ликвидацией ТП 517 г. Орёл  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</si>
  <si>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</t>
  </si>
  <si>
    <t>Строительство ВЛЗ 10 кВ  - 0,4 км.</t>
  </si>
  <si>
    <t>Построение АСКУЭ  в распределительных сетях 0,4 кВ на вводах в ТП 313 г. Орел -1шт. ИСКЛ</t>
  </si>
  <si>
    <t>Построение АСКУЭ  в распределительных сетях 0,4 кВ на вводах в ТП 452 г. Орел -1шт. ИСКЛ</t>
  </si>
  <si>
    <t>Построение АСКУЭ  в распределительных сетях 0,4 кВ на вводах в ТП 633 г. Орел -1шт. ИСКЛ</t>
  </si>
  <si>
    <t>Построение АСКУЭ  в распределительных сетях 0,4 кВ на вводах в ТП 670 г. Орел -1шт. ИСКЛ</t>
  </si>
  <si>
    <t>Построение АСКУЭ  в распределительных сетях 0,4 кВ на вводах в ТП 738 г.Орел -1шт. ИСКЛ</t>
  </si>
  <si>
    <t>Производственная необходимость</t>
  </si>
  <si>
    <t>Взамен замененного ранее в ТП 010 п. Глазуновка</t>
  </si>
  <si>
    <t>Необходимость переустройво сетей, в связи застройкой территории</t>
  </si>
  <si>
    <t>Ошибочно занесен № вывода</t>
  </si>
  <si>
    <t>Вместо мероприяти ВЛ 0,4 кВ №4 ТП 042</t>
  </si>
  <si>
    <t>Производственная необходимость, в связи с обращениями потребителей по качеству эл.энергии</t>
  </si>
  <si>
    <t>В связи с необходимостью завершения реконструкции КЛ 6 кВ №103, 107</t>
  </si>
  <si>
    <t>Муниципальные сети. До настоящего времени на баланс Общества не переданы.</t>
  </si>
  <si>
    <t>Вторая очередь мероприятия 2018 года, в связи с большим объемом работ</t>
  </si>
  <si>
    <t>В связи с выделением объемов для г. Мценск</t>
  </si>
  <si>
    <t>Реализация требований №35-ФЗ об интелектуальных системах учета электроэнергии.</t>
  </si>
  <si>
    <t>Обеспечение требуемых условий труда персонала.</t>
  </si>
  <si>
    <t>Обеспечение требований по энергосбережению и энергоэффективности</t>
  </si>
  <si>
    <t>Обеспечение условий эксплуатации дорогостоящего технологического оборудования.</t>
  </si>
  <si>
    <t xml:space="preserve">Для обеспечения работы приобретенной в 2018 году прокольной установки. </t>
  </si>
  <si>
    <t>В замен изношенной техники</t>
  </si>
  <si>
    <t>Для поведения работ в местах плотной застройки</t>
  </si>
  <si>
    <t>Для обеспечения работы приобретенного в 2018 году трала низкорамного.</t>
  </si>
  <si>
    <t>Для обеспечения работы существующей техники</t>
  </si>
  <si>
    <t>Отсутствие проекта межевания территории м-на №13, решение совета директоров от 07.07.2016</t>
  </si>
  <si>
    <t>Для подключения  2КЛ  0,4 кВ по новому строительсьву  в  г. Ливны ул. Др. Народов. Обращение Управления по государственному строительному надзору Орловской области от 15.10.2018</t>
  </si>
  <si>
    <t>Разукрупнение сетей, в связи с многочисленными обращениями потребителей по качеству электроэнергии</t>
  </si>
  <si>
    <t>Усиление схемы электроснабжения</t>
  </si>
  <si>
    <t>Необходимость соблюдения требований ФЗ "О железнодорожном транспорте РФ".</t>
  </si>
  <si>
    <t>Замена ВЛ на КЛ  в связи  с невозможностью дальнейшей эксплуатации ВЛ (соблюдения габаритов ВЛ).</t>
  </si>
  <si>
    <t>Перенос на 2020 год,в свзи с сложностью оформления земельного участка.</t>
  </si>
  <si>
    <t>Замена оборудования РУ 0.4кВ ТП 461 г. Орёл - ЩО 70 2шт.    ИСКЛ</t>
  </si>
  <si>
    <t>Замена оборудования РУ 6кВ ТП 461 г. Орёл - КСО-393 2шт.    ИСКЛ</t>
  </si>
  <si>
    <t>Замена оборудования РУ-6кВ ТП 422 г. Орёл - КСО-207 8шт.   ИСКЛ</t>
  </si>
  <si>
    <t>Всего</t>
  </si>
  <si>
    <t>Приложение №1</t>
  </si>
  <si>
    <t>Перечень мероприятий, исключаемых из инвестиционной программы 2019 года</t>
  </si>
  <si>
    <t>Приложение №2</t>
  </si>
  <si>
    <t>№п.п.</t>
  </si>
  <si>
    <t>3</t>
  </si>
  <si>
    <t>4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</si>
  <si>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</si>
  <si>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</si>
  <si>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</si>
  <si>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</si>
  <si>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</si>
  <si>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</si>
  <si>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</si>
  <si>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</si>
  <si>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</si>
  <si>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</si>
  <si>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</si>
  <si>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</si>
  <si>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</si>
  <si>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</si>
  <si>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</si>
  <si>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</si>
  <si>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</si>
  <si>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</si>
  <si>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</si>
  <si>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</si>
  <si>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</si>
  <si>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</si>
  <si>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</si>
  <si>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</si>
  <si>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</si>
  <si>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</si>
  <si>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</si>
  <si>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</si>
  <si>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</si>
  <si>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</si>
  <si>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</si>
  <si>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</si>
  <si>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</si>
  <si>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</si>
  <si>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</si>
  <si>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</si>
  <si>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</si>
  <si>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</si>
  <si>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</si>
  <si>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</si>
  <si>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</si>
  <si>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</si>
  <si>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</si>
  <si>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</si>
  <si>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</si>
  <si>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</si>
  <si>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</si>
  <si>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</si>
  <si>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</si>
  <si>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</si>
  <si>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</si>
  <si>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</si>
  <si>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</si>
  <si>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</si>
  <si>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</si>
  <si>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</si>
  <si>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</si>
  <si>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</si>
  <si>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</si>
  <si>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</si>
  <si>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</si>
  <si>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</si>
  <si>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</si>
  <si>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</si>
  <si>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</si>
  <si>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</si>
  <si>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</si>
  <si>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</si>
  <si>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</si>
  <si>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</si>
  <si>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</si>
  <si>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</si>
  <si>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</si>
  <si>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</si>
  <si>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</si>
  <si>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</si>
  <si>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</si>
  <si>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</si>
  <si>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</si>
  <si>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</si>
  <si>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13</t>
  </si>
  <si>
    <t xml:space="preserve">Краткое обоснование </t>
  </si>
  <si>
    <t>Перечень мероприятий, включаемых в инвестиционную программу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</si>
</sst>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0.000"/>
    <numFmt numFmtId="166" formatCode="[$-419]General"/>
    <numFmt numFmtId="167" formatCode="#,##0.00&quot; &quot;[$руб.-419];[Red]&quot;-&quot;#,##0.00&quot; &quot;[$руб.-419]"/>
    <numFmt numFmtId="168" formatCode="_-* #,##0.00_р_._-;\-* #,##0.00_р_._-;_-* \-??_р_._-;_-@_-"/>
    <numFmt numFmtId="169" formatCode="#,##0_ ;\-#,##0,"/>
    <numFmt numFmtId="170" formatCode="_-* #,##0.00,_р_._-;\-* #,##0.00,_р_._-;_-* \-??\ _р_._-;_-@_-"/>
    <numFmt numFmtId="171" formatCode="0.0"/>
  </numFmts>
  <fonts count="4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SimSun"/>
    </font>
    <font>
      <sz val="12"/>
      <color rgb="FF000000"/>
      <name val="Times New Roman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indexed="8"/>
      <name val="SimSu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1"/>
      <family val="1"/>
      <charset val="204"/>
    </font>
    <font>
      <b/>
      <i/>
      <sz val="16"/>
      <color theme="1"/>
      <name val="Times New Roman1"/>
      <family val="1"/>
      <charset val="204"/>
    </font>
    <font>
      <b/>
      <i/>
      <u/>
      <sz val="12"/>
      <color theme="1"/>
      <name val="Times New Roman1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6">
    <xf numFmtId="0" fontId="0" fillId="0" borderId="0"/>
    <xf numFmtId="0" fontId="1" fillId="0" borderId="0"/>
    <xf numFmtId="0" fontId="2" fillId="0" borderId="0"/>
    <xf numFmtId="0" fontId="2" fillId="0" borderId="0"/>
    <xf numFmtId="0" fontId="10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7" fontId="13" fillId="0" borderId="0"/>
    <xf numFmtId="0" fontId="14" fillId="0" borderId="0"/>
    <xf numFmtId="0" fontId="10" fillId="0" borderId="0"/>
    <xf numFmtId="0" fontId="15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2" fillId="0" borderId="0"/>
    <xf numFmtId="0" fontId="17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5" borderId="0" applyNumberFormat="0" applyBorder="0" applyProtection="0"/>
    <xf numFmtId="0" fontId="2" fillId="8" borderId="0" applyNumberFormat="0" applyBorder="0" applyProtection="0"/>
    <xf numFmtId="0" fontId="2" fillId="11" borderId="0" applyNumberFormat="0" applyBorder="0" applyProtection="0"/>
    <xf numFmtId="0" fontId="22" fillId="12" borderId="0" applyNumberFormat="0" applyBorder="0" applyProtection="0"/>
    <xf numFmtId="0" fontId="22" fillId="9" borderId="0" applyNumberFormat="0" applyBorder="0" applyProtection="0"/>
    <xf numFmtId="0" fontId="22" fillId="10" borderId="0" applyNumberFormat="0" applyBorder="0" applyProtection="0"/>
    <xf numFmtId="0" fontId="22" fillId="13" borderId="0" applyNumberFormat="0" applyBorder="0" applyProtection="0"/>
    <xf numFmtId="0" fontId="22" fillId="14" borderId="0" applyNumberFormat="0" applyBorder="0" applyProtection="0"/>
    <xf numFmtId="0" fontId="22" fillId="15" borderId="0" applyNumberFormat="0" applyBorder="0" applyProtection="0"/>
    <xf numFmtId="0" fontId="20" fillId="0" borderId="0"/>
    <xf numFmtId="0" fontId="22" fillId="16" borderId="0" applyNumberFormat="0" applyBorder="0" applyProtection="0"/>
    <xf numFmtId="0" fontId="22" fillId="17" borderId="0" applyNumberFormat="0" applyBorder="0" applyProtection="0"/>
    <xf numFmtId="0" fontId="22" fillId="18" borderId="0" applyNumberFormat="0" applyBorder="0" applyProtection="0"/>
    <xf numFmtId="0" fontId="22" fillId="13" borderId="0" applyNumberFormat="0" applyBorder="0" applyProtection="0"/>
    <xf numFmtId="0" fontId="22" fillId="14" borderId="0" applyNumberFormat="0" applyBorder="0" applyProtection="0"/>
    <xf numFmtId="0" fontId="22" fillId="19" borderId="0" applyNumberFormat="0" applyBorder="0" applyProtection="0"/>
    <xf numFmtId="0" fontId="23" fillId="7" borderId="2" applyNumberFormat="0" applyProtection="0"/>
    <xf numFmtId="0" fontId="24" fillId="20" borderId="3" applyNumberFormat="0" applyProtection="0"/>
    <xf numFmtId="0" fontId="25" fillId="20" borderId="2" applyNumberFormat="0" applyProtection="0"/>
    <xf numFmtId="0" fontId="26" fillId="0" borderId="4" applyNumberFormat="0" applyFill="0" applyProtection="0"/>
    <xf numFmtId="0" fontId="27" fillId="0" borderId="5" applyNumberFormat="0" applyFill="0" applyProtection="0"/>
    <xf numFmtId="0" fontId="28" fillId="0" borderId="6" applyNumberFormat="0" applyFill="0" applyProtection="0"/>
    <xf numFmtId="0" fontId="28" fillId="0" borderId="0" applyNumberFormat="0" applyFill="0" applyBorder="0" applyProtection="0"/>
    <xf numFmtId="0" fontId="29" fillId="0" borderId="7" applyNumberFormat="0" applyFill="0" applyProtection="0"/>
    <xf numFmtId="0" fontId="30" fillId="21" borderId="8" applyNumberFormat="0" applyProtection="0"/>
    <xf numFmtId="0" fontId="31" fillId="0" borderId="0" applyNumberFormat="0" applyFill="0" applyBorder="0" applyProtection="0"/>
    <xf numFmtId="0" fontId="32" fillId="22" borderId="0" applyNumberFormat="0" applyBorder="0" applyProtection="0"/>
    <xf numFmtId="0" fontId="20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3" borderId="0" applyNumberFormat="0" applyBorder="0" applyProtection="0"/>
    <xf numFmtId="0" fontId="34" fillId="0" borderId="0" applyNumberFormat="0" applyFill="0" applyBorder="0" applyProtection="0"/>
    <xf numFmtId="0" fontId="1" fillId="23" borderId="9" applyNumberFormat="0" applyProtection="0"/>
    <xf numFmtId="9" fontId="1" fillId="0" borderId="0" applyFill="0" applyBorder="0" applyProtection="0"/>
    <xf numFmtId="9" fontId="1" fillId="0" borderId="0" applyFill="0" applyBorder="0" applyProtection="0"/>
    <xf numFmtId="0" fontId="35" fillId="0" borderId="10" applyNumberFormat="0" applyFill="0" applyProtection="0"/>
    <xf numFmtId="0" fontId="20" fillId="0" borderId="0"/>
    <xf numFmtId="0" fontId="36" fillId="0" borderId="0" applyNumberFormat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9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68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170" fontId="1" fillId="0" borderId="0" applyFill="0" applyBorder="0" applyProtection="0"/>
    <xf numFmtId="0" fontId="37" fillId="4" borderId="0" applyNumberFormat="0" applyBorder="0" applyProtection="0"/>
    <xf numFmtId="0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/>
    <xf numFmtId="167" fontId="41" fillId="0" borderId="0"/>
    <xf numFmtId="0" fontId="39" fillId="0" borderId="0"/>
  </cellStyleXfs>
  <cellXfs count="59">
    <xf numFmtId="0" fontId="0" fillId="0" borderId="0" xfId="0"/>
    <xf numFmtId="0" fontId="1" fillId="0" borderId="0" xfId="0" applyFont="1" applyFill="1"/>
    <xf numFmtId="49" fontId="6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1" xfId="2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2" fontId="18" fillId="0" borderId="1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wrapText="1"/>
    </xf>
    <xf numFmtId="2" fontId="18" fillId="0" borderId="1" xfId="2" applyNumberFormat="1" applyFont="1" applyFill="1" applyBorder="1" applyAlignment="1">
      <alignment horizontal="left" vertical="center" wrapText="1"/>
    </xf>
    <xf numFmtId="1" fontId="18" fillId="0" borderId="1" xfId="2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2" fontId="3" fillId="0" borderId="0" xfId="2" applyNumberFormat="1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71" fontId="18" fillId="0" borderId="1" xfId="2" applyNumberFormat="1" applyFont="1" applyFill="1" applyBorder="1" applyAlignment="1">
      <alignment horizontal="left" vertical="center" wrapText="1"/>
    </xf>
    <xf numFmtId="171" fontId="38" fillId="0" borderId="1" xfId="2" applyNumberFormat="1" applyFont="1" applyFill="1" applyBorder="1" applyAlignment="1">
      <alignment horizontal="left" vertical="center" wrapText="1"/>
    </xf>
    <xf numFmtId="2" fontId="18" fillId="0" borderId="1" xfId="2" applyNumberFormat="1" applyFont="1" applyFill="1" applyBorder="1" applyAlignment="1">
      <alignment horizontal="left" wrapText="1"/>
    </xf>
    <xf numFmtId="165" fontId="8" fillId="0" borderId="0" xfId="0" applyNumberFormat="1" applyFont="1" applyFill="1"/>
    <xf numFmtId="0" fontId="1" fillId="0" borderId="0" xfId="0" applyFont="1" applyFill="1" applyAlignment="1">
      <alignment horizontal="right"/>
    </xf>
    <xf numFmtId="49" fontId="3" fillId="24" borderId="1" xfId="2" applyNumberFormat="1" applyFont="1" applyFill="1" applyBorder="1" applyAlignment="1">
      <alignment horizontal="center" vertical="center"/>
    </xf>
    <xf numFmtId="0" fontId="6" fillId="24" borderId="1" xfId="2" applyFont="1" applyFill="1" applyBorder="1" applyAlignment="1">
      <alignment horizontal="center" wrapText="1"/>
    </xf>
    <xf numFmtId="1" fontId="18" fillId="24" borderId="1" xfId="2" applyNumberFormat="1" applyFont="1" applyFill="1" applyBorder="1" applyAlignment="1">
      <alignment horizontal="left" vertical="center"/>
    </xf>
    <xf numFmtId="0" fontId="7" fillId="24" borderId="0" xfId="0" applyFont="1" applyFill="1"/>
    <xf numFmtId="49" fontId="6" fillId="24" borderId="1" xfId="2" applyNumberFormat="1" applyFont="1" applyFill="1" applyBorder="1" applyAlignment="1">
      <alignment horizontal="center" vertical="center"/>
    </xf>
    <xf numFmtId="0" fontId="6" fillId="24" borderId="1" xfId="2" applyFont="1" applyFill="1" applyBorder="1" applyAlignment="1">
      <alignment wrapText="1"/>
    </xf>
    <xf numFmtId="1" fontId="18" fillId="24" borderId="1" xfId="2" applyNumberFormat="1" applyFont="1" applyFill="1" applyBorder="1" applyAlignment="1">
      <alignment horizontal="left" vertical="center" wrapText="1"/>
    </xf>
    <xf numFmtId="0" fontId="8" fillId="24" borderId="0" xfId="0" applyFont="1" applyFill="1"/>
    <xf numFmtId="164" fontId="18" fillId="24" borderId="1" xfId="2" applyNumberFormat="1" applyFont="1" applyFill="1" applyBorder="1" applyAlignment="1">
      <alignment horizontal="left" vertical="center" wrapText="1"/>
    </xf>
    <xf numFmtId="0" fontId="6" fillId="24" borderId="1" xfId="2" applyFont="1" applyFill="1" applyBorder="1" applyAlignment="1">
      <alignment horizontal="left" wrapText="1"/>
    </xf>
    <xf numFmtId="0" fontId="6" fillId="24" borderId="1" xfId="2" applyFont="1" applyFill="1" applyBorder="1" applyAlignment="1">
      <alignment horizontal="left" vertical="center" wrapText="1"/>
    </xf>
    <xf numFmtId="49" fontId="6" fillId="24" borderId="1" xfId="2" applyNumberFormat="1" applyFont="1" applyFill="1" applyBorder="1" applyAlignment="1">
      <alignment horizontal="left" vertical="center" wrapText="1"/>
    </xf>
    <xf numFmtId="165" fontId="18" fillId="24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24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left" wrapText="1"/>
    </xf>
    <xf numFmtId="165" fontId="4" fillId="2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16" fillId="0" borderId="1" xfId="5" applyFont="1" applyFill="1" applyBorder="1"/>
    <xf numFmtId="0" fontId="4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246">
    <cellStyle name="20% - Акцент1 2" xfId="19"/>
    <cellStyle name="20% - Акцент2 2" xfId="20"/>
    <cellStyle name="20% - Акцент3 2" xfId="21"/>
    <cellStyle name="20% - Акцент4 2" xfId="22"/>
    <cellStyle name="20% - Акцент5 2" xfId="23"/>
    <cellStyle name="20% - Акцент6 2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Excel Built-in Normal" xfId="5"/>
    <cellStyle name="Excel Built-in Normal 2" xfId="18"/>
    <cellStyle name="Heading" xfId="6"/>
    <cellStyle name="Heading 2" xfId="241"/>
    <cellStyle name="Heading1" xfId="7"/>
    <cellStyle name="Heading1 2" xfId="242"/>
    <cellStyle name="Normal 2" xfId="37"/>
    <cellStyle name="Result" xfId="8"/>
    <cellStyle name="Result 2" xfId="243"/>
    <cellStyle name="Result2" xfId="9"/>
    <cellStyle name="Result2 2" xfId="244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10" xfId="240"/>
    <cellStyle name="Обычный 12 2" xfId="55"/>
    <cellStyle name="Обычный 2" xfId="10"/>
    <cellStyle name="Обычный 2 2" xfId="14"/>
    <cellStyle name="Обычный 2 26 2" xfId="56"/>
    <cellStyle name="Обычный 3" xfId="1"/>
    <cellStyle name="Обычный 3 2" xfId="11"/>
    <cellStyle name="Обычный 3 2 2" xfId="57"/>
    <cellStyle name="Обычный 3 2 2 2" xfId="58"/>
    <cellStyle name="Обычный 3 21" xfId="59"/>
    <cellStyle name="Обычный 3 3" xfId="245"/>
    <cellStyle name="Обычный 4" xfId="4"/>
    <cellStyle name="Обычный 4 2" xfId="15"/>
    <cellStyle name="Обычный 4 2 2" xfId="60"/>
    <cellStyle name="Обычный 5" xfId="12"/>
    <cellStyle name="Обычный 5 2" xfId="16"/>
    <cellStyle name="Обычный 6" xfId="13"/>
    <cellStyle name="Обычный 6 2" xfId="61"/>
    <cellStyle name="Обычный 6 2 2" xfId="62"/>
    <cellStyle name="Обычный 6 2 2 2" xfId="63"/>
    <cellStyle name="Обычный 6 2 2 2 2" xfId="64"/>
    <cellStyle name="Обычный 6 2 2 2 2 2" xfId="65"/>
    <cellStyle name="Обычный 6 2 2 2 2 2 2" xfId="66"/>
    <cellStyle name="Обычный 6 2 2 2 2 2 3" xfId="67"/>
    <cellStyle name="Обычный 6 2 2 2 2 3" xfId="68"/>
    <cellStyle name="Обычный 6 2 2 2 2 4" xfId="69"/>
    <cellStyle name="Обычный 6 2 2 2 3" xfId="70"/>
    <cellStyle name="Обычный 6 2 2 2 3 2" xfId="71"/>
    <cellStyle name="Обычный 6 2 2 2 3 3" xfId="72"/>
    <cellStyle name="Обычный 6 2 2 2 4" xfId="73"/>
    <cellStyle name="Обычный 6 2 2 2 5" xfId="74"/>
    <cellStyle name="Обычный 6 2 2 3" xfId="75"/>
    <cellStyle name="Обычный 6 2 2 3 2" xfId="76"/>
    <cellStyle name="Обычный 6 2 2 3 2 2" xfId="77"/>
    <cellStyle name="Обычный 6 2 2 3 2 3" xfId="78"/>
    <cellStyle name="Обычный 6 2 2 3 3" xfId="79"/>
    <cellStyle name="Обычный 6 2 2 3 4" xfId="80"/>
    <cellStyle name="Обычный 6 2 2 4" xfId="81"/>
    <cellStyle name="Обычный 6 2 2 4 2" xfId="82"/>
    <cellStyle name="Обычный 6 2 2 4 2 2" xfId="83"/>
    <cellStyle name="Обычный 6 2 2 4 2 3" xfId="84"/>
    <cellStyle name="Обычный 6 2 2 4 3" xfId="85"/>
    <cellStyle name="Обычный 6 2 2 4 4" xfId="86"/>
    <cellStyle name="Обычный 6 2 2 5" xfId="87"/>
    <cellStyle name="Обычный 6 2 2 5 2" xfId="88"/>
    <cellStyle name="Обычный 6 2 2 5 3" xfId="89"/>
    <cellStyle name="Обычный 6 2 2 6" xfId="90"/>
    <cellStyle name="Обычный 6 2 2 7" xfId="91"/>
    <cellStyle name="Обычный 6 2 2 8" xfId="92"/>
    <cellStyle name="Обычный 6 2 3" xfId="17"/>
    <cellStyle name="Обычный 6 2 3 2" xfId="93"/>
    <cellStyle name="Обычный 6 2 3 2 2" xfId="94"/>
    <cellStyle name="Обычный 6 2 3 2 2 2" xfId="95"/>
    <cellStyle name="Обычный 6 2 3 2 2 2 2" xfId="96"/>
    <cellStyle name="Обычный 6 2 3 2 2 2 3" xfId="97"/>
    <cellStyle name="Обычный 6 2 3 2 2 3" xfId="98"/>
    <cellStyle name="Обычный 6 2 3 2 2 4" xfId="99"/>
    <cellStyle name="Обычный 6 2 3 2 3" xfId="100"/>
    <cellStyle name="Обычный 6 2 3 2 3 2" xfId="101"/>
    <cellStyle name="Обычный 6 2 3 2 3 3" xfId="102"/>
    <cellStyle name="Обычный 6 2 3 2 4" xfId="103"/>
    <cellStyle name="Обычный 6 2 3 2 5" xfId="104"/>
    <cellStyle name="Обычный 6 2 3 3" xfId="105"/>
    <cellStyle name="Обычный 6 2 3 3 2" xfId="106"/>
    <cellStyle name="Обычный 6 2 3 3 2 2" xfId="107"/>
    <cellStyle name="Обычный 6 2 3 3 2 3" xfId="108"/>
    <cellStyle name="Обычный 6 2 3 3 3" xfId="109"/>
    <cellStyle name="Обычный 6 2 3 3 4" xfId="110"/>
    <cellStyle name="Обычный 6 2 3 4" xfId="111"/>
    <cellStyle name="Обычный 6 2 3 4 2" xfId="112"/>
    <cellStyle name="Обычный 6 2 3 4 2 2" xfId="113"/>
    <cellStyle name="Обычный 6 2 3 4 2 3" xfId="114"/>
    <cellStyle name="Обычный 6 2 3 4 3" xfId="115"/>
    <cellStyle name="Обычный 6 2 3 4 4" xfId="116"/>
    <cellStyle name="Обычный 6 2 3 5" xfId="117"/>
    <cellStyle name="Обычный 6 2 3 5 2" xfId="118"/>
    <cellStyle name="Обычный 6 2 3 5 3" xfId="119"/>
    <cellStyle name="Обычный 6 2 3 6" xfId="120"/>
    <cellStyle name="Обычный 6 2 3 7" xfId="121"/>
    <cellStyle name="Обычный 6 2 3 8" xfId="122"/>
    <cellStyle name="Обычный 6 2 4" xfId="123"/>
    <cellStyle name="Обычный 6 2 4 2" xfId="124"/>
    <cellStyle name="Обычный 6 2 4 2 2" xfId="125"/>
    <cellStyle name="Обычный 6 2 4 2 3" xfId="126"/>
    <cellStyle name="Обычный 6 2 4 3" xfId="127"/>
    <cellStyle name="Обычный 6 2 4 4" xfId="128"/>
    <cellStyle name="Обычный 6 2 5" xfId="129"/>
    <cellStyle name="Обычный 6 2 5 2" xfId="130"/>
    <cellStyle name="Обычный 6 2 5 2 2" xfId="131"/>
    <cellStyle name="Обычный 6 2 5 2 3" xfId="132"/>
    <cellStyle name="Обычный 6 2 5 3" xfId="133"/>
    <cellStyle name="Обычный 6 2 5 4" xfId="134"/>
    <cellStyle name="Обычный 6 2 6" xfId="135"/>
    <cellStyle name="Обычный 6 2 6 2" xfId="136"/>
    <cellStyle name="Обычный 6 2 6 3" xfId="137"/>
    <cellStyle name="Обычный 6 2 7" xfId="138"/>
    <cellStyle name="Обычный 6 2 8" xfId="139"/>
    <cellStyle name="Обычный 6 2 9" xfId="140"/>
    <cellStyle name="Обычный 6 3" xfId="141"/>
    <cellStyle name="Обычный 6 3 2" xfId="142"/>
    <cellStyle name="Обычный 6 3 2 2" xfId="143"/>
    <cellStyle name="Обычный 6 3 2 3" xfId="144"/>
    <cellStyle name="Обычный 6 3 3" xfId="145"/>
    <cellStyle name="Обычный 6 3 4" xfId="146"/>
    <cellStyle name="Обычный 6 4" xfId="147"/>
    <cellStyle name="Обычный 6 4 2" xfId="148"/>
    <cellStyle name="Обычный 6 4 2 2" xfId="149"/>
    <cellStyle name="Обычный 6 4 2 3" xfId="150"/>
    <cellStyle name="Обычный 6 4 3" xfId="151"/>
    <cellStyle name="Обычный 6 4 4" xfId="152"/>
    <cellStyle name="Обычный 6 5" xfId="153"/>
    <cellStyle name="Обычный 6 5 2" xfId="154"/>
    <cellStyle name="Обычный 6 5 3" xfId="155"/>
    <cellStyle name="Обычный 6 6" xfId="156"/>
    <cellStyle name="Обычный 6 7" xfId="157"/>
    <cellStyle name="Обычный 6 8" xfId="158"/>
    <cellStyle name="Обычный 7" xfId="2"/>
    <cellStyle name="Обычный 7 2" xfId="3"/>
    <cellStyle name="Обычный 7 2 2" xfId="159"/>
    <cellStyle name="Обычный 7 2 2 2" xfId="160"/>
    <cellStyle name="Обычный 7 2 2 2 2" xfId="161"/>
    <cellStyle name="Обычный 7 2 2 2 3" xfId="162"/>
    <cellStyle name="Обычный 7 2 2 3" xfId="163"/>
    <cellStyle name="Обычный 7 2 2 4" xfId="164"/>
    <cellStyle name="Обычный 7 2 3" xfId="165"/>
    <cellStyle name="Обычный 7 2 3 2" xfId="166"/>
    <cellStyle name="Обычный 7 2 3 2 2" xfId="167"/>
    <cellStyle name="Обычный 7 2 3 2 3" xfId="168"/>
    <cellStyle name="Обычный 7 2 3 3" xfId="169"/>
    <cellStyle name="Обычный 7 2 3 4" xfId="170"/>
    <cellStyle name="Обычный 7 2 4" xfId="171"/>
    <cellStyle name="Обычный 7 2 4 2" xfId="172"/>
    <cellStyle name="Обычный 7 2 4 3" xfId="173"/>
    <cellStyle name="Обычный 7 2 5" xfId="174"/>
    <cellStyle name="Обычный 7 2 6" xfId="175"/>
    <cellStyle name="Обычный 7 2 7" xfId="176"/>
    <cellStyle name="Обычный 8" xfId="177"/>
    <cellStyle name="Обычный 9" xfId="178"/>
    <cellStyle name="Обычный 9 2" xfId="179"/>
    <cellStyle name="Обычный 9 2 2" xfId="180"/>
    <cellStyle name="Обычный 9 2 2 2" xfId="181"/>
    <cellStyle name="Обычный 9 2 2 3" xfId="182"/>
    <cellStyle name="Обычный 9 2 2 4" xfId="183"/>
    <cellStyle name="Обычный 9 2 3" xfId="184"/>
    <cellStyle name="Обычный 9 2 4" xfId="185"/>
    <cellStyle name="Обычный 9 3" xfId="186"/>
    <cellStyle name="Обычный 9 3 2" xfId="187"/>
    <cellStyle name="Обычный 9 3 3" xfId="188"/>
    <cellStyle name="Обычный 9 3 4" xfId="189"/>
    <cellStyle name="Обычный 9 4" xfId="190"/>
    <cellStyle name="Обычный 9 5" xfId="191"/>
    <cellStyle name="Плохой 2" xfId="192"/>
    <cellStyle name="Пояснение 2" xfId="193"/>
    <cellStyle name="Примечание 2" xfId="194"/>
    <cellStyle name="Процентный 2" xfId="195"/>
    <cellStyle name="Процентный 3" xfId="196"/>
    <cellStyle name="Связанная ячейка 2" xfId="197"/>
    <cellStyle name="Стиль 1" xfId="198"/>
    <cellStyle name="Текст предупреждения 2" xfId="199"/>
    <cellStyle name="Финансовый 2" xfId="200"/>
    <cellStyle name="Финансовый 2 2" xfId="201"/>
    <cellStyle name="Финансовый 2 2 2" xfId="202"/>
    <cellStyle name="Финансовый 2 2 2 2" xfId="203"/>
    <cellStyle name="Финансовый 2 2 2 2 2" xfId="204"/>
    <cellStyle name="Финансовый 2 2 2 3" xfId="205"/>
    <cellStyle name="Финансовый 2 2 3" xfId="206"/>
    <cellStyle name="Финансовый 2 2 4" xfId="207"/>
    <cellStyle name="Финансовый 2 3" xfId="208"/>
    <cellStyle name="Финансовый 2 3 2" xfId="209"/>
    <cellStyle name="Финансовый 2 3 2 2" xfId="210"/>
    <cellStyle name="Финансовый 2 3 2 3" xfId="211"/>
    <cellStyle name="Финансовый 2 3 3" xfId="212"/>
    <cellStyle name="Финансовый 2 3 4" xfId="213"/>
    <cellStyle name="Финансовый 2 4" xfId="214"/>
    <cellStyle name="Финансовый 2 4 2" xfId="215"/>
    <cellStyle name="Финансовый 2 4 3" xfId="216"/>
    <cellStyle name="Финансовый 2 5" xfId="217"/>
    <cellStyle name="Финансовый 2 6" xfId="218"/>
    <cellStyle name="Финансовый 2 7" xfId="219"/>
    <cellStyle name="Финансовый 3" xfId="220"/>
    <cellStyle name="Финансовый 3 2" xfId="221"/>
    <cellStyle name="Финансовый 3 2 2" xfId="222"/>
    <cellStyle name="Финансовый 3 2 2 2" xfId="223"/>
    <cellStyle name="Финансовый 3 2 2 3" xfId="224"/>
    <cellStyle name="Финансовый 3 2 3" xfId="225"/>
    <cellStyle name="Финансовый 3 2 4" xfId="226"/>
    <cellStyle name="Финансовый 3 3" xfId="227"/>
    <cellStyle name="Финансовый 3 3 2" xfId="228"/>
    <cellStyle name="Финансовый 3 3 2 2" xfId="229"/>
    <cellStyle name="Финансовый 3 3 2 3" xfId="230"/>
    <cellStyle name="Финансовый 3 3 3" xfId="231"/>
    <cellStyle name="Финансовый 3 3 4" xfId="232"/>
    <cellStyle name="Финансовый 3 4" xfId="233"/>
    <cellStyle name="Финансовый 3 4 2" xfId="234"/>
    <cellStyle name="Финансовый 3 4 3" xfId="235"/>
    <cellStyle name="Финансовый 3 5" xfId="236"/>
    <cellStyle name="Финансовый 3 6" xfId="237"/>
    <cellStyle name="Финансовый 3 7" xfId="238"/>
    <cellStyle name="Хороший 2" xfId="2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57"/>
  <sheetViews>
    <sheetView view="pageBreakPreview" topLeftCell="A136" zoomScale="80" zoomScaleNormal="70" zoomScaleSheetLayoutView="80" workbookViewId="0">
      <selection activeCell="D85" sqref="D85"/>
    </sheetView>
  </sheetViews>
  <sheetFormatPr defaultColWidth="9.140625" defaultRowHeight="15.75"/>
  <cols>
    <col min="1" max="1" width="11.85546875" style="1" customWidth="1"/>
    <col min="2" max="2" width="84.42578125" style="1" customWidth="1"/>
    <col min="3" max="3" width="16.28515625" style="1" customWidth="1"/>
    <col min="4" max="4" width="80.7109375" style="1" customWidth="1"/>
    <col min="5" max="7" width="16.28515625" style="8" customWidth="1"/>
    <col min="8" max="16384" width="9.140625" style="8"/>
  </cols>
  <sheetData>
    <row r="1" spans="1:4">
      <c r="D1" s="30" t="s">
        <v>221</v>
      </c>
    </row>
    <row r="2" spans="1:4">
      <c r="A2" s="57"/>
      <c r="B2" s="57"/>
      <c r="C2" s="57"/>
      <c r="D2" s="57"/>
    </row>
    <row r="3" spans="1:4" ht="20.25">
      <c r="A3" s="58" t="s">
        <v>307</v>
      </c>
      <c r="B3" s="58"/>
      <c r="C3" s="58"/>
      <c r="D3" s="58"/>
    </row>
    <row r="5" spans="1:4" s="56" customFormat="1" ht="28.5" customHeight="1">
      <c r="A5" s="44" t="s">
        <v>222</v>
      </c>
      <c r="B5" s="44" t="s">
        <v>0</v>
      </c>
      <c r="C5" s="44" t="s">
        <v>218</v>
      </c>
      <c r="D5" s="44" t="s">
        <v>306</v>
      </c>
    </row>
    <row r="6" spans="1:4">
      <c r="A6" s="45">
        <v>1</v>
      </c>
      <c r="B6" s="10">
        <v>2</v>
      </c>
      <c r="C6" s="46" t="s">
        <v>223</v>
      </c>
      <c r="D6" s="45">
        <v>4</v>
      </c>
    </row>
    <row r="7" spans="1:4" ht="24" customHeight="1">
      <c r="A7" s="45"/>
      <c r="B7" s="4" t="s">
        <v>2</v>
      </c>
      <c r="C7" s="47">
        <f>C8+C13+C18+C24+C35+C42+C60+C71+C95+C103+C110+C113+C124</f>
        <v>96.450063260951879</v>
      </c>
      <c r="D7" s="45"/>
    </row>
    <row r="8" spans="1:4" s="34" customFormat="1">
      <c r="A8" s="31"/>
      <c r="B8" s="32" t="s">
        <v>4</v>
      </c>
      <c r="C8" s="52">
        <f>C10+C12</f>
        <v>3.51883954384</v>
      </c>
      <c r="D8" s="33"/>
    </row>
    <row r="9" spans="1:4">
      <c r="A9" s="7"/>
      <c r="B9" s="9" t="s">
        <v>13</v>
      </c>
      <c r="C9" s="53"/>
      <c r="D9" s="14"/>
    </row>
    <row r="10" spans="1:4" ht="30">
      <c r="A10" s="7" t="s">
        <v>3</v>
      </c>
      <c r="B10" s="22" t="s">
        <v>30</v>
      </c>
      <c r="C10" s="53">
        <v>1.75941977192</v>
      </c>
      <c r="D10" s="14" t="s">
        <v>100</v>
      </c>
    </row>
    <row r="11" spans="1:4">
      <c r="A11" s="7"/>
      <c r="B11" s="9" t="s">
        <v>14</v>
      </c>
      <c r="C11" s="53"/>
      <c r="D11" s="15"/>
    </row>
    <row r="12" spans="1:4">
      <c r="A12" s="7" t="s">
        <v>225</v>
      </c>
      <c r="B12" s="22" t="s">
        <v>116</v>
      </c>
      <c r="C12" s="53">
        <v>1.75941977192</v>
      </c>
      <c r="D12" s="14" t="s">
        <v>189</v>
      </c>
    </row>
    <row r="13" spans="1:4" s="38" customFormat="1" ht="31.5">
      <c r="A13" s="35"/>
      <c r="B13" s="36" t="s">
        <v>12</v>
      </c>
      <c r="C13" s="52">
        <f>SUM(C15:C17)</f>
        <v>0.87134159999999994</v>
      </c>
      <c r="D13" s="37"/>
    </row>
    <row r="14" spans="1:4">
      <c r="A14" s="7"/>
      <c r="B14" s="9" t="s">
        <v>13</v>
      </c>
      <c r="C14" s="53"/>
      <c r="D14" s="15"/>
    </row>
    <row r="15" spans="1:4" ht="30">
      <c r="A15" s="7" t="s">
        <v>223</v>
      </c>
      <c r="B15" s="23" t="s">
        <v>31</v>
      </c>
      <c r="C15" s="53">
        <v>0.21783539999999998</v>
      </c>
      <c r="D15" s="15" t="s">
        <v>100</v>
      </c>
    </row>
    <row r="16" spans="1:4" ht="30">
      <c r="A16" s="7" t="s">
        <v>224</v>
      </c>
      <c r="B16" s="23" t="s">
        <v>32</v>
      </c>
      <c r="C16" s="53">
        <v>0.21783539999999998</v>
      </c>
      <c r="D16" s="14" t="s">
        <v>100</v>
      </c>
    </row>
    <row r="17" spans="1:4" ht="30">
      <c r="A17" s="7" t="s">
        <v>226</v>
      </c>
      <c r="B17" s="23" t="s">
        <v>112</v>
      </c>
      <c r="C17" s="53">
        <v>0.43567079999999997</v>
      </c>
      <c r="D17" s="14" t="s">
        <v>100</v>
      </c>
    </row>
    <row r="18" spans="1:4" s="38" customFormat="1" ht="31.5">
      <c r="A18" s="35"/>
      <c r="B18" s="36" t="s">
        <v>15</v>
      </c>
      <c r="C18" s="52">
        <f>SUM(C20:C23)</f>
        <v>0.90042869999999997</v>
      </c>
      <c r="D18" s="39"/>
    </row>
    <row r="19" spans="1:4">
      <c r="A19" s="7"/>
      <c r="B19" s="9" t="s">
        <v>13</v>
      </c>
      <c r="C19" s="53"/>
      <c r="D19" s="15"/>
    </row>
    <row r="20" spans="1:4" ht="31.5">
      <c r="A20" s="7" t="s">
        <v>227</v>
      </c>
      <c r="B20" s="22" t="s">
        <v>63</v>
      </c>
      <c r="C20" s="53">
        <v>0.19972762999999999</v>
      </c>
      <c r="D20" s="14" t="s">
        <v>100</v>
      </c>
    </row>
    <row r="21" spans="1:4" ht="31.5">
      <c r="A21" s="7" t="s">
        <v>228</v>
      </c>
      <c r="B21" s="22" t="s">
        <v>61</v>
      </c>
      <c r="C21" s="53">
        <v>0.25048672</v>
      </c>
      <c r="D21" s="14" t="s">
        <v>100</v>
      </c>
    </row>
    <row r="22" spans="1:4" ht="31.5">
      <c r="A22" s="7" t="s">
        <v>229</v>
      </c>
      <c r="B22" s="22" t="s">
        <v>62</v>
      </c>
      <c r="C22" s="53">
        <v>0.25048672</v>
      </c>
      <c r="D22" s="14" t="s">
        <v>100</v>
      </c>
    </row>
    <row r="23" spans="1:4" ht="31.5">
      <c r="A23" s="7" t="s">
        <v>230</v>
      </c>
      <c r="B23" s="22" t="s">
        <v>180</v>
      </c>
      <c r="C23" s="53">
        <v>0.19972762999999999</v>
      </c>
      <c r="D23" s="16" t="s">
        <v>190</v>
      </c>
    </row>
    <row r="24" spans="1:4" s="38" customFormat="1">
      <c r="A24" s="35"/>
      <c r="B24" s="36" t="s">
        <v>18</v>
      </c>
      <c r="C24" s="52">
        <f>SUM(C26:C34)</f>
        <v>1.4162064400000001</v>
      </c>
      <c r="D24" s="37"/>
    </row>
    <row r="25" spans="1:4">
      <c r="A25" s="7"/>
      <c r="B25" s="9" t="s">
        <v>13</v>
      </c>
      <c r="C25" s="53"/>
      <c r="D25" s="15"/>
    </row>
    <row r="26" spans="1:4" ht="30">
      <c r="A26" s="7" t="s">
        <v>231</v>
      </c>
      <c r="B26" s="22" t="s">
        <v>77</v>
      </c>
      <c r="C26" s="53">
        <v>0.75635724000000004</v>
      </c>
      <c r="D26" s="15" t="s">
        <v>100</v>
      </c>
    </row>
    <row r="27" spans="1:4" ht="31.5">
      <c r="A27" s="7" t="s">
        <v>232</v>
      </c>
      <c r="B27" s="22" t="s">
        <v>95</v>
      </c>
      <c r="C27" s="53">
        <v>0.29123579999999999</v>
      </c>
      <c r="D27" s="15" t="s">
        <v>100</v>
      </c>
    </row>
    <row r="28" spans="1:4">
      <c r="A28" s="7"/>
      <c r="B28" s="9" t="s">
        <v>14</v>
      </c>
      <c r="C28" s="53"/>
      <c r="D28" s="15"/>
    </row>
    <row r="29" spans="1:4" ht="45">
      <c r="A29" s="7" t="s">
        <v>233</v>
      </c>
      <c r="B29" s="20" t="s">
        <v>97</v>
      </c>
      <c r="C29" s="53">
        <v>5.8247159999999999E-2</v>
      </c>
      <c r="D29" s="16" t="s">
        <v>209</v>
      </c>
    </row>
    <row r="30" spans="1:4" ht="45">
      <c r="A30" s="7" t="s">
        <v>233</v>
      </c>
      <c r="B30" s="20" t="s">
        <v>98</v>
      </c>
      <c r="C30" s="53">
        <v>5.8247159999999999E-2</v>
      </c>
      <c r="D30" s="16" t="s">
        <v>209</v>
      </c>
    </row>
    <row r="31" spans="1:4">
      <c r="A31" s="7"/>
      <c r="B31" s="9" t="s">
        <v>9</v>
      </c>
      <c r="C31" s="53"/>
      <c r="D31" s="16"/>
    </row>
    <row r="32" spans="1:4">
      <c r="A32" s="7" t="s">
        <v>234</v>
      </c>
      <c r="B32" s="22" t="s">
        <v>117</v>
      </c>
      <c r="C32" s="53">
        <v>0.12605954</v>
      </c>
      <c r="D32" s="16" t="s">
        <v>189</v>
      </c>
    </row>
    <row r="33" spans="1:4">
      <c r="A33" s="7"/>
      <c r="B33" s="9" t="s">
        <v>11</v>
      </c>
      <c r="C33" s="53"/>
      <c r="D33" s="15"/>
    </row>
    <row r="34" spans="1:4">
      <c r="A34" s="7" t="s">
        <v>235</v>
      </c>
      <c r="B34" s="22" t="s">
        <v>118</v>
      </c>
      <c r="C34" s="53">
        <v>0.12605954</v>
      </c>
      <c r="D34" s="16" t="s">
        <v>189</v>
      </c>
    </row>
    <row r="35" spans="1:4" s="38" customFormat="1" ht="31.5">
      <c r="A35" s="35"/>
      <c r="B35" s="36" t="s">
        <v>19</v>
      </c>
      <c r="C35" s="52">
        <f>SUM(C37:C41)</f>
        <v>1.386727</v>
      </c>
      <c r="D35" s="37"/>
    </row>
    <row r="36" spans="1:4">
      <c r="A36" s="7"/>
      <c r="B36" s="9" t="s">
        <v>13</v>
      </c>
      <c r="C36" s="53"/>
      <c r="D36" s="15"/>
    </row>
    <row r="37" spans="1:4" ht="31.5">
      <c r="A37" s="7" t="s">
        <v>236</v>
      </c>
      <c r="B37" s="20" t="s">
        <v>33</v>
      </c>
      <c r="C37" s="53">
        <v>0.126355</v>
      </c>
      <c r="D37" s="14" t="s">
        <v>100</v>
      </c>
    </row>
    <row r="38" spans="1:4" ht="31.5">
      <c r="A38" s="7" t="s">
        <v>237</v>
      </c>
      <c r="B38" s="20" t="s">
        <v>34</v>
      </c>
      <c r="C38" s="53">
        <v>0.126355</v>
      </c>
      <c r="D38" s="15" t="s">
        <v>100</v>
      </c>
    </row>
    <row r="39" spans="1:4" ht="31.5">
      <c r="A39" s="7" t="s">
        <v>238</v>
      </c>
      <c r="B39" s="20" t="s">
        <v>66</v>
      </c>
      <c r="C39" s="53">
        <v>0.37714399999999998</v>
      </c>
      <c r="D39" s="15" t="s">
        <v>100</v>
      </c>
    </row>
    <row r="40" spans="1:4" ht="31.5">
      <c r="A40" s="7" t="s">
        <v>239</v>
      </c>
      <c r="B40" s="20" t="s">
        <v>67</v>
      </c>
      <c r="C40" s="53">
        <v>0.505131</v>
      </c>
      <c r="D40" s="15" t="s">
        <v>100</v>
      </c>
    </row>
    <row r="41" spans="1:4" ht="31.5">
      <c r="A41" s="7" t="s">
        <v>240</v>
      </c>
      <c r="B41" s="20" t="s">
        <v>96</v>
      </c>
      <c r="C41" s="53">
        <v>0.25174200000000002</v>
      </c>
      <c r="D41" s="15" t="s">
        <v>100</v>
      </c>
    </row>
    <row r="42" spans="1:4" s="38" customFormat="1">
      <c r="A42" s="35"/>
      <c r="B42" s="36" t="s">
        <v>20</v>
      </c>
      <c r="C42" s="52">
        <f>SUM(C44:C59)</f>
        <v>13.062786466285713</v>
      </c>
      <c r="D42" s="37"/>
    </row>
    <row r="43" spans="1:4">
      <c r="A43" s="7"/>
      <c r="B43" s="9" t="s">
        <v>5</v>
      </c>
      <c r="C43" s="53"/>
      <c r="D43" s="15"/>
    </row>
    <row r="44" spans="1:4">
      <c r="A44" s="7" t="s">
        <v>241</v>
      </c>
      <c r="B44" s="22" t="s">
        <v>153</v>
      </c>
      <c r="C44" s="53">
        <v>0.1721924</v>
      </c>
      <c r="D44" s="16" t="s">
        <v>191</v>
      </c>
    </row>
    <row r="45" spans="1:4">
      <c r="A45" s="7"/>
      <c r="B45" s="9" t="s">
        <v>16</v>
      </c>
      <c r="C45" s="53"/>
      <c r="D45" s="16"/>
    </row>
    <row r="46" spans="1:4">
      <c r="A46" s="7" t="s">
        <v>242</v>
      </c>
      <c r="B46" s="22" t="s">
        <v>123</v>
      </c>
      <c r="C46" s="53">
        <v>1.0739380000000001</v>
      </c>
      <c r="D46" s="14" t="s">
        <v>193</v>
      </c>
    </row>
    <row r="47" spans="1:4">
      <c r="A47" s="7"/>
      <c r="B47" s="9" t="s">
        <v>124</v>
      </c>
      <c r="C47" s="53"/>
      <c r="D47" s="16"/>
    </row>
    <row r="48" spans="1:4" ht="30">
      <c r="A48" s="7" t="s">
        <v>243</v>
      </c>
      <c r="B48" s="22" t="s">
        <v>76</v>
      </c>
      <c r="C48" s="53">
        <v>3.4036775000000001</v>
      </c>
      <c r="D48" s="14" t="s">
        <v>100</v>
      </c>
    </row>
    <row r="49" spans="1:4" ht="30">
      <c r="A49" s="7" t="s">
        <v>244</v>
      </c>
      <c r="B49" s="22" t="s">
        <v>75</v>
      </c>
      <c r="C49" s="53">
        <v>3.3628333700000002</v>
      </c>
      <c r="D49" s="14" t="s">
        <v>100</v>
      </c>
    </row>
    <row r="50" spans="1:4">
      <c r="A50" s="7"/>
      <c r="B50" s="9" t="s">
        <v>14</v>
      </c>
      <c r="C50" s="53"/>
      <c r="D50" s="16"/>
    </row>
    <row r="51" spans="1:4">
      <c r="A51" s="7" t="s">
        <v>245</v>
      </c>
      <c r="B51" s="22" t="s">
        <v>125</v>
      </c>
      <c r="C51" s="53">
        <v>0.80828452285714292</v>
      </c>
      <c r="D51" s="14" t="s">
        <v>189</v>
      </c>
    </row>
    <row r="52" spans="1:4">
      <c r="A52" s="7"/>
      <c r="B52" s="9" t="s">
        <v>8</v>
      </c>
      <c r="C52" s="53"/>
      <c r="D52" s="16"/>
    </row>
    <row r="53" spans="1:4" ht="30">
      <c r="A53" s="7" t="s">
        <v>246</v>
      </c>
      <c r="B53" s="22" t="s">
        <v>126</v>
      </c>
      <c r="C53" s="53">
        <v>0.81619288000000001</v>
      </c>
      <c r="D53" s="14" t="s">
        <v>194</v>
      </c>
    </row>
    <row r="54" spans="1:4" ht="30">
      <c r="A54" s="7" t="s">
        <v>247</v>
      </c>
      <c r="B54" s="22" t="s">
        <v>127</v>
      </c>
      <c r="C54" s="53">
        <v>0.56166957399999995</v>
      </c>
      <c r="D54" s="14" t="s">
        <v>194</v>
      </c>
    </row>
    <row r="55" spans="1:4" ht="30">
      <c r="A55" s="7" t="s">
        <v>248</v>
      </c>
      <c r="B55" s="22" t="s">
        <v>128</v>
      </c>
      <c r="C55" s="53">
        <v>0.63469735800000004</v>
      </c>
      <c r="D55" s="14" t="s">
        <v>194</v>
      </c>
    </row>
    <row r="56" spans="1:4">
      <c r="A56" s="7"/>
      <c r="B56" s="9" t="s">
        <v>7</v>
      </c>
      <c r="C56" s="53"/>
      <c r="D56" s="16"/>
    </row>
    <row r="57" spans="1:4" ht="31.5">
      <c r="A57" s="7" t="s">
        <v>249</v>
      </c>
      <c r="B57" s="22" t="s">
        <v>129</v>
      </c>
      <c r="C57" s="53">
        <v>0.39110541428571427</v>
      </c>
      <c r="D57" s="14" t="s">
        <v>189</v>
      </c>
    </row>
    <row r="58" spans="1:4">
      <c r="A58" s="7"/>
      <c r="B58" s="9" t="s">
        <v>17</v>
      </c>
      <c r="C58" s="53"/>
      <c r="D58" s="16"/>
    </row>
    <row r="59" spans="1:4">
      <c r="A59" s="7" t="s">
        <v>250</v>
      </c>
      <c r="B59" s="22" t="s">
        <v>130</v>
      </c>
      <c r="C59" s="53">
        <v>1.8381954471428572</v>
      </c>
      <c r="D59" s="16" t="s">
        <v>189</v>
      </c>
    </row>
    <row r="60" spans="1:4" s="38" customFormat="1">
      <c r="A60" s="35"/>
      <c r="B60" s="36" t="s">
        <v>21</v>
      </c>
      <c r="C60" s="52">
        <f>SUM(C62:C70)</f>
        <v>10.604471569999999</v>
      </c>
      <c r="D60" s="37"/>
    </row>
    <row r="61" spans="1:4">
      <c r="A61" s="7"/>
      <c r="B61" s="9" t="s">
        <v>5</v>
      </c>
      <c r="C61" s="53"/>
      <c r="D61" s="15"/>
    </row>
    <row r="62" spans="1:4">
      <c r="A62" s="7" t="s">
        <v>251</v>
      </c>
      <c r="B62" s="22" t="s">
        <v>149</v>
      </c>
      <c r="C62" s="53">
        <v>3.2018039800000002</v>
      </c>
      <c r="D62" s="14" t="s">
        <v>197</v>
      </c>
    </row>
    <row r="63" spans="1:4">
      <c r="A63" s="7" t="s">
        <v>252</v>
      </c>
      <c r="B63" s="22" t="s">
        <v>150</v>
      </c>
      <c r="C63" s="53">
        <v>3.2018039800000002</v>
      </c>
      <c r="D63" s="14" t="s">
        <v>197</v>
      </c>
    </row>
    <row r="64" spans="1:4">
      <c r="A64" s="7"/>
      <c r="B64" s="9" t="s">
        <v>13</v>
      </c>
      <c r="C64" s="53"/>
      <c r="D64" s="14"/>
    </row>
    <row r="65" spans="1:4" ht="31.5">
      <c r="A65" s="7" t="s">
        <v>253</v>
      </c>
      <c r="B65" s="22" t="s">
        <v>35</v>
      </c>
      <c r="C65" s="53">
        <v>1.3002075999999998</v>
      </c>
      <c r="D65" s="14" t="s">
        <v>100</v>
      </c>
    </row>
    <row r="66" spans="1:4" ht="31.5">
      <c r="A66" s="7" t="s">
        <v>254</v>
      </c>
      <c r="B66" s="22" t="s">
        <v>36</v>
      </c>
      <c r="C66" s="53">
        <v>1.23278942</v>
      </c>
      <c r="D66" s="14" t="s">
        <v>100</v>
      </c>
    </row>
    <row r="67" spans="1:4" ht="31.5">
      <c r="A67" s="7" t="s">
        <v>255</v>
      </c>
      <c r="B67" s="22" t="s">
        <v>37</v>
      </c>
      <c r="C67" s="53">
        <v>1.23278942</v>
      </c>
      <c r="D67" s="14" t="s">
        <v>100</v>
      </c>
    </row>
    <row r="68" spans="1:4">
      <c r="A68" s="7"/>
      <c r="B68" s="9" t="s">
        <v>9</v>
      </c>
      <c r="C68" s="53"/>
      <c r="D68" s="16"/>
    </row>
    <row r="69" spans="1:4" ht="31.5">
      <c r="A69" s="7" t="s">
        <v>256</v>
      </c>
      <c r="B69" s="22" t="s">
        <v>121</v>
      </c>
      <c r="C69" s="53">
        <v>0.29718072000000001</v>
      </c>
      <c r="D69" s="16" t="s">
        <v>213</v>
      </c>
    </row>
    <row r="70" spans="1:4" ht="31.5">
      <c r="A70" s="7" t="s">
        <v>257</v>
      </c>
      <c r="B70" s="22" t="s">
        <v>122</v>
      </c>
      <c r="C70" s="53">
        <v>0.13789645000000003</v>
      </c>
      <c r="D70" s="16" t="s">
        <v>213</v>
      </c>
    </row>
    <row r="71" spans="1:4" s="38" customFormat="1" ht="31.5">
      <c r="A71" s="35"/>
      <c r="B71" s="40" t="s">
        <v>23</v>
      </c>
      <c r="C71" s="48">
        <f>SUM(C73:C94)</f>
        <v>6.9016140000000004</v>
      </c>
      <c r="D71" s="37"/>
    </row>
    <row r="72" spans="1:4">
      <c r="A72" s="7"/>
      <c r="B72" s="9" t="s">
        <v>24</v>
      </c>
      <c r="C72" s="53"/>
      <c r="D72" s="15"/>
    </row>
    <row r="73" spans="1:4" ht="31.5">
      <c r="A73" s="7" t="s">
        <v>258</v>
      </c>
      <c r="B73" s="22" t="s">
        <v>158</v>
      </c>
      <c r="C73" s="53">
        <v>0.91954799999999992</v>
      </c>
      <c r="D73" s="16" t="s">
        <v>199</v>
      </c>
    </row>
    <row r="74" spans="1:4">
      <c r="A74" s="7"/>
      <c r="B74" s="9" t="s">
        <v>13</v>
      </c>
      <c r="C74" s="53"/>
      <c r="D74" s="16"/>
    </row>
    <row r="75" spans="1:4" ht="31.5">
      <c r="A75" s="7" t="s">
        <v>259</v>
      </c>
      <c r="B75" s="22" t="s">
        <v>83</v>
      </c>
      <c r="C75" s="53">
        <v>0.21736</v>
      </c>
      <c r="D75" s="16" t="s">
        <v>100</v>
      </c>
    </row>
    <row r="76" spans="1:4" ht="31.5">
      <c r="A76" s="7" t="s">
        <v>260</v>
      </c>
      <c r="B76" s="22" t="s">
        <v>84</v>
      </c>
      <c r="C76" s="53">
        <v>0.21736</v>
      </c>
      <c r="D76" s="16" t="s">
        <v>100</v>
      </c>
    </row>
    <row r="77" spans="1:4">
      <c r="A77" s="7"/>
      <c r="B77" s="19" t="s">
        <v>6</v>
      </c>
      <c r="C77" s="53"/>
      <c r="D77" s="16"/>
    </row>
    <row r="78" spans="1:4" ht="30">
      <c r="A78" s="7" t="s">
        <v>261</v>
      </c>
      <c r="B78" s="25" t="s">
        <v>145</v>
      </c>
      <c r="C78" s="53">
        <v>0.21736</v>
      </c>
      <c r="D78" s="16" t="s">
        <v>189</v>
      </c>
    </row>
    <row r="79" spans="1:4">
      <c r="A79" s="7"/>
      <c r="B79" s="9" t="s">
        <v>16</v>
      </c>
      <c r="C79" s="53"/>
      <c r="D79" s="16"/>
    </row>
    <row r="80" spans="1:4" ht="30">
      <c r="A80" s="7" t="s">
        <v>262</v>
      </c>
      <c r="B80" s="25" t="s">
        <v>131</v>
      </c>
      <c r="C80" s="53">
        <v>0.76255200000000001</v>
      </c>
      <c r="D80" s="16" t="s">
        <v>199</v>
      </c>
    </row>
    <row r="81" spans="1:4" ht="30">
      <c r="A81" s="7" t="s">
        <v>263</v>
      </c>
      <c r="B81" s="25" t="s">
        <v>132</v>
      </c>
      <c r="C81" s="53">
        <v>0.21736</v>
      </c>
      <c r="D81" s="16" t="s">
        <v>189</v>
      </c>
    </row>
    <row r="82" spans="1:4" ht="30">
      <c r="A82" s="7" t="s">
        <v>264</v>
      </c>
      <c r="B82" s="25" t="s">
        <v>133</v>
      </c>
      <c r="C82" s="53">
        <v>0.21736</v>
      </c>
      <c r="D82" s="16" t="s">
        <v>189</v>
      </c>
    </row>
    <row r="83" spans="1:4" ht="30">
      <c r="A83" s="7" t="s">
        <v>265</v>
      </c>
      <c r="B83" s="25" t="s">
        <v>134</v>
      </c>
      <c r="C83" s="53">
        <v>0.21736</v>
      </c>
      <c r="D83" s="16" t="s">
        <v>189</v>
      </c>
    </row>
    <row r="84" spans="1:4">
      <c r="A84" s="7"/>
      <c r="B84" s="9" t="s">
        <v>14</v>
      </c>
      <c r="C84" s="53"/>
      <c r="D84" s="16"/>
    </row>
    <row r="85" spans="1:4" ht="31.5">
      <c r="A85" s="7" t="s">
        <v>266</v>
      </c>
      <c r="B85" s="22" t="s">
        <v>135</v>
      </c>
      <c r="C85" s="53">
        <v>0.70648199999999994</v>
      </c>
      <c r="D85" s="16" t="s">
        <v>199</v>
      </c>
    </row>
    <row r="86" spans="1:4" ht="31.5">
      <c r="A86" s="7" t="s">
        <v>267</v>
      </c>
      <c r="B86" s="22" t="s">
        <v>136</v>
      </c>
      <c r="C86" s="53">
        <v>0.358848</v>
      </c>
      <c r="D86" s="16" t="s">
        <v>199</v>
      </c>
    </row>
    <row r="87" spans="1:4" ht="31.5">
      <c r="A87" s="7" t="s">
        <v>268</v>
      </c>
      <c r="B87" s="22" t="s">
        <v>137</v>
      </c>
      <c r="C87" s="53">
        <v>0.58312800000000009</v>
      </c>
      <c r="D87" s="16" t="s">
        <v>199</v>
      </c>
    </row>
    <row r="88" spans="1:4" ht="31.5">
      <c r="A88" s="7" t="s">
        <v>269</v>
      </c>
      <c r="B88" s="22" t="s">
        <v>162</v>
      </c>
      <c r="C88" s="53">
        <v>0.325206</v>
      </c>
      <c r="D88" s="16" t="s">
        <v>199</v>
      </c>
    </row>
    <row r="89" spans="1:4" ht="31.5">
      <c r="A89" s="7" t="s">
        <v>270</v>
      </c>
      <c r="B89" s="22" t="s">
        <v>163</v>
      </c>
      <c r="C89" s="53">
        <v>0.23549400000000001</v>
      </c>
      <c r="D89" s="16" t="s">
        <v>199</v>
      </c>
    </row>
    <row r="90" spans="1:4" ht="31.5">
      <c r="A90" s="7" t="s">
        <v>271</v>
      </c>
      <c r="B90" s="22" t="s">
        <v>164</v>
      </c>
      <c r="C90" s="53">
        <v>0.21736</v>
      </c>
      <c r="D90" s="16" t="s">
        <v>199</v>
      </c>
    </row>
    <row r="91" spans="1:4" ht="31.5">
      <c r="A91" s="7" t="s">
        <v>272</v>
      </c>
      <c r="B91" s="22" t="s">
        <v>165</v>
      </c>
      <c r="C91" s="53">
        <v>0.21736</v>
      </c>
      <c r="D91" s="16" t="s">
        <v>199</v>
      </c>
    </row>
    <row r="92" spans="1:4" ht="31.5">
      <c r="A92" s="7" t="s">
        <v>273</v>
      </c>
      <c r="B92" s="22" t="s">
        <v>166</v>
      </c>
      <c r="C92" s="53">
        <v>0.21736</v>
      </c>
      <c r="D92" s="16" t="s">
        <v>199</v>
      </c>
    </row>
    <row r="93" spans="1:4">
      <c r="A93" s="7"/>
      <c r="B93" s="9" t="s">
        <v>9</v>
      </c>
      <c r="C93" s="53"/>
      <c r="D93" s="15"/>
    </row>
    <row r="94" spans="1:4" ht="47.25">
      <c r="A94" s="7" t="s">
        <v>274</v>
      </c>
      <c r="B94" s="22" t="s">
        <v>138</v>
      </c>
      <c r="C94" s="53">
        <v>1.0541160000000001</v>
      </c>
      <c r="D94" s="15" t="s">
        <v>199</v>
      </c>
    </row>
    <row r="95" spans="1:4" s="38" customFormat="1" ht="31.5">
      <c r="A95" s="35"/>
      <c r="B95" s="40" t="s">
        <v>25</v>
      </c>
      <c r="C95" s="52">
        <f>SUM(C97:C102)</f>
        <v>1.4508969999999999</v>
      </c>
      <c r="D95" s="37"/>
    </row>
    <row r="96" spans="1:4">
      <c r="A96" s="7"/>
      <c r="B96" s="9" t="s">
        <v>29</v>
      </c>
      <c r="C96" s="53"/>
      <c r="D96" s="16"/>
    </row>
    <row r="97" spans="1:4" ht="47.25">
      <c r="A97" s="7" t="s">
        <v>275</v>
      </c>
      <c r="B97" s="22" t="s">
        <v>139</v>
      </c>
      <c r="C97" s="53">
        <v>0.33402699999999996</v>
      </c>
      <c r="D97" s="26" t="s">
        <v>189</v>
      </c>
    </row>
    <row r="98" spans="1:4">
      <c r="A98" s="7"/>
      <c r="B98" s="9" t="s">
        <v>14</v>
      </c>
      <c r="C98" s="53"/>
      <c r="D98" s="26"/>
    </row>
    <row r="99" spans="1:4" ht="47.25">
      <c r="A99" s="7" t="s">
        <v>276</v>
      </c>
      <c r="B99" s="22" t="s">
        <v>157</v>
      </c>
      <c r="C99" s="53">
        <v>0.37229000000000001</v>
      </c>
      <c r="D99" s="26" t="s">
        <v>201</v>
      </c>
    </row>
    <row r="100" spans="1:4" ht="47.25">
      <c r="A100" s="7" t="s">
        <v>277</v>
      </c>
      <c r="B100" s="22" t="s">
        <v>156</v>
      </c>
      <c r="C100" s="53">
        <v>0.37229000000000001</v>
      </c>
      <c r="D100" s="26" t="s">
        <v>201</v>
      </c>
    </row>
    <row r="101" spans="1:4">
      <c r="A101" s="7"/>
      <c r="B101" s="9" t="s">
        <v>11</v>
      </c>
      <c r="C101" s="53"/>
      <c r="D101" s="26"/>
    </row>
    <row r="102" spans="1:4" ht="47.25">
      <c r="A102" s="7" t="s">
        <v>278</v>
      </c>
      <c r="B102" s="22" t="s">
        <v>155</v>
      </c>
      <c r="C102" s="53">
        <v>0.37229000000000001</v>
      </c>
      <c r="D102" s="27" t="s">
        <v>201</v>
      </c>
    </row>
    <row r="103" spans="1:4" s="38" customFormat="1" ht="27.75" customHeight="1">
      <c r="A103" s="35"/>
      <c r="B103" s="41" t="s">
        <v>173</v>
      </c>
      <c r="C103" s="52">
        <f>SUM(C104:C109)</f>
        <v>13.984850770000001</v>
      </c>
      <c r="D103" s="37"/>
    </row>
    <row r="104" spans="1:4" ht="30">
      <c r="A104" s="7" t="s">
        <v>279</v>
      </c>
      <c r="B104" s="17" t="s">
        <v>174</v>
      </c>
      <c r="C104" s="53">
        <v>10.178817420000001</v>
      </c>
      <c r="D104" s="16" t="s">
        <v>200</v>
      </c>
    </row>
    <row r="105" spans="1:4" ht="30">
      <c r="A105" s="7" t="s">
        <v>280</v>
      </c>
      <c r="B105" s="17" t="s">
        <v>176</v>
      </c>
      <c r="C105" s="53">
        <v>0.91683006999999994</v>
      </c>
      <c r="D105" s="16" t="s">
        <v>202</v>
      </c>
    </row>
    <row r="106" spans="1:4" ht="30">
      <c r="A106" s="7" t="s">
        <v>281</v>
      </c>
      <c r="B106" s="17" t="s">
        <v>177</v>
      </c>
      <c r="C106" s="53">
        <v>0.87609000000000004</v>
      </c>
      <c r="D106" s="16" t="s">
        <v>202</v>
      </c>
    </row>
    <row r="107" spans="1:4" ht="30">
      <c r="A107" s="7" t="s">
        <v>282</v>
      </c>
      <c r="B107" s="17" t="s">
        <v>178</v>
      </c>
      <c r="C107" s="53">
        <v>0.58008276000000003</v>
      </c>
      <c r="D107" s="16" t="s">
        <v>202</v>
      </c>
    </row>
    <row r="108" spans="1:4" ht="30">
      <c r="A108" s="7" t="s">
        <v>283</v>
      </c>
      <c r="B108" s="17" t="s">
        <v>179</v>
      </c>
      <c r="C108" s="53">
        <v>0.50403052000000004</v>
      </c>
      <c r="D108" s="16" t="s">
        <v>202</v>
      </c>
    </row>
    <row r="109" spans="1:4" ht="30">
      <c r="A109" s="7" t="s">
        <v>284</v>
      </c>
      <c r="B109" s="17" t="s">
        <v>175</v>
      </c>
      <c r="C109" s="53">
        <v>0.92900000000000005</v>
      </c>
      <c r="D109" s="16" t="s">
        <v>201</v>
      </c>
    </row>
    <row r="110" spans="1:4" s="38" customFormat="1" ht="31.5">
      <c r="A110" s="35"/>
      <c r="B110" s="40" t="s">
        <v>26</v>
      </c>
      <c r="C110" s="52">
        <f>C112</f>
        <v>0.48738199999999998</v>
      </c>
      <c r="D110" s="37"/>
    </row>
    <row r="111" spans="1:4" s="3" customFormat="1">
      <c r="A111" s="2"/>
      <c r="B111" s="9" t="s">
        <v>29</v>
      </c>
      <c r="C111" s="54"/>
      <c r="D111" s="16"/>
    </row>
    <row r="112" spans="1:4" s="3" customFormat="1" ht="31.5">
      <c r="A112" s="2" t="s">
        <v>285</v>
      </c>
      <c r="B112" s="20" t="s">
        <v>167</v>
      </c>
      <c r="C112" s="54">
        <v>0.48738199999999998</v>
      </c>
      <c r="D112" s="16" t="s">
        <v>199</v>
      </c>
    </row>
    <row r="113" spans="1:6" s="38" customFormat="1">
      <c r="A113" s="35"/>
      <c r="B113" s="42" t="s">
        <v>27</v>
      </c>
      <c r="C113" s="48">
        <f>SUM(C114:C123)</f>
        <v>22.470446287269549</v>
      </c>
      <c r="D113" s="43"/>
    </row>
    <row r="114" spans="1:6">
      <c r="A114" s="7" t="s">
        <v>286</v>
      </c>
      <c r="B114" s="20" t="s">
        <v>146</v>
      </c>
      <c r="C114" s="53">
        <v>0.3</v>
      </c>
      <c r="D114" s="14" t="s">
        <v>199</v>
      </c>
    </row>
    <row r="115" spans="1:6">
      <c r="A115" s="7" t="s">
        <v>287</v>
      </c>
      <c r="B115" s="20" t="s">
        <v>113</v>
      </c>
      <c r="C115" s="53">
        <v>1.3191501016949154</v>
      </c>
      <c r="D115" s="14" t="s">
        <v>203</v>
      </c>
    </row>
    <row r="116" spans="1:6">
      <c r="A116" s="7" t="s">
        <v>288</v>
      </c>
      <c r="B116" s="20" t="s">
        <v>114</v>
      </c>
      <c r="C116" s="53">
        <v>1.7694366101694914</v>
      </c>
      <c r="D116" s="14" t="s">
        <v>203</v>
      </c>
    </row>
    <row r="117" spans="1:6">
      <c r="A117" s="7" t="s">
        <v>289</v>
      </c>
      <c r="B117" s="55" t="s">
        <v>99</v>
      </c>
      <c r="C117" s="53">
        <v>6.4698595754051444</v>
      </c>
      <c r="D117" s="14" t="s">
        <v>204</v>
      </c>
    </row>
    <row r="118" spans="1:6">
      <c r="A118" s="7" t="s">
        <v>290</v>
      </c>
      <c r="B118" s="20" t="s">
        <v>90</v>
      </c>
      <c r="C118" s="53">
        <v>4.6399999999999997</v>
      </c>
      <c r="D118" s="14"/>
    </row>
    <row r="119" spans="1:6">
      <c r="A119" s="7" t="s">
        <v>291</v>
      </c>
      <c r="B119" s="20" t="s">
        <v>91</v>
      </c>
      <c r="C119" s="53">
        <v>1.84</v>
      </c>
      <c r="D119" s="15" t="s">
        <v>205</v>
      </c>
    </row>
    <row r="120" spans="1:6">
      <c r="A120" s="7" t="s">
        <v>292</v>
      </c>
      <c r="B120" s="20" t="s">
        <v>56</v>
      </c>
      <c r="C120" s="53">
        <v>0.48</v>
      </c>
      <c r="D120" s="15" t="s">
        <v>206</v>
      </c>
    </row>
    <row r="121" spans="1:6">
      <c r="A121" s="7" t="s">
        <v>293</v>
      </c>
      <c r="B121" s="20" t="s">
        <v>92</v>
      </c>
      <c r="C121" s="53">
        <v>4.4000000000000004</v>
      </c>
      <c r="D121" s="28" t="s">
        <v>205</v>
      </c>
    </row>
    <row r="122" spans="1:6">
      <c r="A122" s="7" t="s">
        <v>294</v>
      </c>
      <c r="B122" s="20" t="s">
        <v>115</v>
      </c>
      <c r="C122" s="53">
        <v>1</v>
      </c>
      <c r="D122" s="28" t="s">
        <v>207</v>
      </c>
    </row>
    <row r="123" spans="1:6">
      <c r="A123" s="7" t="s">
        <v>295</v>
      </c>
      <c r="B123" s="20" t="s">
        <v>154</v>
      </c>
      <c r="C123" s="53">
        <v>0.252</v>
      </c>
      <c r="D123" s="28"/>
    </row>
    <row r="124" spans="1:6" s="38" customFormat="1" ht="47.25">
      <c r="A124" s="35"/>
      <c r="B124" s="40" t="s">
        <v>28</v>
      </c>
      <c r="C124" s="52">
        <f>C126+C128+C131+C133+C137+C139+C143+C146+C150</f>
        <v>19.394071883556613</v>
      </c>
      <c r="D124" s="37"/>
    </row>
    <row r="125" spans="1:6" s="3" customFormat="1">
      <c r="A125" s="2"/>
      <c r="B125" s="6" t="s">
        <v>29</v>
      </c>
      <c r="C125" s="54"/>
      <c r="D125" s="16"/>
    </row>
    <row r="126" spans="1:6" s="3" customFormat="1" ht="47.25">
      <c r="A126" s="2" t="s">
        <v>296</v>
      </c>
      <c r="B126" s="11" t="s">
        <v>94</v>
      </c>
      <c r="C126" s="54">
        <v>0.64400924000000004</v>
      </c>
      <c r="D126" s="16" t="s">
        <v>109</v>
      </c>
      <c r="F126" s="29"/>
    </row>
    <row r="127" spans="1:6" s="3" customFormat="1">
      <c r="A127" s="2"/>
      <c r="B127" s="21" t="s">
        <v>80</v>
      </c>
      <c r="C127" s="54">
        <v>0.64400924000000004</v>
      </c>
      <c r="D127" s="16"/>
      <c r="F127" s="29"/>
    </row>
    <row r="128" spans="1:6" s="3" customFormat="1" ht="47.25">
      <c r="A128" s="2" t="s">
        <v>297</v>
      </c>
      <c r="B128" s="11" t="s">
        <v>78</v>
      </c>
      <c r="C128" s="54">
        <v>9.492574686949153</v>
      </c>
      <c r="D128" s="16" t="s">
        <v>110</v>
      </c>
      <c r="F128" s="29"/>
    </row>
    <row r="129" spans="1:6" s="3" customFormat="1">
      <c r="A129" s="2"/>
      <c r="B129" s="21" t="s">
        <v>79</v>
      </c>
      <c r="C129" s="54">
        <v>6.2639814569491525</v>
      </c>
      <c r="D129" s="16"/>
      <c r="F129" s="29"/>
    </row>
    <row r="130" spans="1:6" s="3" customFormat="1">
      <c r="A130" s="2"/>
      <c r="B130" s="21" t="s">
        <v>81</v>
      </c>
      <c r="C130" s="54">
        <v>3.22859323</v>
      </c>
      <c r="D130" s="16"/>
      <c r="F130" s="29"/>
    </row>
    <row r="131" spans="1:6" s="3" customFormat="1" ht="31.5">
      <c r="A131" s="2" t="s">
        <v>298</v>
      </c>
      <c r="B131" s="11" t="s">
        <v>168</v>
      </c>
      <c r="C131" s="54">
        <v>0.51433549000000001</v>
      </c>
      <c r="D131" s="16" t="s">
        <v>191</v>
      </c>
      <c r="F131" s="29"/>
    </row>
    <row r="132" spans="1:6" s="3" customFormat="1">
      <c r="A132" s="2"/>
      <c r="B132" s="21" t="s">
        <v>169</v>
      </c>
      <c r="C132" s="54">
        <v>0.51433549000000001</v>
      </c>
      <c r="D132" s="16"/>
      <c r="F132" s="29"/>
    </row>
    <row r="133" spans="1:6" s="3" customFormat="1" ht="47.25">
      <c r="A133" s="2" t="s">
        <v>299</v>
      </c>
      <c r="B133" s="11" t="s">
        <v>170</v>
      </c>
      <c r="C133" s="54">
        <v>3.8703018988691524</v>
      </c>
      <c r="D133" s="16" t="s">
        <v>210</v>
      </c>
      <c r="F133" s="29"/>
    </row>
    <row r="134" spans="1:6" s="3" customFormat="1">
      <c r="A134" s="2"/>
      <c r="B134" s="21" t="s">
        <v>171</v>
      </c>
      <c r="C134" s="54">
        <v>1.7424059888691525</v>
      </c>
      <c r="D134" s="16"/>
      <c r="F134" s="29"/>
    </row>
    <row r="135" spans="1:6" s="3" customFormat="1">
      <c r="A135" s="2"/>
      <c r="B135" s="21" t="s">
        <v>172</v>
      </c>
      <c r="C135" s="54">
        <v>2.1278959099999999</v>
      </c>
      <c r="D135" s="16"/>
      <c r="F135" s="29"/>
    </row>
    <row r="136" spans="1:6">
      <c r="A136" s="7"/>
      <c r="B136" s="5" t="s">
        <v>13</v>
      </c>
      <c r="C136" s="53"/>
      <c r="D136" s="16"/>
      <c r="F136" s="29"/>
    </row>
    <row r="137" spans="1:6" ht="31.5">
      <c r="A137" s="7" t="s">
        <v>300</v>
      </c>
      <c r="B137" s="20" t="s">
        <v>111</v>
      </c>
      <c r="C137" s="53">
        <v>1.0785618000000001</v>
      </c>
      <c r="D137" s="16" t="s">
        <v>100</v>
      </c>
      <c r="F137" s="29"/>
    </row>
    <row r="138" spans="1:6">
      <c r="A138" s="7"/>
      <c r="B138" s="5" t="s">
        <v>16</v>
      </c>
      <c r="C138" s="53"/>
      <c r="D138" s="16"/>
      <c r="F138" s="29"/>
    </row>
    <row r="139" spans="1:6" ht="47.25">
      <c r="A139" s="7" t="s">
        <v>301</v>
      </c>
      <c r="B139" s="20" t="s">
        <v>182</v>
      </c>
      <c r="C139" s="53">
        <v>2.0837072188691526</v>
      </c>
      <c r="D139" s="16" t="s">
        <v>210</v>
      </c>
      <c r="F139" s="29"/>
    </row>
    <row r="140" spans="1:6">
      <c r="A140" s="7"/>
      <c r="B140" s="21" t="s">
        <v>44</v>
      </c>
      <c r="C140" s="53">
        <v>1.6046708188691523</v>
      </c>
      <c r="D140" s="16"/>
      <c r="F140" s="29"/>
    </row>
    <row r="141" spans="1:6">
      <c r="A141" s="7"/>
      <c r="B141" s="21" t="s">
        <v>183</v>
      </c>
      <c r="C141" s="53">
        <v>0.47903640000000003</v>
      </c>
      <c r="D141" s="16"/>
      <c r="F141" s="29"/>
    </row>
    <row r="142" spans="1:6">
      <c r="A142" s="7"/>
      <c r="B142" s="5" t="s">
        <v>8</v>
      </c>
      <c r="C142" s="53"/>
      <c r="D142" s="16"/>
      <c r="F142" s="29"/>
    </row>
    <row r="143" spans="1:6" ht="47.25">
      <c r="A143" s="7" t="s">
        <v>302</v>
      </c>
      <c r="B143" s="20" t="s">
        <v>140</v>
      </c>
      <c r="C143" s="53">
        <v>0.56555947886915259</v>
      </c>
      <c r="D143" s="16" t="s">
        <v>210</v>
      </c>
      <c r="F143" s="29"/>
    </row>
    <row r="144" spans="1:6">
      <c r="A144" s="7"/>
      <c r="B144" s="21" t="s">
        <v>141</v>
      </c>
      <c r="C144" s="53">
        <v>0.56555947886915259</v>
      </c>
      <c r="D144" s="16"/>
      <c r="F144" s="29"/>
    </row>
    <row r="145" spans="1:6">
      <c r="A145" s="7"/>
      <c r="B145" s="5" t="s">
        <v>14</v>
      </c>
      <c r="C145" s="53"/>
      <c r="D145" s="16"/>
      <c r="F145" s="29"/>
    </row>
    <row r="146" spans="1:6" ht="47.25">
      <c r="A146" s="7" t="s">
        <v>303</v>
      </c>
      <c r="B146" s="20" t="s">
        <v>85</v>
      </c>
      <c r="C146" s="53">
        <v>0.93867607000000008</v>
      </c>
      <c r="D146" s="16" t="s">
        <v>109</v>
      </c>
      <c r="F146" s="29"/>
    </row>
    <row r="147" spans="1:6">
      <c r="A147" s="7"/>
      <c r="B147" s="21" t="s">
        <v>64</v>
      </c>
      <c r="C147" s="54">
        <v>0.68659760000000003</v>
      </c>
      <c r="D147" s="16"/>
      <c r="F147" s="29"/>
    </row>
    <row r="148" spans="1:6">
      <c r="A148" s="7"/>
      <c r="B148" s="21" t="s">
        <v>65</v>
      </c>
      <c r="C148" s="54">
        <v>0.25207847</v>
      </c>
      <c r="D148" s="16"/>
      <c r="F148" s="29"/>
    </row>
    <row r="149" spans="1:6">
      <c r="A149" s="7"/>
      <c r="B149" s="5" t="s">
        <v>10</v>
      </c>
      <c r="C149" s="54"/>
      <c r="D149" s="16"/>
      <c r="F149" s="29"/>
    </row>
    <row r="150" spans="1:6" ht="47.25">
      <c r="A150" s="7" t="s">
        <v>304</v>
      </c>
      <c r="B150" s="20" t="s">
        <v>142</v>
      </c>
      <c r="C150" s="54">
        <v>0.20634600000000003</v>
      </c>
      <c r="D150" s="16" t="s">
        <v>211</v>
      </c>
      <c r="F150" s="29"/>
    </row>
    <row r="151" spans="1:6">
      <c r="A151" s="7"/>
      <c r="B151" s="21" t="s">
        <v>143</v>
      </c>
      <c r="C151" s="54">
        <v>0.14857020000000001</v>
      </c>
      <c r="D151" s="16"/>
      <c r="F151" s="29"/>
    </row>
    <row r="152" spans="1:6">
      <c r="A152" s="7"/>
      <c r="B152" s="21" t="s">
        <v>144</v>
      </c>
      <c r="C152" s="54">
        <v>5.7775800000000002E-2</v>
      </c>
      <c r="D152" s="16"/>
      <c r="F152" s="29"/>
    </row>
    <row r="153" spans="1:6">
      <c r="D153" s="18"/>
    </row>
    <row r="154" spans="1:6" ht="18.75" customHeight="1"/>
    <row r="155" spans="1:6" ht="18.75" customHeight="1"/>
    <row r="156" spans="1:6" ht="18.75" customHeight="1"/>
    <row r="157" spans="1:6" ht="18.75" customHeight="1"/>
  </sheetData>
  <autoFilter ref="A6:D152"/>
  <mergeCells count="2">
    <mergeCell ref="A2:D2"/>
    <mergeCell ref="A3:D3"/>
  </mergeCells>
  <pageMargins left="0.31496062992125984" right="0.31496062992125984" top="0.35433070866141736" bottom="0.35433070866141736" header="0.31496062992125984" footer="0.31496062992125984"/>
  <pageSetup paperSize="8" scale="72" fitToHeight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3"/>
  <sheetViews>
    <sheetView tabSelected="1" view="pageBreakPreview" topLeftCell="A70" zoomScale="80" zoomScaleNormal="70" zoomScaleSheetLayoutView="80" workbookViewId="0">
      <selection activeCell="F82" sqref="F82"/>
    </sheetView>
  </sheetViews>
  <sheetFormatPr defaultColWidth="9.140625" defaultRowHeight="15.75"/>
  <cols>
    <col min="1" max="1" width="11.85546875" style="1" customWidth="1"/>
    <col min="2" max="2" width="84.42578125" style="1" customWidth="1"/>
    <col min="3" max="3" width="16.28515625" style="1" customWidth="1"/>
    <col min="4" max="4" width="80.7109375" style="1" customWidth="1"/>
    <col min="5" max="7" width="16.28515625" style="8" customWidth="1"/>
    <col min="8" max="16384" width="9.140625" style="8"/>
  </cols>
  <sheetData>
    <row r="1" spans="1:4">
      <c r="D1" s="30" t="s">
        <v>219</v>
      </c>
    </row>
    <row r="2" spans="1:4">
      <c r="A2" s="57"/>
      <c r="B2" s="57"/>
      <c r="C2" s="57"/>
      <c r="D2" s="57"/>
    </row>
    <row r="3" spans="1:4" ht="20.25">
      <c r="A3" s="58" t="s">
        <v>220</v>
      </c>
      <c r="B3" s="58"/>
      <c r="C3" s="58"/>
      <c r="D3" s="58"/>
    </row>
    <row r="5" spans="1:4" s="56" customFormat="1" ht="28.5" customHeight="1">
      <c r="A5" s="44" t="s">
        <v>222</v>
      </c>
      <c r="B5" s="44" t="s">
        <v>0</v>
      </c>
      <c r="C5" s="44" t="s">
        <v>218</v>
      </c>
      <c r="D5" s="44" t="s">
        <v>306</v>
      </c>
    </row>
    <row r="6" spans="1:4">
      <c r="A6" s="45">
        <v>1</v>
      </c>
      <c r="B6" s="10">
        <v>2</v>
      </c>
      <c r="C6" s="46" t="s">
        <v>1</v>
      </c>
      <c r="D6" s="45">
        <v>32</v>
      </c>
    </row>
    <row r="7" spans="1:4" ht="30.75" customHeight="1">
      <c r="A7" s="45"/>
      <c r="B7" s="4" t="s">
        <v>2</v>
      </c>
      <c r="C7" s="47">
        <f>C8+C11+C14+C20+C25+C32+C38+C41+C56</f>
        <v>80.549343214665782</v>
      </c>
      <c r="D7" s="45"/>
    </row>
    <row r="8" spans="1:4" s="34" customFormat="1">
      <c r="A8" s="31"/>
      <c r="B8" s="32" t="s">
        <v>4</v>
      </c>
      <c r="C8" s="48">
        <f>C10</f>
        <v>4.0522574833898304</v>
      </c>
      <c r="D8" s="33"/>
    </row>
    <row r="9" spans="1:4">
      <c r="A9" s="7"/>
      <c r="B9" s="9" t="s">
        <v>5</v>
      </c>
      <c r="C9" s="49"/>
      <c r="D9" s="13"/>
    </row>
    <row r="10" spans="1:4">
      <c r="A10" s="7" t="s">
        <v>3</v>
      </c>
      <c r="B10" s="22" t="s">
        <v>181</v>
      </c>
      <c r="C10" s="49">
        <v>4.0522574833898304</v>
      </c>
      <c r="D10" s="14" t="s">
        <v>214</v>
      </c>
    </row>
    <row r="11" spans="1:4" s="38" customFormat="1" ht="31.5">
      <c r="A11" s="35"/>
      <c r="B11" s="36" t="s">
        <v>12</v>
      </c>
      <c r="C11" s="48">
        <f>C13</f>
        <v>0.81355932203389836</v>
      </c>
      <c r="D11" s="37"/>
    </row>
    <row r="12" spans="1:4">
      <c r="A12" s="7"/>
      <c r="B12" s="9" t="s">
        <v>5</v>
      </c>
      <c r="C12" s="49"/>
      <c r="D12" s="15"/>
    </row>
    <row r="13" spans="1:4" ht="29.25">
      <c r="A13" s="7" t="s">
        <v>225</v>
      </c>
      <c r="B13" s="23" t="s">
        <v>87</v>
      </c>
      <c r="C13" s="49">
        <v>0.81355932203389836</v>
      </c>
      <c r="D13" s="16" t="s">
        <v>101</v>
      </c>
    </row>
    <row r="14" spans="1:4" s="38" customFormat="1" ht="31.5">
      <c r="A14" s="35"/>
      <c r="B14" s="36" t="s">
        <v>15</v>
      </c>
      <c r="C14" s="48">
        <f>C16+C17+C19</f>
        <v>1.4914661016949156</v>
      </c>
      <c r="D14" s="39"/>
    </row>
    <row r="15" spans="1:4">
      <c r="A15" s="7"/>
      <c r="B15" s="9" t="s">
        <v>5</v>
      </c>
      <c r="C15" s="49"/>
      <c r="D15" s="15"/>
    </row>
    <row r="16" spans="1:4" ht="31.5">
      <c r="A16" s="7" t="s">
        <v>223</v>
      </c>
      <c r="B16" s="22" t="s">
        <v>89</v>
      </c>
      <c r="C16" s="49">
        <v>0.35396610169491532</v>
      </c>
      <c r="D16" s="16" t="s">
        <v>88</v>
      </c>
    </row>
    <row r="17" spans="1:4" ht="31.5">
      <c r="A17" s="7" t="s">
        <v>224</v>
      </c>
      <c r="B17" s="22" t="s">
        <v>60</v>
      </c>
      <c r="C17" s="49">
        <v>0.91000000000000014</v>
      </c>
      <c r="D17" s="16" t="s">
        <v>102</v>
      </c>
    </row>
    <row r="18" spans="1:4">
      <c r="A18" s="7"/>
      <c r="B18" s="9" t="s">
        <v>7</v>
      </c>
      <c r="C18" s="49"/>
      <c r="D18" s="15"/>
    </row>
    <row r="19" spans="1:4" ht="31.5">
      <c r="A19" s="7" t="s">
        <v>226</v>
      </c>
      <c r="B19" s="22" t="s">
        <v>103</v>
      </c>
      <c r="C19" s="49">
        <v>0.22750000000000004</v>
      </c>
      <c r="D19" s="16" t="s">
        <v>104</v>
      </c>
    </row>
    <row r="20" spans="1:4" s="38" customFormat="1">
      <c r="A20" s="35"/>
      <c r="B20" s="36" t="s">
        <v>18</v>
      </c>
      <c r="C20" s="48">
        <f>C22+C23+C24</f>
        <v>1.0774172566996612</v>
      </c>
      <c r="D20" s="37"/>
    </row>
    <row r="21" spans="1:4">
      <c r="A21" s="7"/>
      <c r="B21" s="9" t="s">
        <v>5</v>
      </c>
      <c r="C21" s="49"/>
      <c r="D21" s="15"/>
    </row>
    <row r="22" spans="1:4">
      <c r="A22" s="7" t="s">
        <v>227</v>
      </c>
      <c r="B22" s="22" t="s">
        <v>215</v>
      </c>
      <c r="C22" s="49">
        <v>0.11110120235389832</v>
      </c>
      <c r="D22" s="15" t="s">
        <v>86</v>
      </c>
    </row>
    <row r="23" spans="1:4">
      <c r="A23" s="7" t="s">
        <v>228</v>
      </c>
      <c r="B23" s="22" t="s">
        <v>216</v>
      </c>
      <c r="C23" s="49">
        <v>0.15241774926101695</v>
      </c>
      <c r="D23" s="16" t="s">
        <v>86</v>
      </c>
    </row>
    <row r="24" spans="1:4">
      <c r="A24" s="7" t="s">
        <v>229</v>
      </c>
      <c r="B24" s="22" t="s">
        <v>217</v>
      </c>
      <c r="C24" s="49">
        <v>0.81389830508474581</v>
      </c>
      <c r="D24" s="16" t="s">
        <v>105</v>
      </c>
    </row>
    <row r="25" spans="1:4" s="38" customFormat="1">
      <c r="A25" s="35"/>
      <c r="B25" s="36" t="s">
        <v>20</v>
      </c>
      <c r="C25" s="48">
        <f>C27+C29+C31</f>
        <v>3.5730889830508472</v>
      </c>
      <c r="D25" s="37"/>
    </row>
    <row r="26" spans="1:4">
      <c r="A26" s="7"/>
      <c r="B26" s="9" t="s">
        <v>5</v>
      </c>
      <c r="C26" s="49"/>
      <c r="D26" s="15"/>
    </row>
    <row r="27" spans="1:4">
      <c r="A27" s="7" t="s">
        <v>230</v>
      </c>
      <c r="B27" s="22" t="s">
        <v>147</v>
      </c>
      <c r="C27" s="49">
        <v>0.33156440677966104</v>
      </c>
      <c r="D27" s="16" t="s">
        <v>148</v>
      </c>
    </row>
    <row r="28" spans="1:4">
      <c r="A28" s="7"/>
      <c r="B28" s="9" t="s">
        <v>16</v>
      </c>
      <c r="C28" s="49"/>
      <c r="D28" s="16"/>
    </row>
    <row r="29" spans="1:4">
      <c r="A29" s="7" t="s">
        <v>231</v>
      </c>
      <c r="B29" s="22" t="s">
        <v>55</v>
      </c>
      <c r="C29" s="49">
        <v>1.652542372881356</v>
      </c>
      <c r="D29" s="14" t="s">
        <v>192</v>
      </c>
    </row>
    <row r="30" spans="1:4">
      <c r="A30" s="7"/>
      <c r="B30" s="9" t="s">
        <v>8</v>
      </c>
      <c r="C30" s="49"/>
      <c r="D30" s="16"/>
    </row>
    <row r="31" spans="1:4">
      <c r="A31" s="7" t="s">
        <v>232</v>
      </c>
      <c r="B31" s="22" t="s">
        <v>51</v>
      </c>
      <c r="C31" s="49">
        <v>1.5889822033898304</v>
      </c>
      <c r="D31" s="14" t="s">
        <v>106</v>
      </c>
    </row>
    <row r="32" spans="1:4" s="38" customFormat="1">
      <c r="A32" s="35"/>
      <c r="B32" s="36" t="s">
        <v>21</v>
      </c>
      <c r="C32" s="48">
        <f>C34+C35+C36+C37</f>
        <v>9.4694915254237308</v>
      </c>
      <c r="D32" s="37"/>
    </row>
    <row r="33" spans="1:4">
      <c r="A33" s="7"/>
      <c r="B33" s="9" t="s">
        <v>5</v>
      </c>
      <c r="C33" s="49"/>
      <c r="D33" s="15"/>
    </row>
    <row r="34" spans="1:4">
      <c r="A34" s="7" t="s">
        <v>233</v>
      </c>
      <c r="B34" s="22" t="s">
        <v>151</v>
      </c>
      <c r="C34" s="49">
        <v>3.6224576271186448</v>
      </c>
      <c r="D34" s="16" t="s">
        <v>212</v>
      </c>
    </row>
    <row r="35" spans="1:4">
      <c r="A35" s="7" t="s">
        <v>305</v>
      </c>
      <c r="B35" s="22" t="s">
        <v>152</v>
      </c>
      <c r="C35" s="49">
        <v>3.3512711864406786</v>
      </c>
      <c r="D35" s="16" t="s">
        <v>195</v>
      </c>
    </row>
    <row r="36" spans="1:4" ht="31.5">
      <c r="A36" s="7" t="s">
        <v>234</v>
      </c>
      <c r="B36" s="22" t="s">
        <v>119</v>
      </c>
      <c r="C36" s="49">
        <v>1.103813559322034</v>
      </c>
      <c r="D36" s="14" t="s">
        <v>196</v>
      </c>
    </row>
    <row r="37" spans="1:4" ht="31.5">
      <c r="A37" s="7" t="s">
        <v>235</v>
      </c>
      <c r="B37" s="22" t="s">
        <v>120</v>
      </c>
      <c r="C37" s="49">
        <v>1.3919491525423731</v>
      </c>
      <c r="D37" s="14" t="s">
        <v>196</v>
      </c>
    </row>
    <row r="38" spans="1:4" s="38" customFormat="1" ht="31.5">
      <c r="A38" s="35"/>
      <c r="B38" s="40" t="s">
        <v>22</v>
      </c>
      <c r="C38" s="48">
        <f>C40</f>
        <v>1.398305084745763</v>
      </c>
      <c r="D38" s="37"/>
    </row>
    <row r="39" spans="1:4">
      <c r="A39" s="12"/>
      <c r="B39" s="9" t="s">
        <v>14</v>
      </c>
      <c r="C39" s="49"/>
      <c r="D39" s="16"/>
    </row>
    <row r="40" spans="1:4" ht="47.25">
      <c r="A40" s="12">
        <v>16</v>
      </c>
      <c r="B40" s="24" t="s">
        <v>49</v>
      </c>
      <c r="C40" s="49">
        <v>1.398305084745763</v>
      </c>
      <c r="D40" s="16" t="s">
        <v>82</v>
      </c>
    </row>
    <row r="41" spans="1:4" s="38" customFormat="1" ht="31.5">
      <c r="A41" s="35"/>
      <c r="B41" s="40" t="s">
        <v>23</v>
      </c>
      <c r="C41" s="48">
        <f>SUM(C43:C55)</f>
        <v>2.6694915254237288</v>
      </c>
      <c r="D41" s="37"/>
    </row>
    <row r="42" spans="1:4">
      <c r="A42" s="7"/>
      <c r="B42" s="9" t="s">
        <v>24</v>
      </c>
      <c r="C42" s="49"/>
      <c r="D42" s="15"/>
    </row>
    <row r="43" spans="1:4" ht="31.5">
      <c r="A43" s="7" t="s">
        <v>237</v>
      </c>
      <c r="B43" s="22" t="s">
        <v>159</v>
      </c>
      <c r="C43" s="49">
        <v>0.22245762711864409</v>
      </c>
      <c r="D43" s="15" t="s">
        <v>198</v>
      </c>
    </row>
    <row r="44" spans="1:4" ht="31.5">
      <c r="A44" s="7" t="s">
        <v>238</v>
      </c>
      <c r="B44" s="22" t="s">
        <v>160</v>
      </c>
      <c r="C44" s="49">
        <v>0.22245762711864409</v>
      </c>
      <c r="D44" s="15" t="s">
        <v>198</v>
      </c>
    </row>
    <row r="45" spans="1:4" ht="31.5">
      <c r="A45" s="7" t="s">
        <v>239</v>
      </c>
      <c r="B45" s="22" t="s">
        <v>161</v>
      </c>
      <c r="C45" s="49">
        <v>0.22245762711864409</v>
      </c>
      <c r="D45" s="15" t="s">
        <v>198</v>
      </c>
    </row>
    <row r="46" spans="1:4" ht="31.5">
      <c r="A46" s="7" t="s">
        <v>240</v>
      </c>
      <c r="B46" s="22" t="s">
        <v>184</v>
      </c>
      <c r="C46" s="49">
        <v>0.22245762711864409</v>
      </c>
      <c r="D46" s="15" t="s">
        <v>198</v>
      </c>
    </row>
    <row r="47" spans="1:4" ht="31.5">
      <c r="A47" s="7" t="s">
        <v>241</v>
      </c>
      <c r="B47" s="22" t="s">
        <v>57</v>
      </c>
      <c r="C47" s="49">
        <v>0.22245762711864409</v>
      </c>
      <c r="D47" s="15" t="s">
        <v>106</v>
      </c>
    </row>
    <row r="48" spans="1:4" ht="31.5">
      <c r="A48" s="7" t="s">
        <v>242</v>
      </c>
      <c r="B48" s="22" t="s">
        <v>58</v>
      </c>
      <c r="C48" s="49">
        <v>0.22245762711864409</v>
      </c>
      <c r="D48" s="16" t="s">
        <v>106</v>
      </c>
    </row>
    <row r="49" spans="1:4" ht="31.5">
      <c r="A49" s="7" t="s">
        <v>243</v>
      </c>
      <c r="B49" s="22" t="s">
        <v>185</v>
      </c>
      <c r="C49" s="49">
        <v>0.22245762711864409</v>
      </c>
      <c r="D49" s="16" t="s">
        <v>198</v>
      </c>
    </row>
    <row r="50" spans="1:4" ht="31.5">
      <c r="A50" s="7" t="s">
        <v>244</v>
      </c>
      <c r="B50" s="22" t="s">
        <v>186</v>
      </c>
      <c r="C50" s="49">
        <v>0.22245762711864409</v>
      </c>
      <c r="D50" s="16" t="s">
        <v>198</v>
      </c>
    </row>
    <row r="51" spans="1:4" ht="31.5">
      <c r="A51" s="7" t="s">
        <v>245</v>
      </c>
      <c r="B51" s="22" t="s">
        <v>187</v>
      </c>
      <c r="C51" s="49">
        <v>0.22245762711864409</v>
      </c>
      <c r="D51" s="16" t="s">
        <v>198</v>
      </c>
    </row>
    <row r="52" spans="1:4" ht="31.5">
      <c r="A52" s="7" t="s">
        <v>246</v>
      </c>
      <c r="B52" s="22" t="s">
        <v>59</v>
      </c>
      <c r="C52" s="49">
        <v>0.22245762711864409</v>
      </c>
      <c r="D52" s="14" t="s">
        <v>106</v>
      </c>
    </row>
    <row r="53" spans="1:4" ht="31.5">
      <c r="A53" s="7" t="s">
        <v>247</v>
      </c>
      <c r="B53" s="22" t="s">
        <v>188</v>
      </c>
      <c r="C53" s="49">
        <v>0.22245762711864409</v>
      </c>
      <c r="D53" s="16" t="s">
        <v>198</v>
      </c>
    </row>
    <row r="54" spans="1:4">
      <c r="A54" s="7"/>
      <c r="B54" s="9" t="s">
        <v>14</v>
      </c>
      <c r="C54" s="49"/>
      <c r="D54" s="16"/>
    </row>
    <row r="55" spans="1:4" ht="31.5">
      <c r="A55" s="7" t="s">
        <v>248</v>
      </c>
      <c r="B55" s="22" t="s">
        <v>50</v>
      </c>
      <c r="C55" s="49">
        <v>0.22245762711864409</v>
      </c>
      <c r="D55" s="16" t="s">
        <v>106</v>
      </c>
    </row>
    <row r="56" spans="1:4" s="38" customFormat="1" ht="47.25">
      <c r="A56" s="35"/>
      <c r="B56" s="40" t="s">
        <v>28</v>
      </c>
      <c r="C56" s="48">
        <f>C58+C61+C64+C67+C71+C75+C77+C82+C85+C87+C88</f>
        <v>56.004265932203396</v>
      </c>
      <c r="D56" s="37"/>
    </row>
    <row r="57" spans="1:4" s="3" customFormat="1">
      <c r="A57" s="2"/>
      <c r="B57" s="6" t="s">
        <v>29</v>
      </c>
      <c r="C57" s="50"/>
      <c r="D57" s="16"/>
    </row>
    <row r="58" spans="1:4" s="3" customFormat="1" ht="47.25">
      <c r="A58" s="2" t="s">
        <v>249</v>
      </c>
      <c r="B58" s="11" t="s">
        <v>69</v>
      </c>
      <c r="C58" s="50">
        <v>12.353988983050851</v>
      </c>
      <c r="D58" s="51" t="s">
        <v>208</v>
      </c>
    </row>
    <row r="59" spans="1:4">
      <c r="A59" s="7"/>
      <c r="B59" s="21" t="s">
        <v>38</v>
      </c>
      <c r="C59" s="49">
        <v>4.1644562711864417</v>
      </c>
      <c r="D59" s="16"/>
    </row>
    <row r="60" spans="1:4">
      <c r="A60" s="7"/>
      <c r="B60" s="21" t="s">
        <v>39</v>
      </c>
      <c r="C60" s="49">
        <v>8.189532711864409</v>
      </c>
      <c r="D60" s="16"/>
    </row>
    <row r="61" spans="1:4" s="3" customFormat="1" ht="47.25">
      <c r="A61" s="2" t="s">
        <v>250</v>
      </c>
      <c r="B61" s="11" t="s">
        <v>70</v>
      </c>
      <c r="C61" s="50">
        <v>12.353988983050851</v>
      </c>
      <c r="D61" s="51" t="s">
        <v>208</v>
      </c>
    </row>
    <row r="62" spans="1:4">
      <c r="A62" s="7"/>
      <c r="B62" s="21" t="s">
        <v>38</v>
      </c>
      <c r="C62" s="49">
        <v>4.1644562711864417</v>
      </c>
      <c r="D62" s="16"/>
    </row>
    <row r="63" spans="1:4">
      <c r="A63" s="7"/>
      <c r="B63" s="21" t="s">
        <v>39</v>
      </c>
      <c r="C63" s="49">
        <v>8.189532711864409</v>
      </c>
      <c r="D63" s="16"/>
    </row>
    <row r="64" spans="1:4" s="3" customFormat="1" ht="47.25">
      <c r="A64" s="2" t="s">
        <v>251</v>
      </c>
      <c r="B64" s="11" t="s">
        <v>71</v>
      </c>
      <c r="C64" s="50">
        <v>9.4864901694915265</v>
      </c>
      <c r="D64" s="51" t="s">
        <v>208</v>
      </c>
    </row>
    <row r="65" spans="1:6">
      <c r="A65" s="7"/>
      <c r="B65" s="21" t="s">
        <v>38</v>
      </c>
      <c r="C65" s="49">
        <v>4.1644562711864417</v>
      </c>
      <c r="D65" s="16"/>
    </row>
    <row r="66" spans="1:6">
      <c r="A66" s="7"/>
      <c r="B66" s="21" t="s">
        <v>40</v>
      </c>
      <c r="C66" s="49">
        <v>5.3220338983050848</v>
      </c>
      <c r="D66" s="16"/>
    </row>
    <row r="67" spans="1:6" s="3" customFormat="1" ht="47.25">
      <c r="A67" s="2" t="s">
        <v>252</v>
      </c>
      <c r="B67" s="11" t="s">
        <v>68</v>
      </c>
      <c r="C67" s="50">
        <v>9.4864901694915265</v>
      </c>
      <c r="D67" s="51" t="s">
        <v>208</v>
      </c>
    </row>
    <row r="68" spans="1:6">
      <c r="A68" s="7"/>
      <c r="B68" s="21" t="s">
        <v>38</v>
      </c>
      <c r="C68" s="49">
        <v>4.1644562711864417</v>
      </c>
      <c r="D68" s="16"/>
    </row>
    <row r="69" spans="1:6">
      <c r="A69" s="7"/>
      <c r="B69" s="21" t="s">
        <v>41</v>
      </c>
      <c r="C69" s="49">
        <v>5.3220338983050848</v>
      </c>
      <c r="D69" s="16"/>
    </row>
    <row r="70" spans="1:6">
      <c r="A70" s="7"/>
      <c r="B70" s="5" t="s">
        <v>9</v>
      </c>
      <c r="C70" s="49"/>
      <c r="D70" s="16"/>
      <c r="F70" s="29"/>
    </row>
    <row r="71" spans="1:6" ht="47.25">
      <c r="A71" s="7" t="s">
        <v>253</v>
      </c>
      <c r="B71" s="20" t="s">
        <v>53</v>
      </c>
      <c r="C71" s="50">
        <v>4.0958940677966105</v>
      </c>
      <c r="D71" s="16" t="s">
        <v>107</v>
      </c>
      <c r="F71" s="29"/>
    </row>
    <row r="72" spans="1:6">
      <c r="A72" s="7"/>
      <c r="B72" s="21" t="s">
        <v>42</v>
      </c>
      <c r="C72" s="49">
        <v>1.593220338983051</v>
      </c>
      <c r="D72" s="15"/>
      <c r="F72" s="29"/>
    </row>
    <row r="73" spans="1:6">
      <c r="A73" s="7"/>
      <c r="B73" s="21" t="s">
        <v>43</v>
      </c>
      <c r="C73" s="49">
        <v>2.5026737288135594</v>
      </c>
      <c r="D73" s="16"/>
      <c r="F73" s="29"/>
    </row>
    <row r="74" spans="1:6">
      <c r="A74" s="7"/>
      <c r="B74" s="5" t="s">
        <v>8</v>
      </c>
      <c r="C74" s="49"/>
      <c r="D74" s="16"/>
      <c r="F74" s="29"/>
    </row>
    <row r="75" spans="1:6" ht="47.25">
      <c r="A75" s="7" t="s">
        <v>254</v>
      </c>
      <c r="B75" s="20" t="s">
        <v>52</v>
      </c>
      <c r="C75" s="50">
        <v>0.4417279661016949</v>
      </c>
      <c r="D75" s="16" t="s">
        <v>106</v>
      </c>
      <c r="F75" s="29"/>
    </row>
    <row r="76" spans="1:6">
      <c r="A76" s="7"/>
      <c r="B76" s="5" t="s">
        <v>11</v>
      </c>
      <c r="C76" s="49"/>
      <c r="D76" s="16"/>
      <c r="F76" s="29"/>
    </row>
    <row r="77" spans="1:6" ht="47.25">
      <c r="A77" s="7" t="s">
        <v>255</v>
      </c>
      <c r="B77" s="20" t="s">
        <v>54</v>
      </c>
      <c r="C77" s="50">
        <v>2.5616110169491528</v>
      </c>
      <c r="D77" s="16" t="s">
        <v>106</v>
      </c>
      <c r="F77" s="29"/>
    </row>
    <row r="78" spans="1:6">
      <c r="A78" s="7"/>
      <c r="B78" s="21" t="s">
        <v>44</v>
      </c>
      <c r="C78" s="49">
        <v>1.5305084745762711</v>
      </c>
      <c r="D78" s="16"/>
      <c r="F78" s="29"/>
    </row>
    <row r="79" spans="1:6">
      <c r="A79" s="7"/>
      <c r="B79" s="21" t="s">
        <v>45</v>
      </c>
      <c r="C79" s="49">
        <v>0.29416949152542371</v>
      </c>
      <c r="D79" s="16"/>
      <c r="F79" s="29"/>
    </row>
    <row r="80" spans="1:6">
      <c r="A80" s="7"/>
      <c r="B80" s="21" t="s">
        <v>46</v>
      </c>
      <c r="C80" s="49">
        <v>0.73693305084745764</v>
      </c>
      <c r="D80" s="16"/>
      <c r="F80" s="29"/>
    </row>
    <row r="81" spans="1:6">
      <c r="A81" s="7"/>
      <c r="B81" s="5" t="s">
        <v>7</v>
      </c>
      <c r="C81" s="50"/>
      <c r="D81" s="16"/>
      <c r="F81" s="29"/>
    </row>
    <row r="82" spans="1:6" ht="47.25">
      <c r="A82" s="7" t="s">
        <v>256</v>
      </c>
      <c r="B82" s="20" t="s">
        <v>72</v>
      </c>
      <c r="C82" s="50">
        <v>2.5895338983050848</v>
      </c>
      <c r="D82" s="16" t="s">
        <v>106</v>
      </c>
      <c r="F82" s="29"/>
    </row>
    <row r="83" spans="1:6">
      <c r="A83" s="7"/>
      <c r="B83" s="21" t="s">
        <v>44</v>
      </c>
      <c r="C83" s="49">
        <v>1.5305084745762711</v>
      </c>
      <c r="D83" s="16"/>
      <c r="F83" s="29"/>
    </row>
    <row r="84" spans="1:6">
      <c r="A84" s="7"/>
      <c r="B84" s="21" t="s">
        <v>48</v>
      </c>
      <c r="C84" s="49">
        <v>1.0590254237288137</v>
      </c>
      <c r="D84" s="17"/>
      <c r="F84" s="29"/>
    </row>
    <row r="85" spans="1:6" ht="47.25">
      <c r="A85" s="7" t="s">
        <v>257</v>
      </c>
      <c r="B85" s="20" t="s">
        <v>74</v>
      </c>
      <c r="C85" s="50">
        <v>1.4872881355932202</v>
      </c>
      <c r="D85" s="17" t="s">
        <v>106</v>
      </c>
      <c r="F85" s="29"/>
    </row>
    <row r="86" spans="1:6">
      <c r="A86" s="7"/>
      <c r="B86" s="21" t="s">
        <v>47</v>
      </c>
      <c r="C86" s="49">
        <v>1.4872881355932202</v>
      </c>
      <c r="D86" s="16"/>
      <c r="F86" s="29"/>
    </row>
    <row r="87" spans="1:6">
      <c r="A87" s="7"/>
      <c r="B87" s="20" t="s">
        <v>73</v>
      </c>
      <c r="C87" s="50">
        <v>0.82366271186440687</v>
      </c>
      <c r="D87" s="16" t="s">
        <v>106</v>
      </c>
      <c r="F87" s="29"/>
    </row>
    <row r="88" spans="1:6" ht="31.5">
      <c r="A88" s="7" t="s">
        <v>258</v>
      </c>
      <c r="B88" s="20" t="s">
        <v>93</v>
      </c>
      <c r="C88" s="50">
        <v>0.32358983050847462</v>
      </c>
      <c r="D88" s="16" t="s">
        <v>108</v>
      </c>
      <c r="F88" s="29"/>
    </row>
    <row r="89" spans="1:6">
      <c r="D89" s="18"/>
    </row>
    <row r="90" spans="1:6" ht="18.75" customHeight="1"/>
    <row r="91" spans="1:6" ht="18.75" customHeight="1"/>
    <row r="92" spans="1:6" ht="18.75" customHeight="1"/>
    <row r="93" spans="1:6" ht="18.75" customHeight="1"/>
  </sheetData>
  <autoFilter ref="A6:D88"/>
  <mergeCells count="2">
    <mergeCell ref="A3:D3"/>
    <mergeCell ref="A2:D2"/>
  </mergeCells>
  <pageMargins left="0.31496062992125984" right="0.31496062992125984" top="0.35433070866141736" bottom="0.35433070866141736" header="0.31496062992125984" footer="0.31496062992125984"/>
  <pageSetup paperSize="8" scale="72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мероприятий ВКЛ.в ИП</vt:lpstr>
      <vt:lpstr>перечень мероприятий ИСКЛ.из ИП</vt:lpstr>
      <vt:lpstr>'перечень мероприятий ВКЛ.в ИП'!Область_печати</vt:lpstr>
      <vt:lpstr>'перечень мероприятий ИСКЛ.из 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2019-02-23T07:48:16Z</dcterms:modified>
</cp:coreProperties>
</file>