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Лист1!$A$1:$M$89</definedName>
  </definedNames>
  <calcPr calcId="145621"/>
</workbook>
</file>

<file path=xl/calcChain.xml><?xml version="1.0" encoding="utf-8"?>
<calcChain xmlns="http://schemas.openxmlformats.org/spreadsheetml/2006/main">
  <c r="O19" i="1" l="1"/>
  <c r="K23" i="1" l="1"/>
  <c r="K22" i="1"/>
  <c r="K21" i="1"/>
  <c r="K20" i="1"/>
  <c r="K19" i="1"/>
  <c r="O20" i="1" l="1"/>
  <c r="O21" i="1" l="1"/>
  <c r="O22" i="1" l="1"/>
  <c r="O23" i="1"/>
  <c r="K65" i="1" l="1"/>
  <c r="K66" i="1" s="1"/>
  <c r="K67" i="1" s="1"/>
  <c r="K68" i="1" s="1"/>
  <c r="K15" i="1" l="1"/>
  <c r="K16" i="1" l="1"/>
  <c r="K17" i="1" s="1"/>
  <c r="K18" i="1" s="1"/>
  <c r="K10" i="1"/>
  <c r="O9" i="1" s="1"/>
  <c r="K11" i="1" l="1"/>
  <c r="K12" i="1" l="1"/>
  <c r="O10" i="1"/>
  <c r="D19" i="1"/>
  <c r="D24" i="1"/>
  <c r="D64" i="1"/>
  <c r="D79" i="1"/>
  <c r="D74" i="1"/>
  <c r="O11" i="1" l="1"/>
  <c r="K13" i="1"/>
  <c r="D44" i="1"/>
  <c r="D39" i="1"/>
  <c r="D29" i="1"/>
  <c r="D54" i="1"/>
  <c r="D59" i="1"/>
  <c r="D49" i="1"/>
  <c r="O12" i="1" l="1"/>
  <c r="O13" i="1"/>
  <c r="D69" i="1"/>
  <c r="D34" i="1"/>
  <c r="D14" i="1"/>
  <c r="D9" i="1" l="1"/>
</calcChain>
</file>

<file path=xl/sharedStrings.xml><?xml version="1.0" encoding="utf-8"?>
<sst xmlns="http://schemas.openxmlformats.org/spreadsheetml/2006/main" count="131" uniqueCount="37">
  <si>
    <t>№ п/п</t>
  </si>
  <si>
    <t>Год</t>
  </si>
  <si>
    <t>млн. руб.</t>
  </si>
  <si>
    <t>%</t>
  </si>
  <si>
    <t xml:space="preserve"> ОАО "Орелоблэнерго"</t>
  </si>
  <si>
    <t>ЗАО "АВТОБАЗИС"</t>
  </si>
  <si>
    <t>ООО "Промэнергосеть"</t>
  </si>
  <si>
    <t>ОАО "МЛЗ"</t>
  </si>
  <si>
    <t>ИП Шамардин В. Д.</t>
  </si>
  <si>
    <t xml:space="preserve"> ООО "ОПК-Энерго"</t>
  </si>
  <si>
    <t xml:space="preserve"> ООО "Газпром энерго" (Центральный филиал ООО "Газпром энерго")</t>
  </si>
  <si>
    <t xml:space="preserve"> ООО "СтройПарк"</t>
  </si>
  <si>
    <t>ОАО "РЖД" (филиал ОАО "РЖД" - Трансэнерго (Московская дирекция по энергообеспечению)</t>
  </si>
  <si>
    <t>ОАО "Орловские металлы</t>
  </si>
  <si>
    <t>ОАО "Оборонэнерго" филиал "Юго-Западный"</t>
  </si>
  <si>
    <t>ООО "Энергетик"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</si>
  <si>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</si>
  <si>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</si>
  <si>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
по количеству активов</t>
  </si>
  <si>
    <t>Наименование сетевой организации</t>
  </si>
  <si>
    <t>ООО "ТЭС"</t>
  </si>
  <si>
    <t>Уровень надежности реализуемых товаров (услуг)</t>
  </si>
  <si>
    <t>Уровень качества реализуемых товаров (услуг)</t>
  </si>
  <si>
    <t xml:space="preserve">Долгосрочные параметры регулирования для территориальных сетевых организаций,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
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</si>
  <si>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</si>
  <si>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</si>
  <si>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Величина технологического расхода (потерь) электрической энергии (уровень потерь)</t>
  </si>
  <si>
    <t>(2015 год) - первый год долгосрочного периода регулирования;</t>
  </si>
  <si>
    <t>(2019 год) - последний год долгосрочного периода регулирования.</t>
  </si>
  <si>
    <t>ООО "Керама Марацци"</t>
  </si>
  <si>
    <t>АО "Протон"</t>
  </si>
  <si>
    <t>Х</t>
  </si>
  <si>
    <t>ВН</t>
  </si>
  <si>
    <t>СН1</t>
  </si>
  <si>
    <t>СН2</t>
  </si>
  <si>
    <t>НН</t>
  </si>
  <si>
    <t>Приложение 2 к приказу
Управления по тарифам
Орловской области
от 29 декабря 2014 г.                № 2409-т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</si>
</sst>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#,##0.0000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143">
    <xf numFmtId="0" fontId="0" fillId="0" borderId="0" xfId="0"/>
    <xf numFmtId="0" fontId="1" fillId="0" borderId="0" xfId="0" applyFont="1"/>
    <xf numFmtId="0" fontId="3" fillId="0" borderId="0" xfId="0" applyFont="1"/>
    <xf numFmtId="4" fontId="5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/>
    </xf>
    <xf numFmtId="166" fontId="5" fillId="0" borderId="2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0" fillId="0" borderId="0" xfId="0" applyFont="1"/>
    <xf numFmtId="166" fontId="5" fillId="2" borderId="10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166" fontId="5" fillId="2" borderId="16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0" fillId="2" borderId="0" xfId="0" applyFill="1"/>
    <xf numFmtId="166" fontId="5" fillId="2" borderId="4" xfId="0" applyNumberFormat="1" applyFont="1" applyFill="1" applyBorder="1" applyAlignment="1">
      <alignment horizontal="center" vertical="center"/>
    </xf>
    <xf numFmtId="166" fontId="5" fillId="2" borderId="27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6" fontId="5" fillId="2" borderId="26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7" fontId="0" fillId="2" borderId="0" xfId="0" applyNumberFormat="1" applyFill="1"/>
    <xf numFmtId="0" fontId="1" fillId="2" borderId="16" xfId="0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6" fontId="10" fillId="2" borderId="10" xfId="0" applyNumberFormat="1" applyFont="1" applyFill="1" applyBorder="1" applyAlignment="1">
      <alignment horizontal="center" vertical="center"/>
    </xf>
    <xf numFmtId="166" fontId="11" fillId="2" borderId="10" xfId="0" applyNumberFormat="1" applyFont="1" applyFill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6" fontId="10" fillId="0" borderId="26" xfId="0" applyNumberFormat="1" applyFont="1" applyBorder="1" applyAlignment="1">
      <alignment horizontal="center" vertical="center"/>
    </xf>
    <xf numFmtId="0" fontId="12" fillId="0" borderId="0" xfId="0" applyFont="1"/>
    <xf numFmtId="10" fontId="12" fillId="0" borderId="0" xfId="0" applyNumberFormat="1" applyFont="1"/>
    <xf numFmtId="167" fontId="12" fillId="0" borderId="0" xfId="0" applyNumberFormat="1" applyFont="1"/>
    <xf numFmtId="0" fontId="13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\&#1069;&#1082;&#1089;&#1087;&#1077;&#1088;&#1090;&#1085;&#1099;&#1077;%20&#1087;&#1077;&#1088;&#1077;&#1076;&#1072;&#1095;&#1072;%202015\&#1056;&#1040;&#1057;&#1063;&#1045;&#1058;%20&#1050;&#1054;&#1058;&#1051;&#1054;&#1042;&#1067;&#1061;%20&#1053;&#1040;%202015%20&#1043;&#1054;&#1044;%20%20PEREDACHA.LIM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RIHOQM2Y\&#1054;&#1088;&#1077;&#1083;%20%20&#1096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5"/>
      <sheetName val="P2.2 У.Е. 2015"/>
      <sheetName val="4 баланс ээ"/>
      <sheetName val="5 баланс мощности"/>
      <sheetName val="6 баланс мощности"/>
      <sheetName val="Расчет ВН1"/>
      <sheetName val="НВВ РСК 2015 (I пол) МИН"/>
      <sheetName val="НВВ РСК 2015 (II пол) МИН"/>
      <sheetName val="НВВ РСК 2015 МИН"/>
      <sheetName val="НВВ РСК 2015 (I пол) МАКС"/>
      <sheetName val="НВВ РСК 2015 (II пол) МАКС"/>
      <sheetName val="НВВ РСК 2015 МАКС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0"/>
      <sheetName val="modList08"/>
      <sheetName val="modList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8">
          <cell r="AJ28">
            <v>242254.103</v>
          </cell>
        </row>
        <row r="34">
          <cell r="AJ34">
            <v>12650.880000000001</v>
          </cell>
        </row>
        <row r="40">
          <cell r="AJ40">
            <v>5045.78</v>
          </cell>
        </row>
        <row r="46">
          <cell r="AJ46">
            <v>1600.83</v>
          </cell>
        </row>
        <row r="52">
          <cell r="AJ52">
            <v>3011.54</v>
          </cell>
        </row>
        <row r="58">
          <cell r="AJ58">
            <v>1247.6499999999999</v>
          </cell>
        </row>
        <row r="64">
          <cell r="AJ64">
            <v>1315.78</v>
          </cell>
        </row>
        <row r="70">
          <cell r="AJ70">
            <v>138.63</v>
          </cell>
        </row>
        <row r="76">
          <cell r="AJ76">
            <v>802.43500000000006</v>
          </cell>
        </row>
        <row r="88">
          <cell r="AJ88">
            <v>703.5</v>
          </cell>
        </row>
        <row r="94">
          <cell r="AJ94">
            <v>428.30999999999995</v>
          </cell>
        </row>
        <row r="100">
          <cell r="AJ100">
            <v>150.68</v>
          </cell>
        </row>
        <row r="106">
          <cell r="AJ106">
            <v>346.29999999999995</v>
          </cell>
        </row>
        <row r="112">
          <cell r="AJ112">
            <v>279.18</v>
          </cell>
        </row>
        <row r="118">
          <cell r="AJ118">
            <v>228.43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2.1"/>
      <sheetName val="2.2"/>
      <sheetName val="2.3"/>
      <sheetName val="2.4"/>
      <sheetName val="3.1"/>
      <sheetName val="3.2"/>
      <sheetName val="3.3"/>
      <sheetName val="4.1"/>
      <sheetName val="4.2"/>
      <sheetName val="5.1"/>
      <sheetName val="6.1 (3)"/>
      <sheetName val="6.2 (2)"/>
      <sheetName val="6.3 (2)"/>
      <sheetName val="6.4 (2)"/>
      <sheetName val="7.1 (2)"/>
      <sheetName val="7.2"/>
      <sheetName val="8.1"/>
      <sheetName val="8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C11">
            <v>2.6009582477754963E-3</v>
          </cell>
          <cell r="D11">
            <v>2.561943874058864E-3</v>
          </cell>
          <cell r="E11">
            <v>2.5235147159479812E-3</v>
          </cell>
          <cell r="F11">
            <v>2.4856619952087614E-3</v>
          </cell>
          <cell r="G11">
            <v>2.4483770652806301E-3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topLeftCell="A4" zoomScale="90" zoomScaleNormal="90" workbookViewId="0">
      <selection activeCell="G5" sqref="G5:J6"/>
    </sheetView>
  </sheetViews>
  <sheetFormatPr defaultRowHeight="15" x14ac:dyDescent="0.25"/>
  <cols>
    <col min="1" max="1" width="9.140625" style="1"/>
    <col min="2" max="2" width="29.140625" style="1" customWidth="1"/>
    <col min="3" max="3" width="9.140625" style="1"/>
    <col min="4" max="4" width="16" style="3" customWidth="1"/>
    <col min="5" max="5" width="16.140625" style="3" customWidth="1"/>
    <col min="6" max="6" width="18" style="3" customWidth="1"/>
    <col min="7" max="10" width="23.85546875" style="2" customWidth="1"/>
    <col min="11" max="11" width="21.28515625" style="2" customWidth="1"/>
    <col min="12" max="12" width="25.5703125" style="35" customWidth="1"/>
    <col min="13" max="13" width="33.28515625" customWidth="1"/>
  </cols>
  <sheetData>
    <row r="1" spans="1:16" ht="15" customHeight="1" x14ac:dyDescent="0.25">
      <c r="K1" s="103"/>
      <c r="L1" s="103"/>
    </row>
    <row r="2" spans="1:16" ht="61.5" customHeight="1" x14ac:dyDescent="0.25">
      <c r="K2" s="103"/>
      <c r="L2" s="103"/>
      <c r="M2" s="119" t="s">
        <v>36</v>
      </c>
    </row>
    <row r="3" spans="1:16" ht="37.5" customHeight="1" x14ac:dyDescent="0.25">
      <c r="K3" s="103"/>
      <c r="L3" s="103"/>
      <c r="M3" s="119"/>
    </row>
    <row r="4" spans="1:16" ht="47.25" customHeight="1" thickBot="1" x14ac:dyDescent="0.3">
      <c r="A4" s="141" t="s">
        <v>23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6" ht="62.25" customHeight="1" x14ac:dyDescent="0.25">
      <c r="A5" s="104" t="s">
        <v>0</v>
      </c>
      <c r="B5" s="107" t="s">
        <v>19</v>
      </c>
      <c r="C5" s="107" t="s">
        <v>1</v>
      </c>
      <c r="D5" s="116" t="s">
        <v>16</v>
      </c>
      <c r="E5" s="116" t="s">
        <v>17</v>
      </c>
      <c r="F5" s="116" t="s">
        <v>18</v>
      </c>
      <c r="G5" s="110" t="s">
        <v>26</v>
      </c>
      <c r="H5" s="111"/>
      <c r="I5" s="111"/>
      <c r="J5" s="112"/>
      <c r="K5" s="116" t="s">
        <v>21</v>
      </c>
      <c r="L5" s="110" t="s">
        <v>22</v>
      </c>
      <c r="M5" s="118"/>
    </row>
    <row r="6" spans="1:16" ht="117.75" customHeight="1" x14ac:dyDescent="0.25">
      <c r="A6" s="105"/>
      <c r="B6" s="108"/>
      <c r="C6" s="108"/>
      <c r="D6" s="117"/>
      <c r="E6" s="117"/>
      <c r="F6" s="117"/>
      <c r="G6" s="113"/>
      <c r="H6" s="114"/>
      <c r="I6" s="114"/>
      <c r="J6" s="115"/>
      <c r="K6" s="117"/>
      <c r="L6" s="28" t="s">
        <v>24</v>
      </c>
      <c r="M6" s="24" t="s">
        <v>25</v>
      </c>
    </row>
    <row r="7" spans="1:16" ht="35.25" customHeight="1" x14ac:dyDescent="0.25">
      <c r="A7" s="106"/>
      <c r="B7" s="109"/>
      <c r="C7" s="109"/>
      <c r="D7" s="77" t="s">
        <v>2</v>
      </c>
      <c r="E7" s="77" t="s">
        <v>3</v>
      </c>
      <c r="F7" s="77" t="s">
        <v>3</v>
      </c>
      <c r="G7" s="13" t="s">
        <v>32</v>
      </c>
      <c r="H7" s="13" t="s">
        <v>33</v>
      </c>
      <c r="I7" s="142" t="s">
        <v>34</v>
      </c>
      <c r="J7" s="142" t="s">
        <v>35</v>
      </c>
      <c r="K7" s="77"/>
      <c r="L7" s="77"/>
      <c r="M7" s="79"/>
      <c r="N7" s="138"/>
      <c r="O7" s="138"/>
      <c r="P7" s="138"/>
    </row>
    <row r="8" spans="1:16" ht="24.75" customHeight="1" thickBot="1" x14ac:dyDescent="0.3">
      <c r="A8" s="106"/>
      <c r="B8" s="109"/>
      <c r="C8" s="109"/>
      <c r="D8" s="78"/>
      <c r="E8" s="78"/>
      <c r="F8" s="78"/>
      <c r="G8" s="14" t="s">
        <v>3</v>
      </c>
      <c r="H8" s="14" t="s">
        <v>3</v>
      </c>
      <c r="I8" s="14" t="s">
        <v>3</v>
      </c>
      <c r="J8" s="14" t="s">
        <v>3</v>
      </c>
      <c r="K8" s="78"/>
      <c r="L8" s="78"/>
      <c r="M8" s="80"/>
      <c r="N8" s="136">
        <v>1.4999999999999999E-2</v>
      </c>
      <c r="O8" s="135"/>
      <c r="P8" s="135"/>
    </row>
    <row r="9" spans="1:16" ht="16.5" customHeight="1" x14ac:dyDescent="0.25">
      <c r="A9" s="139">
        <v>1</v>
      </c>
      <c r="B9" s="100" t="s">
        <v>4</v>
      </c>
      <c r="C9" s="120">
        <v>2015</v>
      </c>
      <c r="D9" s="121">
        <f>'[1]Расчет НВВ РСК - индексация'!$AJ$28/1000</f>
        <v>242.25410300000001</v>
      </c>
      <c r="E9" s="74" t="s">
        <v>31</v>
      </c>
      <c r="F9" s="74" t="s">
        <v>31</v>
      </c>
      <c r="G9" s="74">
        <v>0</v>
      </c>
      <c r="H9" s="74">
        <v>0</v>
      </c>
      <c r="I9" s="74">
        <v>4.1153073841744003</v>
      </c>
      <c r="J9" s="74">
        <v>11.263649482477495</v>
      </c>
      <c r="K9" s="122">
        <v>2.1499999999999998E-2</v>
      </c>
      <c r="L9" s="123">
        <v>1.0549999999999999</v>
      </c>
      <c r="M9" s="124">
        <v>0.89749999999999996</v>
      </c>
      <c r="N9" s="135"/>
      <c r="O9" s="137">
        <f>K10/K9-1</f>
        <v>-1.5000000000000013E-2</v>
      </c>
      <c r="P9" s="135"/>
    </row>
    <row r="10" spans="1:16" x14ac:dyDescent="0.25">
      <c r="A10" s="140"/>
      <c r="B10" s="101"/>
      <c r="C10" s="125">
        <v>2016</v>
      </c>
      <c r="D10" s="126" t="s">
        <v>31</v>
      </c>
      <c r="E10" s="75">
        <v>2.5</v>
      </c>
      <c r="F10" s="75">
        <v>0.75</v>
      </c>
      <c r="G10" s="75">
        <v>0</v>
      </c>
      <c r="H10" s="75">
        <v>0</v>
      </c>
      <c r="I10" s="75">
        <v>4.1153073841744003</v>
      </c>
      <c r="J10" s="75">
        <v>11.263649482477495</v>
      </c>
      <c r="K10" s="127">
        <f>K9-(K9*0.015)</f>
        <v>2.1177499999999998E-2</v>
      </c>
      <c r="L10" s="128">
        <v>1.0389999999999999</v>
      </c>
      <c r="M10" s="129">
        <v>0.89749999999999996</v>
      </c>
      <c r="N10" s="135"/>
      <c r="O10" s="137">
        <f t="shared" ref="O10:O13" si="0">K11/K10-1</f>
        <v>-1.5000000000000013E-2</v>
      </c>
      <c r="P10" s="135"/>
    </row>
    <row r="11" spans="1:16" x14ac:dyDescent="0.25">
      <c r="A11" s="140"/>
      <c r="B11" s="101"/>
      <c r="C11" s="125">
        <v>2017</v>
      </c>
      <c r="D11" s="126" t="s">
        <v>31</v>
      </c>
      <c r="E11" s="75">
        <v>2.5</v>
      </c>
      <c r="F11" s="75">
        <v>0.75</v>
      </c>
      <c r="G11" s="75">
        <v>0</v>
      </c>
      <c r="H11" s="75">
        <v>0</v>
      </c>
      <c r="I11" s="75">
        <v>4.1153073841744003</v>
      </c>
      <c r="J11" s="75">
        <v>11.263649482477495</v>
      </c>
      <c r="K11" s="127">
        <f t="shared" ref="K11:K13" si="1">K10-(K10*0.015)</f>
        <v>2.0859837499999999E-2</v>
      </c>
      <c r="L11" s="128">
        <v>1.0229999999999999</v>
      </c>
      <c r="M11" s="129">
        <v>0.89749999999999996</v>
      </c>
      <c r="N11" s="135"/>
      <c r="O11" s="137">
        <f t="shared" si="0"/>
        <v>-1.5000000000000013E-2</v>
      </c>
      <c r="P11" s="135"/>
    </row>
    <row r="12" spans="1:16" x14ac:dyDescent="0.25">
      <c r="A12" s="140"/>
      <c r="B12" s="101"/>
      <c r="C12" s="125">
        <v>2018</v>
      </c>
      <c r="D12" s="126" t="s">
        <v>31</v>
      </c>
      <c r="E12" s="75">
        <v>2.5</v>
      </c>
      <c r="F12" s="75">
        <v>0.75</v>
      </c>
      <c r="G12" s="75">
        <v>0</v>
      </c>
      <c r="H12" s="75">
        <v>0</v>
      </c>
      <c r="I12" s="75">
        <v>4.1153073841744003</v>
      </c>
      <c r="J12" s="75">
        <v>11.263649482477495</v>
      </c>
      <c r="K12" s="127">
        <f t="shared" si="1"/>
        <v>2.0546939937499998E-2</v>
      </c>
      <c r="L12" s="128">
        <v>1.008</v>
      </c>
      <c r="M12" s="129">
        <v>0.89749999999999996</v>
      </c>
      <c r="N12" s="135"/>
      <c r="O12" s="137">
        <f t="shared" si="0"/>
        <v>-1.5000000000000013E-2</v>
      </c>
      <c r="P12" s="135"/>
    </row>
    <row r="13" spans="1:16" ht="15.75" thickBot="1" x14ac:dyDescent="0.3">
      <c r="A13" s="140"/>
      <c r="B13" s="101"/>
      <c r="C13" s="130">
        <v>2019</v>
      </c>
      <c r="D13" s="131" t="s">
        <v>31</v>
      </c>
      <c r="E13" s="76">
        <v>2.5</v>
      </c>
      <c r="F13" s="76">
        <v>0.75</v>
      </c>
      <c r="G13" s="76">
        <v>0</v>
      </c>
      <c r="H13" s="76">
        <v>0</v>
      </c>
      <c r="I13" s="76">
        <v>4.1153073841744003</v>
      </c>
      <c r="J13" s="76">
        <v>11.263649482477495</v>
      </c>
      <c r="K13" s="132">
        <f t="shared" si="1"/>
        <v>2.0238735838437497E-2</v>
      </c>
      <c r="L13" s="133">
        <v>1</v>
      </c>
      <c r="M13" s="134">
        <v>0.89749999999999996</v>
      </c>
      <c r="N13" s="135"/>
      <c r="O13" s="137">
        <f t="shared" si="0"/>
        <v>2.7551752543585484</v>
      </c>
      <c r="P13" s="135"/>
    </row>
    <row r="14" spans="1:16" x14ac:dyDescent="0.25">
      <c r="A14" s="98">
        <v>2</v>
      </c>
      <c r="B14" s="88" t="s">
        <v>9</v>
      </c>
      <c r="C14" s="16">
        <v>2015</v>
      </c>
      <c r="D14" s="60">
        <f>'[1]Расчет НВВ РСК - индексация'!$AJ$34/1000</f>
        <v>12.650880000000001</v>
      </c>
      <c r="E14" s="17" t="s">
        <v>31</v>
      </c>
      <c r="F14" s="17" t="s">
        <v>31</v>
      </c>
      <c r="G14" s="17">
        <v>1.969359433419348</v>
      </c>
      <c r="H14" s="17">
        <v>0</v>
      </c>
      <c r="I14" s="17">
        <v>3.9616836999603744</v>
      </c>
      <c r="J14" s="17">
        <v>1.1076589075160195</v>
      </c>
      <c r="K14" s="36">
        <v>7.5999999999999998E-2</v>
      </c>
      <c r="L14" s="36">
        <v>1</v>
      </c>
      <c r="M14" s="38">
        <v>0.89749999999999996</v>
      </c>
      <c r="N14" s="135"/>
      <c r="O14" s="135"/>
      <c r="P14" s="135"/>
    </row>
    <row r="15" spans="1:16" x14ac:dyDescent="0.25">
      <c r="A15" s="99"/>
      <c r="B15" s="85"/>
      <c r="C15" s="5">
        <v>2016</v>
      </c>
      <c r="D15" s="61" t="s">
        <v>31</v>
      </c>
      <c r="E15" s="4">
        <v>2.5</v>
      </c>
      <c r="F15" s="4">
        <v>0.75</v>
      </c>
      <c r="G15" s="4">
        <v>1.969359433419348</v>
      </c>
      <c r="H15" s="4">
        <v>0</v>
      </c>
      <c r="I15" s="4">
        <v>3.9616836999603744</v>
      </c>
      <c r="J15" s="4">
        <v>1.1076589075160195</v>
      </c>
      <c r="K15" s="39">
        <f>K14-(K14*0.015)</f>
        <v>7.4859999999999996E-2</v>
      </c>
      <c r="L15" s="39">
        <v>1</v>
      </c>
      <c r="M15" s="41">
        <v>0.89749999999999996</v>
      </c>
      <c r="N15" s="135"/>
      <c r="O15" s="135"/>
      <c r="P15" s="135"/>
    </row>
    <row r="16" spans="1:16" x14ac:dyDescent="0.25">
      <c r="A16" s="99"/>
      <c r="B16" s="85"/>
      <c r="C16" s="5">
        <v>2017</v>
      </c>
      <c r="D16" s="61" t="s">
        <v>31</v>
      </c>
      <c r="E16" s="4">
        <v>2.5</v>
      </c>
      <c r="F16" s="4">
        <v>0.75</v>
      </c>
      <c r="G16" s="4">
        <v>1.969359433419348</v>
      </c>
      <c r="H16" s="4">
        <v>0</v>
      </c>
      <c r="I16" s="4">
        <v>3.9616836999603744</v>
      </c>
      <c r="J16" s="4">
        <v>1.1076589075160195</v>
      </c>
      <c r="K16" s="39">
        <f t="shared" ref="K16:K18" si="2">K15-(K15*0.015)</f>
        <v>7.37371E-2</v>
      </c>
      <c r="L16" s="39">
        <v>1</v>
      </c>
      <c r="M16" s="41">
        <v>0.89749999999999996</v>
      </c>
      <c r="N16" s="135"/>
      <c r="O16" s="135"/>
      <c r="P16" s="135"/>
    </row>
    <row r="17" spans="1:16" x14ac:dyDescent="0.25">
      <c r="A17" s="99"/>
      <c r="B17" s="85"/>
      <c r="C17" s="5">
        <v>2018</v>
      </c>
      <c r="D17" s="61" t="s">
        <v>31</v>
      </c>
      <c r="E17" s="4">
        <v>2.5</v>
      </c>
      <c r="F17" s="4">
        <v>0.75</v>
      </c>
      <c r="G17" s="4">
        <v>1.969359433419348</v>
      </c>
      <c r="H17" s="4">
        <v>0</v>
      </c>
      <c r="I17" s="4">
        <v>3.9616836999603744</v>
      </c>
      <c r="J17" s="4">
        <v>1.1076589075160195</v>
      </c>
      <c r="K17" s="39">
        <f t="shared" si="2"/>
        <v>7.2631043500000006E-2</v>
      </c>
      <c r="L17" s="39">
        <v>1</v>
      </c>
      <c r="M17" s="41">
        <v>0.89749999999999996</v>
      </c>
      <c r="N17" s="135"/>
      <c r="O17" s="135"/>
      <c r="P17" s="135"/>
    </row>
    <row r="18" spans="1:16" ht="15.75" thickBot="1" x14ac:dyDescent="0.3">
      <c r="A18" s="102"/>
      <c r="B18" s="86"/>
      <c r="C18" s="20">
        <v>2019</v>
      </c>
      <c r="D18" s="63" t="s">
        <v>31</v>
      </c>
      <c r="E18" s="21">
        <v>2.5</v>
      </c>
      <c r="F18" s="21">
        <v>0.75</v>
      </c>
      <c r="G18" s="21">
        <v>1.969359433419348</v>
      </c>
      <c r="H18" s="21">
        <v>0</v>
      </c>
      <c r="I18" s="21">
        <v>3.9616836999603744</v>
      </c>
      <c r="J18" s="21">
        <v>1.1076589075160195</v>
      </c>
      <c r="K18" s="42">
        <f t="shared" si="2"/>
        <v>7.154157784750001E-2</v>
      </c>
      <c r="L18" s="42">
        <v>1</v>
      </c>
      <c r="M18" s="44">
        <v>0.89749999999999996</v>
      </c>
      <c r="N18" s="135"/>
      <c r="O18" s="135"/>
      <c r="P18" s="135"/>
    </row>
    <row r="19" spans="1:16" x14ac:dyDescent="0.25">
      <c r="A19" s="87">
        <v>3</v>
      </c>
      <c r="B19" s="88" t="s">
        <v>12</v>
      </c>
      <c r="C19" s="16">
        <v>2015</v>
      </c>
      <c r="D19" s="60">
        <f>'[1]Расчет НВВ РСК - индексация'!$AJ$40/1000</f>
        <v>5.0457799999999997</v>
      </c>
      <c r="E19" s="17" t="s">
        <v>31</v>
      </c>
      <c r="F19" s="17" t="s">
        <v>31</v>
      </c>
      <c r="G19" s="17">
        <v>2.0699999999999998</v>
      </c>
      <c r="H19" s="17">
        <v>0</v>
      </c>
      <c r="I19" s="17">
        <v>5.3600000095367983</v>
      </c>
      <c r="J19" s="58">
        <v>2.0299998303907487</v>
      </c>
      <c r="K19" s="36">
        <f>'[2]4.1'!$C$11</f>
        <v>2.6009582477754963E-3</v>
      </c>
      <c r="L19" s="36">
        <v>1</v>
      </c>
      <c r="M19" s="38">
        <v>0.89749999999999996</v>
      </c>
      <c r="N19" s="135"/>
      <c r="O19" s="135">
        <f>K20/K19-1</f>
        <v>-1.4999999999999902E-2</v>
      </c>
      <c r="P19" s="135"/>
    </row>
    <row r="20" spans="1:16" x14ac:dyDescent="0.25">
      <c r="A20" s="82"/>
      <c r="B20" s="85"/>
      <c r="C20" s="5">
        <v>2016</v>
      </c>
      <c r="D20" s="61" t="s">
        <v>31</v>
      </c>
      <c r="E20" s="4">
        <v>2.5</v>
      </c>
      <c r="F20" s="4">
        <v>0.75</v>
      </c>
      <c r="G20" s="4">
        <v>2.0699999999999998</v>
      </c>
      <c r="H20" s="4">
        <v>0</v>
      </c>
      <c r="I20" s="4">
        <v>5.3600000095367983</v>
      </c>
      <c r="J20" s="54">
        <v>2.0299998303907487</v>
      </c>
      <c r="K20" s="39">
        <f>'[2]4.1'!$D$11</f>
        <v>2.561943874058864E-3</v>
      </c>
      <c r="L20" s="39">
        <v>1</v>
      </c>
      <c r="M20" s="41">
        <v>0.89749999999999996</v>
      </c>
      <c r="N20" s="135"/>
      <c r="O20" s="135">
        <f t="shared" ref="O20:O21" si="3">K21/K20-1</f>
        <v>-1.5000000000000013E-2</v>
      </c>
      <c r="P20" s="135"/>
    </row>
    <row r="21" spans="1:16" x14ac:dyDescent="0.25">
      <c r="A21" s="82"/>
      <c r="B21" s="85"/>
      <c r="C21" s="5">
        <v>2017</v>
      </c>
      <c r="D21" s="61" t="s">
        <v>31</v>
      </c>
      <c r="E21" s="4">
        <v>2.5</v>
      </c>
      <c r="F21" s="4">
        <v>0.75</v>
      </c>
      <c r="G21" s="4">
        <v>2.0699999999999998</v>
      </c>
      <c r="H21" s="4">
        <v>0</v>
      </c>
      <c r="I21" s="4">
        <v>5.3600000095367983</v>
      </c>
      <c r="J21" s="54">
        <v>2.0299998303907487</v>
      </c>
      <c r="K21" s="39">
        <f>'[2]4.1'!$E$11</f>
        <v>2.5235147159479812E-3</v>
      </c>
      <c r="L21" s="39">
        <v>1</v>
      </c>
      <c r="M21" s="41">
        <v>0.89749999999999996</v>
      </c>
      <c r="N21" s="135"/>
      <c r="O21" s="135">
        <f t="shared" si="3"/>
        <v>-1.5000000000000013E-2</v>
      </c>
      <c r="P21" s="135"/>
    </row>
    <row r="22" spans="1:16" x14ac:dyDescent="0.25">
      <c r="A22" s="82"/>
      <c r="B22" s="85"/>
      <c r="C22" s="5">
        <v>2018</v>
      </c>
      <c r="D22" s="61" t="s">
        <v>31</v>
      </c>
      <c r="E22" s="4">
        <v>2.5</v>
      </c>
      <c r="F22" s="4">
        <v>0.75</v>
      </c>
      <c r="G22" s="4">
        <v>2.0699999999999998</v>
      </c>
      <c r="H22" s="4">
        <v>0</v>
      </c>
      <c r="I22" s="4">
        <v>5.3600000095367983</v>
      </c>
      <c r="J22" s="54">
        <v>2.0299998303907487</v>
      </c>
      <c r="K22" s="39">
        <f>'[2]4.1'!$F$11</f>
        <v>2.4856619952087614E-3</v>
      </c>
      <c r="L22" s="39">
        <v>1</v>
      </c>
      <c r="M22" s="41">
        <v>0.89749999999999996</v>
      </c>
      <c r="N22" s="135"/>
      <c r="O22" s="135">
        <f>K23/K22-1</f>
        <v>-1.4999999999999902E-2</v>
      </c>
      <c r="P22" s="135"/>
    </row>
    <row r="23" spans="1:16" ht="15.75" thickBot="1" x14ac:dyDescent="0.3">
      <c r="A23" s="83"/>
      <c r="B23" s="86"/>
      <c r="C23" s="20">
        <v>2019</v>
      </c>
      <c r="D23" s="63" t="s">
        <v>31</v>
      </c>
      <c r="E23" s="21">
        <v>2.5</v>
      </c>
      <c r="F23" s="21">
        <v>0.75</v>
      </c>
      <c r="G23" s="21">
        <v>2.0699999999999998</v>
      </c>
      <c r="H23" s="21">
        <v>0</v>
      </c>
      <c r="I23" s="21">
        <v>5.3600000095367983</v>
      </c>
      <c r="J23" s="59">
        <v>2.0299998303907487</v>
      </c>
      <c r="K23" s="42">
        <f>'[2]4.1'!$G$11</f>
        <v>2.4483770652806301E-3</v>
      </c>
      <c r="L23" s="42">
        <v>1</v>
      </c>
      <c r="M23" s="44">
        <v>0.89749999999999996</v>
      </c>
      <c r="N23" s="135"/>
      <c r="O23" s="135">
        <f>K24/K23-1</f>
        <v>-1</v>
      </c>
      <c r="P23" s="135"/>
    </row>
    <row r="24" spans="1:16" ht="18" customHeight="1" x14ac:dyDescent="0.25">
      <c r="A24" s="87">
        <v>4</v>
      </c>
      <c r="B24" s="88" t="s">
        <v>10</v>
      </c>
      <c r="C24" s="16">
        <v>2015</v>
      </c>
      <c r="D24" s="60">
        <f>'[1]Расчет НВВ РСК - индексация'!$AJ$58/1000</f>
        <v>1.2476499999999999</v>
      </c>
      <c r="E24" s="17" t="s">
        <v>31</v>
      </c>
      <c r="F24" s="17" t="s">
        <v>31</v>
      </c>
      <c r="G24" s="17">
        <v>0</v>
      </c>
      <c r="H24" s="17">
        <v>0</v>
      </c>
      <c r="I24" s="17">
        <v>0.67091317619128366</v>
      </c>
      <c r="J24" s="58">
        <v>0</v>
      </c>
      <c r="K24" s="36">
        <v>0</v>
      </c>
      <c r="L24" s="37">
        <v>1</v>
      </c>
      <c r="M24" s="38">
        <v>0.89749999999999996</v>
      </c>
      <c r="N24" s="135"/>
      <c r="O24" s="135"/>
      <c r="P24" s="135"/>
    </row>
    <row r="25" spans="1:16" ht="18" customHeight="1" x14ac:dyDescent="0.25">
      <c r="A25" s="82"/>
      <c r="B25" s="85"/>
      <c r="C25" s="5">
        <v>2016</v>
      </c>
      <c r="D25" s="61" t="s">
        <v>31</v>
      </c>
      <c r="E25" s="4">
        <v>2.5</v>
      </c>
      <c r="F25" s="4">
        <v>0.75</v>
      </c>
      <c r="G25" s="4">
        <v>0</v>
      </c>
      <c r="H25" s="4">
        <v>0</v>
      </c>
      <c r="I25" s="4">
        <v>0.67091317619128366</v>
      </c>
      <c r="J25" s="4">
        <v>0</v>
      </c>
      <c r="K25" s="39">
        <v>0</v>
      </c>
      <c r="L25" s="40">
        <v>1</v>
      </c>
      <c r="M25" s="41">
        <v>0.89749999999999996</v>
      </c>
      <c r="N25" s="135"/>
      <c r="O25" s="135"/>
      <c r="P25" s="135"/>
    </row>
    <row r="26" spans="1:16" ht="18" customHeight="1" x14ac:dyDescent="0.25">
      <c r="A26" s="82"/>
      <c r="B26" s="85"/>
      <c r="C26" s="5">
        <v>2017</v>
      </c>
      <c r="D26" s="61" t="s">
        <v>31</v>
      </c>
      <c r="E26" s="4">
        <v>2.5</v>
      </c>
      <c r="F26" s="4">
        <v>0.75</v>
      </c>
      <c r="G26" s="4">
        <v>0</v>
      </c>
      <c r="H26" s="4">
        <v>0</v>
      </c>
      <c r="I26" s="4">
        <v>0.67091317619128366</v>
      </c>
      <c r="J26" s="4">
        <v>0</v>
      </c>
      <c r="K26" s="39">
        <v>0</v>
      </c>
      <c r="L26" s="40">
        <v>1</v>
      </c>
      <c r="M26" s="41">
        <v>0.89749999999999996</v>
      </c>
      <c r="N26" s="138"/>
      <c r="O26" s="138"/>
      <c r="P26" s="138"/>
    </row>
    <row r="27" spans="1:16" x14ac:dyDescent="0.25">
      <c r="A27" s="82"/>
      <c r="B27" s="85"/>
      <c r="C27" s="5">
        <v>2018</v>
      </c>
      <c r="D27" s="61" t="s">
        <v>31</v>
      </c>
      <c r="E27" s="4">
        <v>2.5</v>
      </c>
      <c r="F27" s="4">
        <v>0.75</v>
      </c>
      <c r="G27" s="4">
        <v>0</v>
      </c>
      <c r="H27" s="4">
        <v>0</v>
      </c>
      <c r="I27" s="4">
        <v>0.67091317619128366</v>
      </c>
      <c r="J27" s="4">
        <v>0</v>
      </c>
      <c r="K27" s="39">
        <v>0</v>
      </c>
      <c r="L27" s="40">
        <v>1</v>
      </c>
      <c r="M27" s="41">
        <v>0.89749999999999996</v>
      </c>
      <c r="N27" s="138"/>
      <c r="O27" s="138"/>
      <c r="P27" s="138"/>
    </row>
    <row r="28" spans="1:16" ht="15.75" thickBot="1" x14ac:dyDescent="0.3">
      <c r="A28" s="83"/>
      <c r="B28" s="86"/>
      <c r="C28" s="20">
        <v>2019</v>
      </c>
      <c r="D28" s="63" t="s">
        <v>31</v>
      </c>
      <c r="E28" s="21">
        <v>2.5</v>
      </c>
      <c r="F28" s="21">
        <v>0.75</v>
      </c>
      <c r="G28" s="21">
        <v>0</v>
      </c>
      <c r="H28" s="21">
        <v>0</v>
      </c>
      <c r="I28" s="21">
        <v>0.67091317619128366</v>
      </c>
      <c r="J28" s="21">
        <v>0</v>
      </c>
      <c r="K28" s="42">
        <v>0</v>
      </c>
      <c r="L28" s="43">
        <v>1</v>
      </c>
      <c r="M28" s="44">
        <v>0.89749999999999996</v>
      </c>
      <c r="N28" s="138"/>
      <c r="O28" s="138"/>
      <c r="P28" s="138"/>
    </row>
    <row r="29" spans="1:16" x14ac:dyDescent="0.25">
      <c r="A29" s="81">
        <v>5</v>
      </c>
      <c r="B29" s="85" t="s">
        <v>11</v>
      </c>
      <c r="C29" s="7">
        <v>2015</v>
      </c>
      <c r="D29" s="64">
        <f>'[1]Расчет НВВ РСК - индексация'!$AJ$76/1000</f>
        <v>0.80243500000000001</v>
      </c>
      <c r="E29" s="15" t="s">
        <v>31</v>
      </c>
      <c r="F29" s="15" t="s">
        <v>31</v>
      </c>
      <c r="G29" s="15">
        <v>0</v>
      </c>
      <c r="H29" s="15">
        <v>0</v>
      </c>
      <c r="I29" s="15">
        <v>1.2544697022569307</v>
      </c>
      <c r="J29" s="15">
        <v>1.2499999999999922</v>
      </c>
      <c r="K29" s="46">
        <v>0</v>
      </c>
      <c r="L29" s="46">
        <v>1</v>
      </c>
      <c r="M29" s="25">
        <v>0.89749999999999996</v>
      </c>
    </row>
    <row r="30" spans="1:16" x14ac:dyDescent="0.25">
      <c r="A30" s="82"/>
      <c r="B30" s="85"/>
      <c r="C30" s="5">
        <v>2016</v>
      </c>
      <c r="D30" s="61" t="s">
        <v>31</v>
      </c>
      <c r="E30" s="4">
        <v>2.5</v>
      </c>
      <c r="F30" s="4">
        <v>0.75</v>
      </c>
      <c r="G30" s="4">
        <v>0</v>
      </c>
      <c r="H30" s="4">
        <v>0</v>
      </c>
      <c r="I30" s="4">
        <v>1.2544697022569307</v>
      </c>
      <c r="J30" s="4">
        <v>1.2499999999999922</v>
      </c>
      <c r="K30" s="39">
        <v>0</v>
      </c>
      <c r="L30" s="39">
        <v>1</v>
      </c>
      <c r="M30" s="19">
        <v>0.89749999999999996</v>
      </c>
    </row>
    <row r="31" spans="1:16" x14ac:dyDescent="0.25">
      <c r="A31" s="82"/>
      <c r="B31" s="85"/>
      <c r="C31" s="5">
        <v>2017</v>
      </c>
      <c r="D31" s="61" t="s">
        <v>31</v>
      </c>
      <c r="E31" s="4">
        <v>2.5</v>
      </c>
      <c r="F31" s="4">
        <v>0.75</v>
      </c>
      <c r="G31" s="4">
        <v>0</v>
      </c>
      <c r="H31" s="4">
        <v>0</v>
      </c>
      <c r="I31" s="4">
        <v>1.2544697022569307</v>
      </c>
      <c r="J31" s="4">
        <v>1.2499999999999922</v>
      </c>
      <c r="K31" s="39">
        <v>0</v>
      </c>
      <c r="L31" s="39">
        <v>1</v>
      </c>
      <c r="M31" s="19">
        <v>0.89749999999999996</v>
      </c>
    </row>
    <row r="32" spans="1:16" x14ac:dyDescent="0.25">
      <c r="A32" s="82"/>
      <c r="B32" s="85"/>
      <c r="C32" s="5">
        <v>2018</v>
      </c>
      <c r="D32" s="61" t="s">
        <v>31</v>
      </c>
      <c r="E32" s="4">
        <v>2.5</v>
      </c>
      <c r="F32" s="4">
        <v>0.75</v>
      </c>
      <c r="G32" s="4">
        <v>0</v>
      </c>
      <c r="H32" s="4">
        <v>0</v>
      </c>
      <c r="I32" s="4">
        <v>1.2544697022569307</v>
      </c>
      <c r="J32" s="4">
        <v>1.2499999999999922</v>
      </c>
      <c r="K32" s="39">
        <v>0</v>
      </c>
      <c r="L32" s="39">
        <v>1</v>
      </c>
      <c r="M32" s="19">
        <v>0.89749999999999996</v>
      </c>
    </row>
    <row r="33" spans="1:13" ht="15.75" thickBot="1" x14ac:dyDescent="0.3">
      <c r="A33" s="93"/>
      <c r="B33" s="85"/>
      <c r="C33" s="6">
        <v>2019</v>
      </c>
      <c r="D33" s="62" t="s">
        <v>31</v>
      </c>
      <c r="E33" s="23">
        <v>2.5</v>
      </c>
      <c r="F33" s="23">
        <v>0.75</v>
      </c>
      <c r="G33" s="23">
        <v>0</v>
      </c>
      <c r="H33" s="23">
        <v>0</v>
      </c>
      <c r="I33" s="23">
        <v>1.2544697022569307</v>
      </c>
      <c r="J33" s="23">
        <v>1.2499999999999922</v>
      </c>
      <c r="K33" s="49">
        <v>0</v>
      </c>
      <c r="L33" s="49">
        <v>1</v>
      </c>
      <c r="M33" s="26">
        <v>0.89749999999999996</v>
      </c>
    </row>
    <row r="34" spans="1:13" x14ac:dyDescent="0.25">
      <c r="A34" s="87">
        <v>6</v>
      </c>
      <c r="B34" s="88" t="s">
        <v>30</v>
      </c>
      <c r="C34" s="16">
        <v>2015</v>
      </c>
      <c r="D34" s="60">
        <f>'[1]Расчет НВВ РСК - индексация'!$AJ$52/1000</f>
        <v>3.0115400000000001</v>
      </c>
      <c r="E34" s="17" t="s">
        <v>31</v>
      </c>
      <c r="F34" s="17" t="s">
        <v>31</v>
      </c>
      <c r="G34" s="17">
        <v>0.84372493005871829</v>
      </c>
      <c r="H34" s="17">
        <v>0</v>
      </c>
      <c r="I34" s="17">
        <v>5.4276394085905357</v>
      </c>
      <c r="J34" s="17">
        <v>4.2374312042384528</v>
      </c>
      <c r="K34" s="36">
        <v>0</v>
      </c>
      <c r="L34" s="37">
        <v>1</v>
      </c>
      <c r="M34" s="38">
        <v>0.89749999999999996</v>
      </c>
    </row>
    <row r="35" spans="1:13" x14ac:dyDescent="0.25">
      <c r="A35" s="82"/>
      <c r="B35" s="85"/>
      <c r="C35" s="5">
        <v>2016</v>
      </c>
      <c r="D35" s="61" t="s">
        <v>31</v>
      </c>
      <c r="E35" s="4">
        <v>2.5</v>
      </c>
      <c r="F35" s="4">
        <v>0.75</v>
      </c>
      <c r="G35" s="4">
        <v>0.84372493005871829</v>
      </c>
      <c r="H35" s="4">
        <v>0</v>
      </c>
      <c r="I35" s="4">
        <v>5.4276394085905357</v>
      </c>
      <c r="J35" s="4">
        <v>4.2374312042384528</v>
      </c>
      <c r="K35" s="39">
        <v>0</v>
      </c>
      <c r="L35" s="40">
        <v>1</v>
      </c>
      <c r="M35" s="41">
        <v>0.89749999999999996</v>
      </c>
    </row>
    <row r="36" spans="1:13" x14ac:dyDescent="0.25">
      <c r="A36" s="82"/>
      <c r="B36" s="85"/>
      <c r="C36" s="5">
        <v>2017</v>
      </c>
      <c r="D36" s="61" t="s">
        <v>31</v>
      </c>
      <c r="E36" s="4">
        <v>2.5</v>
      </c>
      <c r="F36" s="4">
        <v>0.75</v>
      </c>
      <c r="G36" s="4">
        <v>0.84372493005871829</v>
      </c>
      <c r="H36" s="4">
        <v>0</v>
      </c>
      <c r="I36" s="4">
        <v>5.4276394085905357</v>
      </c>
      <c r="J36" s="4">
        <v>4.2374312042384528</v>
      </c>
      <c r="K36" s="39">
        <v>0</v>
      </c>
      <c r="L36" s="40">
        <v>1</v>
      </c>
      <c r="M36" s="41">
        <v>0.89749999999999996</v>
      </c>
    </row>
    <row r="37" spans="1:13" x14ac:dyDescent="0.25">
      <c r="A37" s="82"/>
      <c r="B37" s="85"/>
      <c r="C37" s="5">
        <v>2018</v>
      </c>
      <c r="D37" s="61" t="s">
        <v>31</v>
      </c>
      <c r="E37" s="4">
        <v>2.5</v>
      </c>
      <c r="F37" s="4">
        <v>0.75</v>
      </c>
      <c r="G37" s="4">
        <v>0.84372493005871829</v>
      </c>
      <c r="H37" s="4">
        <v>0</v>
      </c>
      <c r="I37" s="4">
        <v>5.4276394085905357</v>
      </c>
      <c r="J37" s="4">
        <v>4.2374312042384528</v>
      </c>
      <c r="K37" s="39">
        <v>0</v>
      </c>
      <c r="L37" s="40">
        <v>1</v>
      </c>
      <c r="M37" s="41">
        <v>0.89749999999999996</v>
      </c>
    </row>
    <row r="38" spans="1:13" ht="15.75" thickBot="1" x14ac:dyDescent="0.3">
      <c r="A38" s="83"/>
      <c r="B38" s="86"/>
      <c r="C38" s="20">
        <v>2019</v>
      </c>
      <c r="D38" s="63" t="s">
        <v>31</v>
      </c>
      <c r="E38" s="21">
        <v>2.5</v>
      </c>
      <c r="F38" s="21">
        <v>0.75</v>
      </c>
      <c r="G38" s="21">
        <v>0.84372493005871829</v>
      </c>
      <c r="H38" s="21">
        <v>0</v>
      </c>
      <c r="I38" s="21">
        <v>5.4276394085905357</v>
      </c>
      <c r="J38" s="21">
        <v>4.2374312042384528</v>
      </c>
      <c r="K38" s="42">
        <v>0</v>
      </c>
      <c r="L38" s="43">
        <v>1</v>
      </c>
      <c r="M38" s="44">
        <v>0.89749999999999996</v>
      </c>
    </row>
    <row r="39" spans="1:13" x14ac:dyDescent="0.25">
      <c r="A39" s="81">
        <v>7</v>
      </c>
      <c r="B39" s="85" t="s">
        <v>5</v>
      </c>
      <c r="C39" s="7">
        <v>2015</v>
      </c>
      <c r="D39" s="64">
        <f>'[1]Расчет НВВ РСК - индексация'!$AJ$118/1000</f>
        <v>0.22842999999999999</v>
      </c>
      <c r="E39" s="15" t="s">
        <v>31</v>
      </c>
      <c r="F39" s="15" t="s">
        <v>31</v>
      </c>
      <c r="G39" s="15">
        <v>1.7293837926613875</v>
      </c>
      <c r="H39" s="15">
        <v>0</v>
      </c>
      <c r="I39" s="15">
        <v>6.12</v>
      </c>
      <c r="J39" s="15">
        <v>6.9802714112202402</v>
      </c>
      <c r="K39" s="46">
        <v>0</v>
      </c>
      <c r="L39" s="48">
        <v>1</v>
      </c>
      <c r="M39" s="25">
        <v>0.89749999999999996</v>
      </c>
    </row>
    <row r="40" spans="1:13" x14ac:dyDescent="0.25">
      <c r="A40" s="82"/>
      <c r="B40" s="85"/>
      <c r="C40" s="5">
        <v>2016</v>
      </c>
      <c r="D40" s="61" t="s">
        <v>31</v>
      </c>
      <c r="E40" s="4">
        <v>2.5</v>
      </c>
      <c r="F40" s="4">
        <v>0.75</v>
      </c>
      <c r="G40" s="4">
        <v>1.7293837926613875</v>
      </c>
      <c r="H40" s="4">
        <v>0</v>
      </c>
      <c r="I40" s="4">
        <v>6.12</v>
      </c>
      <c r="J40" s="4">
        <v>6.9802714112202402</v>
      </c>
      <c r="K40" s="39">
        <v>0</v>
      </c>
      <c r="L40" s="40">
        <v>1</v>
      </c>
      <c r="M40" s="19">
        <v>0.89749999999999996</v>
      </c>
    </row>
    <row r="41" spans="1:13" x14ac:dyDescent="0.25">
      <c r="A41" s="82"/>
      <c r="B41" s="85"/>
      <c r="C41" s="5">
        <v>2017</v>
      </c>
      <c r="D41" s="61" t="s">
        <v>31</v>
      </c>
      <c r="E41" s="4">
        <v>2.5</v>
      </c>
      <c r="F41" s="4">
        <v>0.75</v>
      </c>
      <c r="G41" s="4">
        <v>1.7293837926613875</v>
      </c>
      <c r="H41" s="4">
        <v>0</v>
      </c>
      <c r="I41" s="4">
        <v>6.12</v>
      </c>
      <c r="J41" s="4">
        <v>6.9802714112202402</v>
      </c>
      <c r="K41" s="39">
        <v>0</v>
      </c>
      <c r="L41" s="40">
        <v>1</v>
      </c>
      <c r="M41" s="19">
        <v>0.89749999999999996</v>
      </c>
    </row>
    <row r="42" spans="1:13" x14ac:dyDescent="0.25">
      <c r="A42" s="82"/>
      <c r="B42" s="85"/>
      <c r="C42" s="5">
        <v>2018</v>
      </c>
      <c r="D42" s="61" t="s">
        <v>31</v>
      </c>
      <c r="E42" s="4">
        <v>2.5</v>
      </c>
      <c r="F42" s="4">
        <v>0.75</v>
      </c>
      <c r="G42" s="4">
        <v>1.7293837926613875</v>
      </c>
      <c r="H42" s="4">
        <v>0</v>
      </c>
      <c r="I42" s="4">
        <v>6.12</v>
      </c>
      <c r="J42" s="4">
        <v>6.9802714112202402</v>
      </c>
      <c r="K42" s="39">
        <v>0</v>
      </c>
      <c r="L42" s="40">
        <v>1</v>
      </c>
      <c r="M42" s="19">
        <v>0.89749999999999996</v>
      </c>
    </row>
    <row r="43" spans="1:13" ht="15.75" thickBot="1" x14ac:dyDescent="0.3">
      <c r="A43" s="83"/>
      <c r="B43" s="86"/>
      <c r="C43" s="20">
        <v>2019</v>
      </c>
      <c r="D43" s="63" t="s">
        <v>31</v>
      </c>
      <c r="E43" s="21">
        <v>2.5</v>
      </c>
      <c r="F43" s="21">
        <v>0.75</v>
      </c>
      <c r="G43" s="21">
        <v>1.7293837926613875</v>
      </c>
      <c r="H43" s="21">
        <v>0</v>
      </c>
      <c r="I43" s="21">
        <v>6.12</v>
      </c>
      <c r="J43" s="21">
        <v>6.9802714112202402</v>
      </c>
      <c r="K43" s="42">
        <v>0</v>
      </c>
      <c r="L43" s="43">
        <v>1</v>
      </c>
      <c r="M43" s="22">
        <v>0.89749999999999996</v>
      </c>
    </row>
    <row r="44" spans="1:13" x14ac:dyDescent="0.25">
      <c r="A44" s="81">
        <v>8</v>
      </c>
      <c r="B44" s="85" t="s">
        <v>13</v>
      </c>
      <c r="C44" s="7">
        <v>2015</v>
      </c>
      <c r="D44" s="64">
        <f>'[1]Расчет НВВ РСК - индексация'!$AJ$88/1000</f>
        <v>0.70350000000000001</v>
      </c>
      <c r="E44" s="15" t="s">
        <v>31</v>
      </c>
      <c r="F44" s="15" t="s">
        <v>31</v>
      </c>
      <c r="G44" s="15">
        <v>0.9199916574242949</v>
      </c>
      <c r="H44" s="15">
        <v>0</v>
      </c>
      <c r="I44" s="15">
        <v>0</v>
      </c>
      <c r="J44" s="15">
        <v>0</v>
      </c>
      <c r="K44" s="46">
        <v>0</v>
      </c>
      <c r="L44" s="48">
        <v>1</v>
      </c>
      <c r="M44" s="25">
        <v>0.89749999999999996</v>
      </c>
    </row>
    <row r="45" spans="1:13" x14ac:dyDescent="0.25">
      <c r="A45" s="82"/>
      <c r="B45" s="85"/>
      <c r="C45" s="5">
        <v>2016</v>
      </c>
      <c r="D45" s="61" t="s">
        <v>31</v>
      </c>
      <c r="E45" s="4">
        <v>2.5</v>
      </c>
      <c r="F45" s="4">
        <v>0.75</v>
      </c>
      <c r="G45" s="4">
        <v>0.9199916574242949</v>
      </c>
      <c r="H45" s="4">
        <v>0</v>
      </c>
      <c r="I45" s="4">
        <v>0</v>
      </c>
      <c r="J45" s="4">
        <v>0</v>
      </c>
      <c r="K45" s="39">
        <v>0</v>
      </c>
      <c r="L45" s="40">
        <v>1</v>
      </c>
      <c r="M45" s="19">
        <v>0.89749999999999996</v>
      </c>
    </row>
    <row r="46" spans="1:13" x14ac:dyDescent="0.25">
      <c r="A46" s="82"/>
      <c r="B46" s="85"/>
      <c r="C46" s="5">
        <v>2017</v>
      </c>
      <c r="D46" s="61" t="s">
        <v>31</v>
      </c>
      <c r="E46" s="4">
        <v>2.5</v>
      </c>
      <c r="F46" s="4">
        <v>0.75</v>
      </c>
      <c r="G46" s="4">
        <v>0.9199916574242949</v>
      </c>
      <c r="H46" s="4">
        <v>0</v>
      </c>
      <c r="I46" s="4">
        <v>0</v>
      </c>
      <c r="J46" s="4">
        <v>0</v>
      </c>
      <c r="K46" s="39">
        <v>0</v>
      </c>
      <c r="L46" s="40">
        <v>1</v>
      </c>
      <c r="M46" s="19">
        <v>0.89749999999999996</v>
      </c>
    </row>
    <row r="47" spans="1:13" x14ac:dyDescent="0.25">
      <c r="A47" s="82"/>
      <c r="B47" s="85"/>
      <c r="C47" s="5">
        <v>2018</v>
      </c>
      <c r="D47" s="61" t="s">
        <v>31</v>
      </c>
      <c r="E47" s="4">
        <v>2.5</v>
      </c>
      <c r="F47" s="4">
        <v>0.75</v>
      </c>
      <c r="G47" s="4">
        <v>0.9199916574242949</v>
      </c>
      <c r="H47" s="4">
        <v>0</v>
      </c>
      <c r="I47" s="4">
        <v>0</v>
      </c>
      <c r="J47" s="4">
        <v>0</v>
      </c>
      <c r="K47" s="39">
        <v>0</v>
      </c>
      <c r="L47" s="40">
        <v>1</v>
      </c>
      <c r="M47" s="19">
        <v>0.89749999999999996</v>
      </c>
    </row>
    <row r="48" spans="1:13" ht="15.75" thickBot="1" x14ac:dyDescent="0.3">
      <c r="A48" s="93"/>
      <c r="B48" s="85"/>
      <c r="C48" s="6">
        <v>2019</v>
      </c>
      <c r="D48" s="62" t="s">
        <v>31</v>
      </c>
      <c r="E48" s="23">
        <v>2.5</v>
      </c>
      <c r="F48" s="23">
        <v>0.75</v>
      </c>
      <c r="G48" s="23">
        <v>0.9199916574242949</v>
      </c>
      <c r="H48" s="23">
        <v>0</v>
      </c>
      <c r="I48" s="23">
        <v>0</v>
      </c>
      <c r="J48" s="23">
        <v>0</v>
      </c>
      <c r="K48" s="49">
        <v>0</v>
      </c>
      <c r="L48" s="50">
        <v>1</v>
      </c>
      <c r="M48" s="26">
        <v>0.89749999999999996</v>
      </c>
    </row>
    <row r="49" spans="1:14" x14ac:dyDescent="0.25">
      <c r="A49" s="87">
        <v>9</v>
      </c>
      <c r="B49" s="88" t="s">
        <v>6</v>
      </c>
      <c r="C49" s="16">
        <v>2015</v>
      </c>
      <c r="D49" s="60">
        <f>'[1]Расчет НВВ РСК - индексация'!$AJ$46/1000</f>
        <v>1.60083</v>
      </c>
      <c r="E49" s="17" t="s">
        <v>31</v>
      </c>
      <c r="F49" s="17" t="s">
        <v>31</v>
      </c>
      <c r="G49" s="17">
        <v>0</v>
      </c>
      <c r="H49" s="17">
        <v>0</v>
      </c>
      <c r="I49" s="17">
        <v>6.12</v>
      </c>
      <c r="J49" s="17">
        <v>0</v>
      </c>
      <c r="K49" s="36">
        <v>0.47160000000000002</v>
      </c>
      <c r="L49" s="29">
        <v>1</v>
      </c>
      <c r="M49" s="18">
        <v>0.89749999999999996</v>
      </c>
    </row>
    <row r="50" spans="1:14" x14ac:dyDescent="0.25">
      <c r="A50" s="82"/>
      <c r="B50" s="85"/>
      <c r="C50" s="5">
        <v>2016</v>
      </c>
      <c r="D50" s="61" t="s">
        <v>31</v>
      </c>
      <c r="E50" s="4">
        <v>2.5</v>
      </c>
      <c r="F50" s="4">
        <v>0.75</v>
      </c>
      <c r="G50" s="4">
        <v>0</v>
      </c>
      <c r="H50" s="4">
        <v>0</v>
      </c>
      <c r="I50" s="4">
        <v>6.12</v>
      </c>
      <c r="J50" s="4">
        <v>0</v>
      </c>
      <c r="K50" s="39">
        <v>0.46450000000000002</v>
      </c>
      <c r="L50" s="30">
        <v>1</v>
      </c>
      <c r="M50" s="19">
        <v>0.89749999999999996</v>
      </c>
    </row>
    <row r="51" spans="1:14" x14ac:dyDescent="0.25">
      <c r="A51" s="82"/>
      <c r="B51" s="85"/>
      <c r="C51" s="5">
        <v>2017</v>
      </c>
      <c r="D51" s="61" t="s">
        <v>31</v>
      </c>
      <c r="E51" s="4">
        <v>2.5</v>
      </c>
      <c r="F51" s="4">
        <v>0.75</v>
      </c>
      <c r="G51" s="4">
        <v>0</v>
      </c>
      <c r="H51" s="4">
        <v>0</v>
      </c>
      <c r="I51" s="4">
        <v>6.12</v>
      </c>
      <c r="J51" s="4">
        <v>0</v>
      </c>
      <c r="K51" s="39">
        <v>0.45750000000000002</v>
      </c>
      <c r="L51" s="30">
        <v>1</v>
      </c>
      <c r="M51" s="19">
        <v>0.89749999999999996</v>
      </c>
    </row>
    <row r="52" spans="1:14" x14ac:dyDescent="0.25">
      <c r="A52" s="82"/>
      <c r="B52" s="85"/>
      <c r="C52" s="5">
        <v>2018</v>
      </c>
      <c r="D52" s="61" t="s">
        <v>31</v>
      </c>
      <c r="E52" s="4">
        <v>2.5</v>
      </c>
      <c r="F52" s="4">
        <v>0.75</v>
      </c>
      <c r="G52" s="4">
        <v>0</v>
      </c>
      <c r="H52" s="4">
        <v>0</v>
      </c>
      <c r="I52" s="4">
        <v>6.12</v>
      </c>
      <c r="J52" s="4">
        <v>0</v>
      </c>
      <c r="K52" s="39">
        <v>0.45069999999999999</v>
      </c>
      <c r="L52" s="30">
        <v>1</v>
      </c>
      <c r="M52" s="19">
        <v>0.89749999999999996</v>
      </c>
    </row>
    <row r="53" spans="1:14" ht="15.75" thickBot="1" x14ac:dyDescent="0.3">
      <c r="A53" s="83"/>
      <c r="B53" s="86"/>
      <c r="C53" s="20">
        <v>2019</v>
      </c>
      <c r="D53" s="63" t="s">
        <v>31</v>
      </c>
      <c r="E53" s="21">
        <v>2.5</v>
      </c>
      <c r="F53" s="21">
        <v>0.75</v>
      </c>
      <c r="G53" s="21">
        <v>0</v>
      </c>
      <c r="H53" s="21">
        <v>0</v>
      </c>
      <c r="I53" s="21">
        <v>6.12</v>
      </c>
      <c r="J53" s="21">
        <v>0</v>
      </c>
      <c r="K53" s="42">
        <v>0.44390000000000002</v>
      </c>
      <c r="L53" s="31">
        <v>1</v>
      </c>
      <c r="M53" s="22">
        <v>0.89749999999999996</v>
      </c>
    </row>
    <row r="54" spans="1:14" s="45" customFormat="1" x14ac:dyDescent="0.25">
      <c r="A54" s="94">
        <v>10</v>
      </c>
      <c r="B54" s="96" t="s">
        <v>20</v>
      </c>
      <c r="C54" s="69">
        <v>2015</v>
      </c>
      <c r="D54" s="70">
        <f>'[1]Расчет НВВ РСК - индексация'!$AJ$70/1000</f>
        <v>0.13863</v>
      </c>
      <c r="E54" s="58" t="s">
        <v>31</v>
      </c>
      <c r="F54" s="58" t="s">
        <v>31</v>
      </c>
      <c r="G54" s="58">
        <v>1.351491226609234</v>
      </c>
      <c r="H54" s="58">
        <v>0</v>
      </c>
      <c r="I54" s="58">
        <v>0</v>
      </c>
      <c r="J54" s="58">
        <v>0</v>
      </c>
      <c r="K54" s="36">
        <v>0</v>
      </c>
      <c r="L54" s="37">
        <v>1</v>
      </c>
      <c r="M54" s="38">
        <v>0.89749999999999996</v>
      </c>
      <c r="N54" s="71"/>
    </row>
    <row r="55" spans="1:14" s="45" customFormat="1" x14ac:dyDescent="0.25">
      <c r="A55" s="90"/>
      <c r="B55" s="92"/>
      <c r="C55" s="53">
        <v>2016</v>
      </c>
      <c r="D55" s="66" t="s">
        <v>31</v>
      </c>
      <c r="E55" s="54">
        <v>2.5</v>
      </c>
      <c r="F55" s="54">
        <v>0.75</v>
      </c>
      <c r="G55" s="54">
        <v>1.351491226609234</v>
      </c>
      <c r="H55" s="54">
        <v>0</v>
      </c>
      <c r="I55" s="54">
        <v>0</v>
      </c>
      <c r="J55" s="54">
        <v>0</v>
      </c>
      <c r="K55" s="39">
        <v>0</v>
      </c>
      <c r="L55" s="40">
        <v>1</v>
      </c>
      <c r="M55" s="41">
        <v>0.89749999999999996</v>
      </c>
      <c r="N55" s="71"/>
    </row>
    <row r="56" spans="1:14" s="45" customFormat="1" x14ac:dyDescent="0.25">
      <c r="A56" s="90"/>
      <c r="B56" s="92"/>
      <c r="C56" s="53">
        <v>2017</v>
      </c>
      <c r="D56" s="66" t="s">
        <v>31</v>
      </c>
      <c r="E56" s="54">
        <v>2.5</v>
      </c>
      <c r="F56" s="54">
        <v>0.75</v>
      </c>
      <c r="G56" s="54">
        <v>1.351491226609234</v>
      </c>
      <c r="H56" s="54">
        <v>0</v>
      </c>
      <c r="I56" s="54">
        <v>0</v>
      </c>
      <c r="J56" s="54">
        <v>0</v>
      </c>
      <c r="K56" s="39">
        <v>0</v>
      </c>
      <c r="L56" s="40">
        <v>1</v>
      </c>
      <c r="M56" s="41">
        <v>0.89749999999999996</v>
      </c>
      <c r="N56" s="71"/>
    </row>
    <row r="57" spans="1:14" s="45" customFormat="1" x14ac:dyDescent="0.25">
      <c r="A57" s="90"/>
      <c r="B57" s="92"/>
      <c r="C57" s="53">
        <v>2018</v>
      </c>
      <c r="D57" s="66" t="s">
        <v>31</v>
      </c>
      <c r="E57" s="54">
        <v>2.5</v>
      </c>
      <c r="F57" s="54">
        <v>0.75</v>
      </c>
      <c r="G57" s="54">
        <v>1.351491226609234</v>
      </c>
      <c r="H57" s="54">
        <v>0</v>
      </c>
      <c r="I57" s="54">
        <v>0</v>
      </c>
      <c r="J57" s="54">
        <v>0</v>
      </c>
      <c r="K57" s="39">
        <v>0</v>
      </c>
      <c r="L57" s="40">
        <v>1</v>
      </c>
      <c r="M57" s="41">
        <v>0.89749999999999996</v>
      </c>
      <c r="N57" s="71"/>
    </row>
    <row r="58" spans="1:14" s="45" customFormat="1" ht="15.75" thickBot="1" x14ac:dyDescent="0.3">
      <c r="A58" s="95"/>
      <c r="B58" s="97"/>
      <c r="C58" s="72">
        <v>2019</v>
      </c>
      <c r="D58" s="73" t="s">
        <v>31</v>
      </c>
      <c r="E58" s="59">
        <v>2.5</v>
      </c>
      <c r="F58" s="59">
        <v>0.75</v>
      </c>
      <c r="G58" s="59">
        <v>1.351491226609234</v>
      </c>
      <c r="H58" s="59">
        <v>0</v>
      </c>
      <c r="I58" s="59">
        <v>0</v>
      </c>
      <c r="J58" s="59">
        <v>0</v>
      </c>
      <c r="K58" s="42">
        <v>0</v>
      </c>
      <c r="L58" s="43">
        <v>1</v>
      </c>
      <c r="M58" s="44">
        <v>0.89749999999999996</v>
      </c>
      <c r="N58" s="71"/>
    </row>
    <row r="59" spans="1:14" x14ac:dyDescent="0.25">
      <c r="A59" s="81">
        <v>11</v>
      </c>
      <c r="B59" s="85" t="s">
        <v>7</v>
      </c>
      <c r="C59" s="7">
        <v>2015</v>
      </c>
      <c r="D59" s="64">
        <f>'[1]Расчет НВВ РСК - индексация'!$AJ$100/1000</f>
        <v>0.15068000000000001</v>
      </c>
      <c r="E59" s="17" t="s">
        <v>31</v>
      </c>
      <c r="F59" s="15" t="s">
        <v>31</v>
      </c>
      <c r="G59" s="15">
        <v>0</v>
      </c>
      <c r="H59" s="15">
        <v>0</v>
      </c>
      <c r="I59" s="15">
        <v>0</v>
      </c>
      <c r="J59" s="15">
        <v>0</v>
      </c>
      <c r="K59" s="46">
        <v>0.62180000000000002</v>
      </c>
      <c r="L59" s="32">
        <v>1</v>
      </c>
      <c r="M59" s="18">
        <v>0.89749999999999996</v>
      </c>
    </row>
    <row r="60" spans="1:14" x14ac:dyDescent="0.25">
      <c r="A60" s="82"/>
      <c r="B60" s="85"/>
      <c r="C60" s="5">
        <v>2016</v>
      </c>
      <c r="D60" s="61" t="s">
        <v>31</v>
      </c>
      <c r="E60" s="4">
        <v>2.5</v>
      </c>
      <c r="F60" s="4">
        <v>0.75</v>
      </c>
      <c r="G60" s="4">
        <v>0</v>
      </c>
      <c r="H60" s="4">
        <v>0</v>
      </c>
      <c r="I60" s="4">
        <v>0</v>
      </c>
      <c r="J60" s="4">
        <v>0</v>
      </c>
      <c r="K60" s="39">
        <v>0.61250000000000004</v>
      </c>
      <c r="L60" s="30">
        <v>1</v>
      </c>
      <c r="M60" s="19">
        <v>0.89749999999999996</v>
      </c>
    </row>
    <row r="61" spans="1:14" x14ac:dyDescent="0.25">
      <c r="A61" s="82"/>
      <c r="B61" s="85"/>
      <c r="C61" s="5">
        <v>2017</v>
      </c>
      <c r="D61" s="61" t="s">
        <v>31</v>
      </c>
      <c r="E61" s="4">
        <v>2.5</v>
      </c>
      <c r="F61" s="4">
        <v>0.75</v>
      </c>
      <c r="G61" s="4">
        <v>0</v>
      </c>
      <c r="H61" s="4">
        <v>0</v>
      </c>
      <c r="I61" s="4">
        <v>0</v>
      </c>
      <c r="J61" s="4">
        <v>0</v>
      </c>
      <c r="K61" s="39">
        <v>0.60329999999999995</v>
      </c>
      <c r="L61" s="30">
        <v>1</v>
      </c>
      <c r="M61" s="19">
        <v>0.89749999999999996</v>
      </c>
    </row>
    <row r="62" spans="1:14" x14ac:dyDescent="0.25">
      <c r="A62" s="82"/>
      <c r="B62" s="85"/>
      <c r="C62" s="5">
        <v>2018</v>
      </c>
      <c r="D62" s="61" t="s">
        <v>31</v>
      </c>
      <c r="E62" s="4">
        <v>2.5</v>
      </c>
      <c r="F62" s="4">
        <v>0.75</v>
      </c>
      <c r="G62" s="4">
        <v>0</v>
      </c>
      <c r="H62" s="4">
        <v>0</v>
      </c>
      <c r="I62" s="4">
        <v>0</v>
      </c>
      <c r="J62" s="4">
        <v>0</v>
      </c>
      <c r="K62" s="39">
        <v>0.59419999999999995</v>
      </c>
      <c r="L62" s="30">
        <v>1</v>
      </c>
      <c r="M62" s="19">
        <v>0.89749999999999996</v>
      </c>
    </row>
    <row r="63" spans="1:14" ht="15.75" thickBot="1" x14ac:dyDescent="0.3">
      <c r="A63" s="93"/>
      <c r="B63" s="85"/>
      <c r="C63" s="6">
        <v>2019</v>
      </c>
      <c r="D63" s="62" t="s">
        <v>31</v>
      </c>
      <c r="E63" s="23">
        <v>2.5</v>
      </c>
      <c r="F63" s="23">
        <v>0.75</v>
      </c>
      <c r="G63" s="23">
        <v>0</v>
      </c>
      <c r="H63" s="23">
        <v>0</v>
      </c>
      <c r="I63" s="23">
        <v>0</v>
      </c>
      <c r="J63" s="23">
        <v>0</v>
      </c>
      <c r="K63" s="49">
        <v>0.58530000000000004</v>
      </c>
      <c r="L63" s="33">
        <v>1</v>
      </c>
      <c r="M63" s="26">
        <v>0.89749999999999996</v>
      </c>
    </row>
    <row r="64" spans="1:14" x14ac:dyDescent="0.25">
      <c r="A64" s="87">
        <v>12</v>
      </c>
      <c r="B64" s="88" t="s">
        <v>29</v>
      </c>
      <c r="C64" s="16">
        <v>2015</v>
      </c>
      <c r="D64" s="60">
        <f>'[1]Расчет НВВ РСК - индексация'!$AJ$106/1000</f>
        <v>0.34629999999999994</v>
      </c>
      <c r="E64" s="17" t="s">
        <v>31</v>
      </c>
      <c r="F64" s="17" t="s">
        <v>31</v>
      </c>
      <c r="G64" s="17">
        <v>2.0699999999999998</v>
      </c>
      <c r="H64" s="17">
        <v>0</v>
      </c>
      <c r="I64" s="17">
        <v>0</v>
      </c>
      <c r="J64" s="17">
        <v>0</v>
      </c>
      <c r="K64" s="36">
        <v>0.16600000000000001</v>
      </c>
      <c r="L64" s="36">
        <v>1</v>
      </c>
      <c r="M64" s="18">
        <v>0.89749999999999996</v>
      </c>
    </row>
    <row r="65" spans="1:14" x14ac:dyDescent="0.25">
      <c r="A65" s="82"/>
      <c r="B65" s="85"/>
      <c r="C65" s="5">
        <v>2016</v>
      </c>
      <c r="D65" s="61" t="s">
        <v>31</v>
      </c>
      <c r="E65" s="4">
        <v>2.5</v>
      </c>
      <c r="F65" s="4">
        <v>0.75</v>
      </c>
      <c r="G65" s="4">
        <v>2.0699999999999998</v>
      </c>
      <c r="H65" s="4">
        <v>0</v>
      </c>
      <c r="I65" s="4">
        <v>0</v>
      </c>
      <c r="J65" s="4">
        <v>0</v>
      </c>
      <c r="K65" s="39">
        <f>K64-(K64*0.015)</f>
        <v>0.16351000000000002</v>
      </c>
      <c r="L65" s="39">
        <v>1</v>
      </c>
      <c r="M65" s="19">
        <v>0.89749999999999996</v>
      </c>
    </row>
    <row r="66" spans="1:14" x14ac:dyDescent="0.25">
      <c r="A66" s="82"/>
      <c r="B66" s="85"/>
      <c r="C66" s="5">
        <v>2017</v>
      </c>
      <c r="D66" s="61" t="s">
        <v>31</v>
      </c>
      <c r="E66" s="4">
        <v>2.5</v>
      </c>
      <c r="F66" s="4">
        <v>0.75</v>
      </c>
      <c r="G66" s="4">
        <v>2.0699999999999998</v>
      </c>
      <c r="H66" s="4">
        <v>0</v>
      </c>
      <c r="I66" s="4">
        <v>0</v>
      </c>
      <c r="J66" s="4">
        <v>0</v>
      </c>
      <c r="K66" s="39">
        <f t="shared" ref="K66:K68" si="4">K65-(K65*0.015)</f>
        <v>0.16105735000000002</v>
      </c>
      <c r="L66" s="39">
        <v>1</v>
      </c>
      <c r="M66" s="19">
        <v>0.89749999999999996</v>
      </c>
    </row>
    <row r="67" spans="1:14" x14ac:dyDescent="0.25">
      <c r="A67" s="82"/>
      <c r="B67" s="85"/>
      <c r="C67" s="5">
        <v>2018</v>
      </c>
      <c r="D67" s="61" t="s">
        <v>31</v>
      </c>
      <c r="E67" s="4">
        <v>2.5</v>
      </c>
      <c r="F67" s="4">
        <v>0.75</v>
      </c>
      <c r="G67" s="4">
        <v>2.0699999999999998</v>
      </c>
      <c r="H67" s="4">
        <v>0</v>
      </c>
      <c r="I67" s="4">
        <v>0</v>
      </c>
      <c r="J67" s="4">
        <v>0</v>
      </c>
      <c r="K67" s="39">
        <f t="shared" si="4"/>
        <v>0.15864148975</v>
      </c>
      <c r="L67" s="39">
        <v>1</v>
      </c>
      <c r="M67" s="19">
        <v>0.89749999999999996</v>
      </c>
    </row>
    <row r="68" spans="1:14" ht="17.25" customHeight="1" thickBot="1" x14ac:dyDescent="0.3">
      <c r="A68" s="83"/>
      <c r="B68" s="86"/>
      <c r="C68" s="20">
        <v>2019</v>
      </c>
      <c r="D68" s="63" t="s">
        <v>31</v>
      </c>
      <c r="E68" s="21">
        <v>2.5</v>
      </c>
      <c r="F68" s="21">
        <v>0.75</v>
      </c>
      <c r="G68" s="21">
        <v>2.0699999999999998</v>
      </c>
      <c r="H68" s="21">
        <v>0</v>
      </c>
      <c r="I68" s="21">
        <v>0</v>
      </c>
      <c r="J68" s="21">
        <v>0</v>
      </c>
      <c r="K68" s="42">
        <f t="shared" si="4"/>
        <v>0.15626186740375</v>
      </c>
      <c r="L68" s="42">
        <v>1</v>
      </c>
      <c r="M68" s="22">
        <v>0.89749999999999996</v>
      </c>
    </row>
    <row r="69" spans="1:14" s="45" customFormat="1" x14ac:dyDescent="0.25">
      <c r="A69" s="89">
        <v>13</v>
      </c>
      <c r="B69" s="92" t="s">
        <v>14</v>
      </c>
      <c r="C69" s="51">
        <v>2015</v>
      </c>
      <c r="D69" s="65">
        <f>'[1]Расчет НВВ РСК - индексация'!$AJ$64/1000</f>
        <v>1.3157799999999999</v>
      </c>
      <c r="E69" s="52" t="s">
        <v>31</v>
      </c>
      <c r="F69" s="52" t="s">
        <v>31</v>
      </c>
      <c r="G69" s="52">
        <v>0</v>
      </c>
      <c r="H69" s="52">
        <v>0</v>
      </c>
      <c r="I69" s="52">
        <v>3.46151068983399</v>
      </c>
      <c r="J69" s="52">
        <v>4.7436712896477591</v>
      </c>
      <c r="K69" s="48">
        <v>0.23216000000000001</v>
      </c>
      <c r="L69" s="48">
        <v>1</v>
      </c>
      <c r="M69" s="47">
        <v>0.89749999999999996</v>
      </c>
    </row>
    <row r="70" spans="1:14" s="45" customFormat="1" x14ac:dyDescent="0.25">
      <c r="A70" s="90"/>
      <c r="B70" s="92"/>
      <c r="C70" s="53">
        <v>2016</v>
      </c>
      <c r="D70" s="66" t="s">
        <v>31</v>
      </c>
      <c r="E70" s="54">
        <v>2.5</v>
      </c>
      <c r="F70" s="54">
        <v>0.75</v>
      </c>
      <c r="G70" s="54">
        <v>0</v>
      </c>
      <c r="H70" s="54">
        <v>0</v>
      </c>
      <c r="I70" s="54">
        <v>3.46151068983399</v>
      </c>
      <c r="J70" s="54">
        <v>4.7436712896477591</v>
      </c>
      <c r="K70" s="40">
        <v>0.22869999999999999</v>
      </c>
      <c r="L70" s="48">
        <v>1</v>
      </c>
      <c r="M70" s="41">
        <v>0.89749999999999996</v>
      </c>
    </row>
    <row r="71" spans="1:14" s="45" customFormat="1" x14ac:dyDescent="0.25">
      <c r="A71" s="90"/>
      <c r="B71" s="92"/>
      <c r="C71" s="53">
        <v>2017</v>
      </c>
      <c r="D71" s="66" t="s">
        <v>31</v>
      </c>
      <c r="E71" s="54">
        <v>2.5</v>
      </c>
      <c r="F71" s="54">
        <v>0.75</v>
      </c>
      <c r="G71" s="54">
        <v>0</v>
      </c>
      <c r="H71" s="54">
        <v>0</v>
      </c>
      <c r="I71" s="54">
        <v>3.46151068983399</v>
      </c>
      <c r="J71" s="54">
        <v>4.7436712896477591</v>
      </c>
      <c r="K71" s="40">
        <v>0.2253</v>
      </c>
      <c r="L71" s="48">
        <v>1</v>
      </c>
      <c r="M71" s="41">
        <v>0.89749999999999996</v>
      </c>
    </row>
    <row r="72" spans="1:14" s="45" customFormat="1" x14ac:dyDescent="0.25">
      <c r="A72" s="90"/>
      <c r="B72" s="92"/>
      <c r="C72" s="53">
        <v>2018</v>
      </c>
      <c r="D72" s="66" t="s">
        <v>31</v>
      </c>
      <c r="E72" s="54">
        <v>2.5</v>
      </c>
      <c r="F72" s="54">
        <v>0.75</v>
      </c>
      <c r="G72" s="54">
        <v>0</v>
      </c>
      <c r="H72" s="54">
        <v>0</v>
      </c>
      <c r="I72" s="54">
        <v>3.46151068983399</v>
      </c>
      <c r="J72" s="54">
        <v>4.7436712896477591</v>
      </c>
      <c r="K72" s="40">
        <v>0.22189999999999999</v>
      </c>
      <c r="L72" s="48">
        <v>1</v>
      </c>
      <c r="M72" s="41">
        <v>0.89749999999999996</v>
      </c>
    </row>
    <row r="73" spans="1:14" s="45" customFormat="1" ht="15.75" thickBot="1" x14ac:dyDescent="0.3">
      <c r="A73" s="91"/>
      <c r="B73" s="92"/>
      <c r="C73" s="55">
        <v>2019</v>
      </c>
      <c r="D73" s="67" t="s">
        <v>31</v>
      </c>
      <c r="E73" s="56">
        <v>2.5</v>
      </c>
      <c r="F73" s="56">
        <v>0.75</v>
      </c>
      <c r="G73" s="56">
        <v>0</v>
      </c>
      <c r="H73" s="56">
        <v>0</v>
      </c>
      <c r="I73" s="56">
        <v>3.46151068983399</v>
      </c>
      <c r="J73" s="56">
        <v>4.7436712896477591</v>
      </c>
      <c r="K73" s="50">
        <v>0.2185</v>
      </c>
      <c r="L73" s="48">
        <v>1</v>
      </c>
      <c r="M73" s="57">
        <v>0.89749999999999996</v>
      </c>
    </row>
    <row r="74" spans="1:14" x14ac:dyDescent="0.25">
      <c r="A74" s="87">
        <v>14</v>
      </c>
      <c r="B74" s="88" t="s">
        <v>15</v>
      </c>
      <c r="C74" s="16">
        <v>2015</v>
      </c>
      <c r="D74" s="60">
        <f>'[1]Расчет НВВ РСК - индексация'!$AJ$94/1000</f>
        <v>0.42830999999999997</v>
      </c>
      <c r="E74" s="17" t="s">
        <v>31</v>
      </c>
      <c r="F74" s="17" t="s">
        <v>31</v>
      </c>
      <c r="G74" s="17">
        <v>0</v>
      </c>
      <c r="H74" s="17">
        <v>0</v>
      </c>
      <c r="I74" s="17">
        <v>2.1983925549915395</v>
      </c>
      <c r="J74" s="17">
        <v>0</v>
      </c>
      <c r="K74" s="36">
        <v>0</v>
      </c>
      <c r="L74" s="37">
        <v>1</v>
      </c>
      <c r="M74" s="38">
        <v>0.89749999999999996</v>
      </c>
      <c r="N74" s="45"/>
    </row>
    <row r="75" spans="1:14" x14ac:dyDescent="0.25">
      <c r="A75" s="82"/>
      <c r="B75" s="85"/>
      <c r="C75" s="5">
        <v>2016</v>
      </c>
      <c r="D75" s="61" t="s">
        <v>31</v>
      </c>
      <c r="E75" s="4">
        <v>2.5</v>
      </c>
      <c r="F75" s="4">
        <v>0.75</v>
      </c>
      <c r="G75" s="4">
        <v>0</v>
      </c>
      <c r="H75" s="4">
        <v>0</v>
      </c>
      <c r="I75" s="4">
        <v>2.1983925549915395</v>
      </c>
      <c r="J75" s="4">
        <v>0</v>
      </c>
      <c r="K75" s="39">
        <v>0</v>
      </c>
      <c r="L75" s="40">
        <v>1</v>
      </c>
      <c r="M75" s="41">
        <v>0.89749999999999996</v>
      </c>
      <c r="N75" s="45"/>
    </row>
    <row r="76" spans="1:14" x14ac:dyDescent="0.25">
      <c r="A76" s="82"/>
      <c r="B76" s="85"/>
      <c r="C76" s="5">
        <v>2017</v>
      </c>
      <c r="D76" s="61" t="s">
        <v>31</v>
      </c>
      <c r="E76" s="4">
        <v>2.5</v>
      </c>
      <c r="F76" s="4">
        <v>0.75</v>
      </c>
      <c r="G76" s="4">
        <v>0</v>
      </c>
      <c r="H76" s="4">
        <v>0</v>
      </c>
      <c r="I76" s="4">
        <v>2.1983925549915395</v>
      </c>
      <c r="J76" s="4">
        <v>0</v>
      </c>
      <c r="K76" s="39">
        <v>0</v>
      </c>
      <c r="L76" s="40">
        <v>1</v>
      </c>
      <c r="M76" s="41">
        <v>0.89749999999999996</v>
      </c>
      <c r="N76" s="45"/>
    </row>
    <row r="77" spans="1:14" x14ac:dyDescent="0.25">
      <c r="A77" s="82"/>
      <c r="B77" s="85"/>
      <c r="C77" s="5">
        <v>2018</v>
      </c>
      <c r="D77" s="61" t="s">
        <v>31</v>
      </c>
      <c r="E77" s="4">
        <v>2.5</v>
      </c>
      <c r="F77" s="4">
        <v>0.75</v>
      </c>
      <c r="G77" s="4">
        <v>0</v>
      </c>
      <c r="H77" s="4">
        <v>0</v>
      </c>
      <c r="I77" s="4">
        <v>2.1983925549915395</v>
      </c>
      <c r="J77" s="4">
        <v>0</v>
      </c>
      <c r="K77" s="39">
        <v>0</v>
      </c>
      <c r="L77" s="40">
        <v>1</v>
      </c>
      <c r="M77" s="41">
        <v>0.89749999999999996</v>
      </c>
      <c r="N77" s="45"/>
    </row>
    <row r="78" spans="1:14" ht="15.75" thickBot="1" x14ac:dyDescent="0.3">
      <c r="A78" s="83"/>
      <c r="B78" s="86"/>
      <c r="C78" s="20">
        <v>2019</v>
      </c>
      <c r="D78" s="63" t="s">
        <v>31</v>
      </c>
      <c r="E78" s="21">
        <v>2.5</v>
      </c>
      <c r="F78" s="21">
        <v>0.75</v>
      </c>
      <c r="G78" s="21">
        <v>0</v>
      </c>
      <c r="H78" s="21">
        <v>0</v>
      </c>
      <c r="I78" s="21">
        <v>2.1983925549915395</v>
      </c>
      <c r="J78" s="21">
        <v>0</v>
      </c>
      <c r="K78" s="42">
        <v>0</v>
      </c>
      <c r="L78" s="43">
        <v>1</v>
      </c>
      <c r="M78" s="44">
        <v>0.89749999999999996</v>
      </c>
      <c r="N78" s="45"/>
    </row>
    <row r="79" spans="1:14" x14ac:dyDescent="0.25">
      <c r="A79" s="81">
        <v>15</v>
      </c>
      <c r="B79" s="85" t="s">
        <v>8</v>
      </c>
      <c r="C79" s="7">
        <v>2015</v>
      </c>
      <c r="D79" s="64">
        <f>'[1]Расчет НВВ РСК - индексация'!$AJ$112/1000</f>
        <v>0.27917999999999998</v>
      </c>
      <c r="E79" s="15" t="s">
        <v>31</v>
      </c>
      <c r="F79" s="15" t="s">
        <v>31</v>
      </c>
      <c r="G79" s="15">
        <v>0</v>
      </c>
      <c r="H79" s="15">
        <v>0</v>
      </c>
      <c r="I79" s="15">
        <v>0</v>
      </c>
      <c r="J79" s="15">
        <v>0</v>
      </c>
      <c r="K79" s="46">
        <v>0</v>
      </c>
      <c r="L79" s="36">
        <v>1</v>
      </c>
      <c r="M79" s="47">
        <v>0.89749999999999996</v>
      </c>
    </row>
    <row r="80" spans="1:14" x14ac:dyDescent="0.25">
      <c r="A80" s="82"/>
      <c r="B80" s="85"/>
      <c r="C80" s="5">
        <v>2016</v>
      </c>
      <c r="D80" s="61" t="s">
        <v>31</v>
      </c>
      <c r="E80" s="4">
        <v>2.5</v>
      </c>
      <c r="F80" s="4">
        <v>0.75</v>
      </c>
      <c r="G80" s="4">
        <v>0</v>
      </c>
      <c r="H80" s="4">
        <v>0</v>
      </c>
      <c r="I80" s="4">
        <v>0</v>
      </c>
      <c r="J80" s="4">
        <v>0</v>
      </c>
      <c r="K80" s="39">
        <v>0</v>
      </c>
      <c r="L80" s="39">
        <v>1</v>
      </c>
      <c r="M80" s="41">
        <v>0.89749999999999996</v>
      </c>
    </row>
    <row r="81" spans="1:13" x14ac:dyDescent="0.25">
      <c r="A81" s="82"/>
      <c r="B81" s="85"/>
      <c r="C81" s="5">
        <v>2017</v>
      </c>
      <c r="D81" s="61" t="s">
        <v>31</v>
      </c>
      <c r="E81" s="4">
        <v>2.5</v>
      </c>
      <c r="F81" s="4">
        <v>0.75</v>
      </c>
      <c r="G81" s="4">
        <v>0</v>
      </c>
      <c r="H81" s="4">
        <v>0</v>
      </c>
      <c r="I81" s="4">
        <v>0</v>
      </c>
      <c r="J81" s="4">
        <v>0</v>
      </c>
      <c r="K81" s="39">
        <v>0</v>
      </c>
      <c r="L81" s="39">
        <v>1</v>
      </c>
      <c r="M81" s="41">
        <v>0.89749999999999996</v>
      </c>
    </row>
    <row r="82" spans="1:13" x14ac:dyDescent="0.25">
      <c r="A82" s="82"/>
      <c r="B82" s="85"/>
      <c r="C82" s="5">
        <v>2018</v>
      </c>
      <c r="D82" s="61" t="s">
        <v>31</v>
      </c>
      <c r="E82" s="4">
        <v>2.5</v>
      </c>
      <c r="F82" s="4">
        <v>0.75</v>
      </c>
      <c r="G82" s="4">
        <v>0</v>
      </c>
      <c r="H82" s="4">
        <v>0</v>
      </c>
      <c r="I82" s="4">
        <v>0</v>
      </c>
      <c r="J82" s="4">
        <v>0</v>
      </c>
      <c r="K82" s="39">
        <v>0</v>
      </c>
      <c r="L82" s="39">
        <v>1</v>
      </c>
      <c r="M82" s="41">
        <v>0.89749999999999996</v>
      </c>
    </row>
    <row r="83" spans="1:13" ht="15.75" thickBot="1" x14ac:dyDescent="0.3">
      <c r="A83" s="83"/>
      <c r="B83" s="86"/>
      <c r="C83" s="20">
        <v>2019</v>
      </c>
      <c r="D83" s="63" t="s">
        <v>31</v>
      </c>
      <c r="E83" s="21">
        <v>2.5</v>
      </c>
      <c r="F83" s="21">
        <v>0.75</v>
      </c>
      <c r="G83" s="21">
        <v>0</v>
      </c>
      <c r="H83" s="21">
        <v>0</v>
      </c>
      <c r="I83" s="21">
        <v>0</v>
      </c>
      <c r="J83" s="21">
        <v>0</v>
      </c>
      <c r="K83" s="42">
        <v>0</v>
      </c>
      <c r="L83" s="42">
        <v>1</v>
      </c>
      <c r="M83" s="44">
        <v>0.89749999999999996</v>
      </c>
    </row>
    <row r="84" spans="1:13" x14ac:dyDescent="0.25">
      <c r="A84" s="8"/>
      <c r="B84" s="9"/>
      <c r="C84" s="8"/>
      <c r="D84" s="68"/>
      <c r="E84" s="10"/>
      <c r="F84" s="10"/>
      <c r="G84" s="11"/>
      <c r="H84" s="11"/>
      <c r="I84" s="11"/>
      <c r="J84" s="11"/>
      <c r="K84" s="27"/>
      <c r="L84" s="34"/>
      <c r="M84" s="12"/>
    </row>
    <row r="85" spans="1:13" x14ac:dyDescent="0.25">
      <c r="A85" s="84" t="s">
        <v>27</v>
      </c>
      <c r="B85" s="84"/>
      <c r="C85" s="84"/>
      <c r="D85" s="84"/>
      <c r="E85" s="84"/>
      <c r="F85" s="84"/>
    </row>
    <row r="86" spans="1:13" ht="15" hidden="1" customHeight="1" x14ac:dyDescent="0.25">
      <c r="A86" s="84"/>
      <c r="B86" s="84"/>
      <c r="C86" s="84"/>
      <c r="D86" s="84"/>
      <c r="E86" s="84"/>
      <c r="F86" s="84"/>
    </row>
    <row r="87" spans="1:13" ht="15" hidden="1" customHeight="1" x14ac:dyDescent="0.25">
      <c r="A87" s="84"/>
      <c r="B87" s="84"/>
      <c r="C87" s="84"/>
      <c r="D87" s="84"/>
      <c r="E87" s="84"/>
      <c r="F87" s="84"/>
    </row>
    <row r="88" spans="1:13" x14ac:dyDescent="0.25">
      <c r="A88" s="1" t="s">
        <v>28</v>
      </c>
    </row>
  </sheetData>
  <mergeCells count="49">
    <mergeCell ref="K1:L3"/>
    <mergeCell ref="A5:A8"/>
    <mergeCell ref="B5:B8"/>
    <mergeCell ref="G5:J6"/>
    <mergeCell ref="K5:K6"/>
    <mergeCell ref="C5:C8"/>
    <mergeCell ref="F5:F6"/>
    <mergeCell ref="E5:E6"/>
    <mergeCell ref="D5:D6"/>
    <mergeCell ref="L5:M5"/>
    <mergeCell ref="M2:M3"/>
    <mergeCell ref="A4:M4"/>
    <mergeCell ref="D7:D8"/>
    <mergeCell ref="E7:E8"/>
    <mergeCell ref="F7:F8"/>
    <mergeCell ref="K7:K8"/>
    <mergeCell ref="A19:A23"/>
    <mergeCell ref="B19:B23"/>
    <mergeCell ref="A9:A13"/>
    <mergeCell ref="B9:B13"/>
    <mergeCell ref="A14:A18"/>
    <mergeCell ref="B14:B18"/>
    <mergeCell ref="A54:A58"/>
    <mergeCell ref="B54:B58"/>
    <mergeCell ref="A24:A28"/>
    <mergeCell ref="B24:B28"/>
    <mergeCell ref="A29:A33"/>
    <mergeCell ref="B29:B33"/>
    <mergeCell ref="A44:A48"/>
    <mergeCell ref="B39:B43"/>
    <mergeCell ref="B44:B48"/>
    <mergeCell ref="A49:A53"/>
    <mergeCell ref="B49:B53"/>
    <mergeCell ref="L7:L8"/>
    <mergeCell ref="M7:M8"/>
    <mergeCell ref="A79:A83"/>
    <mergeCell ref="A85:F87"/>
    <mergeCell ref="B79:B83"/>
    <mergeCell ref="A64:A68"/>
    <mergeCell ref="B64:B68"/>
    <mergeCell ref="A69:A73"/>
    <mergeCell ref="B69:B73"/>
    <mergeCell ref="A74:A78"/>
    <mergeCell ref="B74:B78"/>
    <mergeCell ref="A59:A63"/>
    <mergeCell ref="B59:B63"/>
    <mergeCell ref="A34:A38"/>
    <mergeCell ref="B34:B38"/>
    <mergeCell ref="A39:A43"/>
  </mergeCells>
  <phoneticPr fontId="0" type="noConversion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2012-01-02T12:21:05Z</cp:lastPrinted>
  <dcterms:created xsi:type="dcterms:W3CDTF">2006-09-16T00:00:00Z</dcterms:created>
  <dcterms:modified xsi:type="dcterms:W3CDTF">2016-02-26T05:41:38Z</dcterms:modified>
</cp:coreProperties>
</file>