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4580" windowHeight="12660" activeTab="0"/>
  </bookViews>
  <sheets>
    <sheet name="стр.1" sheetId="1" r:id="rId1"/>
  </sheets>
  <definedNames>
    <definedName name="_xlnm._FilterDatabase" localSheetId="0" hidden="1">'стр.1'!$A$17:$AB$501</definedName>
    <definedName name="TABLE" localSheetId="0">'стр.1'!#REF!</definedName>
    <definedName name="TABLE_2" localSheetId="0">'стр.1'!#REF!</definedName>
    <definedName name="_xlnm.Print_Area" localSheetId="0">'стр.1'!$A$1:$T$505</definedName>
  </definedNames>
  <calcPr fullCalcOnLoad="1"/>
</workbook>
</file>

<file path=xl/sharedStrings.xml><?xml version="1.0" encoding="utf-8"?>
<sst xmlns="http://schemas.openxmlformats.org/spreadsheetml/2006/main" count="1153" uniqueCount="565">
  <si>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</si>
  <si>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</si>
  <si>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</si>
  <si>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</si>
  <si>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</si>
  <si>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</si>
  <si>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</si>
  <si>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</si>
  <si>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</si>
  <si>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</si>
  <si>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</si>
  <si>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</si>
  <si>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</si>
  <si>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</si>
  <si>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</si>
  <si>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</si>
  <si>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</si>
  <si>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</si>
  <si>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</si>
  <si>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</si>
  <si>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</si>
  <si>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</si>
  <si>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</si>
  <si>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</si>
  <si>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</si>
  <si>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</si>
  <si>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</si>
  <si>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</si>
  <si>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</si>
  <si>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</si>
  <si>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</si>
  <si>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</si>
  <si>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</si>
  <si>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</si>
  <si>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</si>
  <si>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</si>
  <si>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</si>
  <si>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</si>
  <si>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</si>
  <si>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</si>
  <si>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</si>
  <si>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</si>
  <si>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</si>
  <si>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</si>
  <si>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</si>
  <si>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</si>
  <si>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</si>
  <si>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</si>
  <si>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</si>
  <si>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</si>
  <si>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</si>
  <si>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</si>
  <si>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</si>
  <si>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</si>
  <si>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</si>
  <si>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</si>
  <si>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</si>
  <si>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</si>
  <si>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</si>
  <si>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</si>
  <si>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</si>
  <si>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</si>
  <si>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</si>
  <si>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</si>
  <si>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</si>
  <si>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</si>
  <si>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</si>
  <si>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</si>
  <si>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</si>
  <si>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</si>
  <si>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</si>
  <si>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</si>
  <si>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</si>
  <si>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</si>
  <si>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</si>
  <si>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</si>
  <si>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</si>
  <si>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</si>
  <si>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</si>
  <si>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</si>
  <si>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</si>
  <si>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</si>
  <si>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</si>
  <si>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</si>
  <si>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</si>
  <si>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Змиевский МФ</t>
  </si>
  <si>
    <t>Верховский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</si>
  <si>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</si>
  <si>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</si>
  <si>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</si>
  <si>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</si>
  <si>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</si>
  <si>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</si>
  <si>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</si>
  <si>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</si>
  <si>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</si>
  <si>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</si>
  <si>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</si>
  <si>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</si>
  <si>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</si>
  <si>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</si>
  <si>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</si>
  <si>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</si>
  <si>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</si>
  <si>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</si>
  <si>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</si>
  <si>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</si>
  <si>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</si>
  <si>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</si>
  <si>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</si>
  <si>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</si>
  <si>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</si>
  <si>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</si>
  <si>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</si>
  <si>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</si>
  <si>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</si>
  <si>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</si>
  <si>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</si>
  <si>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</si>
  <si>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</si>
  <si>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</si>
  <si>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</si>
  <si>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</si>
  <si>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</si>
  <si>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</si>
  <si>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</si>
  <si>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</si>
  <si>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</si>
  <si>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</si>
  <si>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</si>
  <si>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</si>
  <si>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</si>
  <si>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</si>
  <si>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</si>
  <si>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</si>
  <si>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</si>
  <si>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</si>
  <si>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</si>
  <si>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</si>
  <si>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</si>
  <si>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</si>
  <si>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</si>
  <si>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</si>
  <si>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</si>
  <si>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Акционерное общество Орелоблэнерго</t>
  </si>
  <si>
    <t>Кромской МФ</t>
  </si>
  <si>
    <t>Нарышкинский МФ</t>
  </si>
  <si>
    <t>Болховский участок</t>
  </si>
  <si>
    <t>Знаменский участок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</si>
  <si>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</si>
  <si>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</si>
  <si>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2020</t>
  </si>
  <si>
    <t>ВЛ-6 кВ ТП 700 ул. Молдавская, монтаж реклоузера  г. Орел -0,86км  (с установкой охранной зоны).</t>
  </si>
  <si>
    <t>ВЛ-10кВ №29 ПС "Болхов" от опоры №42 до опоры №61 г. Болхов -1,2 км. (с установкой охранной зоны).</t>
  </si>
  <si>
    <t>Фактический объем финансирования капитальных вложений на 01.01.2020,
млн. рублей
(с НДС)</t>
  </si>
  <si>
    <t>ВЛ 10 кВ №4 ПС 110/35/10 кВ ЭЧЭ-61 от оп. №19 до  ТП 012 п. Глазуновка -0,4км.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</si>
  <si>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</si>
  <si>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</si>
  <si>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</si>
  <si>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</si>
  <si>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</si>
  <si>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</si>
  <si>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</si>
  <si>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</si>
  <si>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</si>
  <si>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</si>
  <si>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</si>
  <si>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</si>
  <si>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</si>
  <si>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</si>
  <si>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</si>
  <si>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</si>
  <si>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</si>
  <si>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</si>
  <si>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</si>
  <si>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№1 ТП 002 с. Корсаково, ул. Пролетарская -0,45км (с установкой охранной зоны).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</si>
  <si>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</si>
  <si>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</si>
  <si>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КЛ-10кВ №39 ПС "Мценск" до опоры №1 ВЛ-10кВ Ф№39 г. Мценск -0,65км. (с установкой охранной зоны).</t>
  </si>
  <si>
    <t>КЛ 10 кВ №19 до опоры №1 ВЛ 10 кВ № 19 ПС 110/35/10 кВ Покровская -0,075км.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</si>
  <si>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</si>
  <si>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</si>
  <si>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</si>
  <si>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</si>
  <si>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</si>
  <si>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</si>
  <si>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</si>
  <si>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</si>
  <si>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</si>
  <si>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</si>
  <si>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Строительство 3БКТП 2х250 6/0,4 кВ с ликвидацией ТП 733 г. Орел (с изменением границ полосы отвода и охранной зоны).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</si>
  <si>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</si>
  <si>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</si>
  <si>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</si>
  <si>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</si>
  <si>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яч.01 г. Ливны -1шт.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</si>
  <si>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</si>
  <si>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</si>
  <si>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</si>
  <si>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</si>
  <si>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</si>
  <si>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</si>
  <si>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</si>
  <si>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</si>
  <si>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</si>
  <si>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</si>
  <si>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</si>
  <si>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</si>
  <si>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</si>
  <si>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</si>
  <si>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0,4 кВТП 002 п. Залегощь -2шт. ЩО70</t>
  </si>
  <si>
    <t>Замена маслянных выключателей на вакуумные в ТП059 яч.07, яч.10. г. Мценск  -2 шт.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</si>
  <si>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</si>
  <si>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</si>
  <si>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трансформатора 6/0,4 кВ мощностью 180 кВА на трансформатор 6/0,4 кВ мощностью 160 кВА в ТП 133 г. Орел -1шт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</si>
  <si>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</si>
  <si>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</si>
  <si>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</si>
  <si>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</si>
  <si>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</si>
  <si>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</si>
  <si>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</si>
  <si>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Внедрение дуговой защиты в РУ 6(10) кВ РП 09 Яч. 02, 01, 05, 07, 09, 11, 13, 14, 12, 10, 06, 04 г. Орёл -12 шт.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</si>
  <si>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</si>
  <si>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</si>
  <si>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</si>
  <si>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</si>
  <si>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</si>
  <si>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</si>
  <si>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</si>
  <si>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</si>
  <si>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</si>
  <si>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</si>
  <si>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</si>
  <si>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</si>
  <si>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</si>
  <si>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</si>
  <si>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</si>
  <si>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</si>
  <si>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</si>
  <si>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</si>
  <si>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</si>
  <si>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</si>
  <si>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</si>
  <si>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</si>
  <si>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</si>
  <si>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</si>
  <si>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</si>
  <si>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</si>
  <si>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</si>
  <si>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</si>
  <si>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Техническое перевооружение  АСУП АО «Орелоблэнерго» на базе ПО «Модус» г. Болхов</t>
  </si>
  <si>
    <t>Установка ПКУ (пункт коммерческого учета) на КЛ 10 кВ №9 ПС Долгое, 1шт.</t>
  </si>
  <si>
    <t>Установка ПКУ (пункт коммерческого учета) на ВЛ 10 кВ №1 ПС Нарышкинская, между опорами № 90-91,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</si>
  <si>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</si>
  <si>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</si>
  <si>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</si>
  <si>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</si>
  <si>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</si>
  <si>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</si>
  <si>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</si>
  <si>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</si>
  <si>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</si>
  <si>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</si>
  <si>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</si>
  <si>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Установка ИКЗ на ВЛ-10 №5 кВ  ПС 35/10 Моховое, 2 комплекта</t>
  </si>
  <si>
    <t>Прочее новое строительство</t>
  </si>
  <si>
    <t>Внедрение средств контроля кабельных и воздушных линий</t>
  </si>
  <si>
    <t>1.4.2</t>
  </si>
  <si>
    <t>1.4.2.1</t>
  </si>
  <si>
    <t>J-03512522-1.4.2.1-2020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</si>
  <si>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</si>
  <si>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</si>
  <si>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</si>
  <si>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Финансирование капитальных вложений года 2020, млн. рублей (с НДС)</t>
  </si>
  <si>
    <t>J-03512522-1.2.1.1.1-2020</t>
  </si>
  <si>
    <t>J-03512522-1.2.1.2.1-2020</t>
  </si>
  <si>
    <t>J-03512522-1.2.1.2.2-2020</t>
  </si>
  <si>
    <t>1.2.1.2.1</t>
  </si>
  <si>
    <t>1.2.1.2.2</t>
  </si>
  <si>
    <t>J-03512522-1.2.1.2.3-2020</t>
  </si>
  <si>
    <t>1.2.1.2.3</t>
  </si>
  <si>
    <t>J-03512522-1.2.1.2.4-2020</t>
  </si>
  <si>
    <t>1.2.1.2.4</t>
  </si>
  <si>
    <t>J-03512522-1.2.1.2.5-2020</t>
  </si>
  <si>
    <t>1.2.1.2.5</t>
  </si>
  <si>
    <t>J-03512522-1.2.2.1.1-2020</t>
  </si>
  <si>
    <t>1.2.2.1.1</t>
  </si>
  <si>
    <t>J-03512522-1.2.2.1.2-2020</t>
  </si>
  <si>
    <t>J-03512522-1.2.2.2.1-2020</t>
  </si>
  <si>
    <t>1.2.2.2.1</t>
  </si>
  <si>
    <t>J-03512522-1.2.3.5.1-2020</t>
  </si>
  <si>
    <t>1.2.3.5.1</t>
  </si>
  <si>
    <t>J-03512522-1.2.3.6.1-2020</t>
  </si>
  <si>
    <t>J-035512522-1.2.4.1.1-2020</t>
  </si>
  <si>
    <t>J-03512522-1.2.4.2.1-2020</t>
  </si>
  <si>
    <t>1.2.4.1.1</t>
  </si>
  <si>
    <t>J-03512522-1.2.4.2.2-2020</t>
  </si>
  <si>
    <t>J-03512522-1.2.4.2.3-2020</t>
  </si>
  <si>
    <t>1.2.4.2.1</t>
  </si>
  <si>
    <t>1.2.4.2.2</t>
  </si>
  <si>
    <t>1.2.4.2.3</t>
  </si>
  <si>
    <t>J-03512522-1.4.1.1-2020</t>
  </si>
  <si>
    <t>1.4.1.1</t>
  </si>
  <si>
    <t>Остаток финансирования капитальных вложений на 01.01.2020 в прогнозных ценах соответствующих лет, млн. рублей
(с НДС)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</si>
  <si>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</si>
  <si>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</si>
  <si>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</si>
  <si>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</si>
  <si>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1х250 10/0,4 кВ с ликвидацией ТП 004 п.Кромы (с изменением границ полосы отвода и охранной зоны).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</si>
  <si>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</si>
  <si>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</si>
  <si>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</si>
  <si>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</si>
  <si>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</si>
  <si>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</si>
  <si>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</si>
  <si>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</si>
  <si>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</si>
  <si>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</si>
  <si>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</si>
  <si>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</si>
  <si>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</si>
  <si>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</si>
  <si>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</si>
  <si>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</si>
  <si>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</si>
  <si>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</si>
  <si>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</si>
  <si>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</si>
  <si>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</si>
  <si>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</si>
  <si>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</si>
  <si>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</si>
  <si>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ВЛ-10 кВ №10 ПС "Коммаш" от ТП 029 до ЦРП 03 г. Мценск -0,96км.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</si>
  <si>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</si>
  <si>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</si>
  <si>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</si>
  <si>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№2 ТП 013 п. Глазуновка, Ленина -0,8км.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</si>
  <si>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</si>
  <si>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</si>
  <si>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</si>
  <si>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Построение АСКУЭ  в распределительных сетях 0,4 кВ на вводах в ТП 010  п. Нарышкино, в том числе на вводах в жилые дома — 1шт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</si>
  <si>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</si>
  <si>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</si>
  <si>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в распределительных сетях 0,4 кВ на вводах в ТП 024 п. Залегощь -1шт.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</si>
  <si>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</si>
  <si>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</si>
  <si>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</si>
  <si>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Дробилка древесины (веткоизмелчитель) колесная на автомобильном прицепе. 1шт.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</si>
  <si>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</si>
  <si>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</si>
  <si>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</si>
  <si>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ВЛЗ  10кВ -0,7км</t>
  </si>
  <si>
    <t>Монтаж БКТП 10/0,4 кВ 0,4МВА (1х0,4МВА)</t>
  </si>
  <si>
    <t>Установка ИКЗ на ВЛ-10 кВ №10  ПС 110/35/10 Болхов, 4  комплекта</t>
  </si>
  <si>
    <t>Установка ИКЗ на ВЛ-10 №5 кВ  ПС 110/35/10 Верховье-1, 3 комплекта</t>
  </si>
  <si>
    <t>Установка ИКЗ на ВЛ-10 кВ №12  ПС 110/35/10 Кромская, 2  комплекта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</si>
  <si>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</si>
  <si>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</si>
  <si>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</si>
  <si>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3БКТП 2х250 6/04 кВ с ликвидацией ТП 120 г. Ливны (с изменением границ полосы отвода и охранной зоны).</t>
  </si>
  <si>
    <t>Замена маслянных выключателей на вакуумные в ЦРП 01 яч.1; яч.10; яч.02; яч.06; яч.07; яч.08 г. Мценск - 5 шт. Коррект. 6шт.</t>
  </si>
  <si>
    <t>Замена трансформатора 6/0,4 кВ мощностью 160 кВА на трансформатор 6/0,4 кВ мощностью 160 кВА в ТП 336 г. Орел -1шт ИСКЛ</t>
  </si>
  <si>
    <t>Установка оборудования РУ 0,4кВ РП 01 г.Орел -3шт. ВА5541  1000А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</si>
  <si>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</si>
  <si>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</si>
  <si>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</si>
  <si>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</si>
  <si>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</si>
  <si>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</si>
  <si>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</si>
  <si>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</si>
  <si>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</si>
  <si>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</si>
  <si>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</si>
  <si>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</si>
  <si>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</si>
  <si>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0,4кВ ТП 003 г.Дмитровск -1шт. ЩО70-1-03</t>
  </si>
  <si>
    <t>Замена оборудования РУ 10кВ ТП 017  п. Кромы -1шт. КСО393-11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</si>
  <si>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</si>
  <si>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</si>
  <si>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</si>
  <si>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</si>
  <si>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</si>
  <si>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</si>
  <si>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</si>
  <si>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</si>
  <si>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</si>
  <si>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</si>
  <si>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</si>
  <si>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</si>
  <si>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</si>
  <si>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</si>
  <si>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</si>
  <si>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</si>
  <si>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</si>
  <si>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</si>
  <si>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</si>
  <si>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</si>
  <si>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</si>
  <si>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</si>
  <si>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</si>
  <si>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 0,4 кВ №13 ТП 044 по ул. Денисова в г. Ливны -0,48км (с установкой охранной зоны). Коррект.-0,7км</t>
  </si>
  <si>
    <t>ВЛ 0,4 кВ №4 ТП 004 по ул. Рабочая, ул. кап. Филиппова, ул. Маяковского  в г. Ливны -1,1 (с установкой охранной зоны).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</si>
  <si>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</si>
  <si>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</si>
  <si>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№2 ТП 001 г. Малоархангельск ул. Ленина -1,15км (с установкой охранной зоны). Коррект. -1,11 км</t>
  </si>
  <si>
    <t>ВЛ 0,4 кВ №2 ТП 042 п. Змиевка, ул. Колхозная -0,52км (с установкой охранной зоны). Коррект. -0,525 км.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</si>
  <si>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</si>
  <si>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</si>
  <si>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</si>
  <si>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</si>
  <si>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10 кВ №18 ПС 35/10 кВ «Хотынецкая» опоры №155-170 п. Хотынец  -1.0 км (с установкой охранной зоны). Коррект.-1,1 км.</t>
  </si>
  <si>
    <t>ВЛ 0,4 кВ №6 ТП 004 с. Моховое, ул. Молодежная -0,135км (с установкой охранной зоны). Коррект 0,09 км.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</si>
  <si>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</si>
  <si>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</si>
  <si>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</si>
  <si>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</si>
  <si>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</si>
  <si>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>2КЛ 0,4 кВ №13 ТП 122 ул. Октябрьская г. Орел -(2х0,1)-0,2 км (с установкой охранной зоны).</t>
  </si>
  <si>
    <t>КЛ-10кВ ТП 058 - ТП 059  г. Мценск -0,4км. (с установкой охранной зоны) Коррект.0,312км</t>
  </si>
  <si>
    <t>КЛ-10 кВ ТП 007 - ТП 008  г. Болхов -0,7км. (с установкой охранной зоны). Коррект. - 0,65 км.</t>
  </si>
  <si>
    <t xml:space="preserve">КЛ-6кВ ТП 005-ТП 045 г. Ливны -0,7км (с установкой охранной зоны). Коррект. - 0,82 км. </t>
  </si>
  <si>
    <t>КЛ-6кВ ТП 100 -ТП 058 г. Ливны -0,4км (с установкой охранной зоны). Коррект -0,230 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</si>
  <si>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</si>
  <si>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</si>
  <si>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</si>
  <si>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</si>
  <si>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</si>
  <si>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</si>
  <si>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</si>
  <si>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</si>
  <si>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</si>
  <si>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</si>
  <si>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</si>
  <si>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</si>
  <si>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</si>
  <si>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</si>
  <si>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</si>
  <si>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</si>
  <si>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</si>
  <si>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</si>
  <si>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</si>
  <si>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</si>
  <si>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</si>
  <si>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</si>
  <si>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</si>
  <si>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</si>
  <si>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</si>
  <si>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</si>
  <si>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</si>
  <si>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</si>
  <si>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</si>
  <si>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</si>
  <si>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</si>
  <si>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</si>
  <si>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</si>
  <si>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</si>
  <si>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</si>
  <si>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</si>
  <si>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</si>
  <si>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</si>
  <si>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</si>
  <si>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</si>
  <si>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</si>
  <si>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</si>
  <si>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</si>
  <si>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</si>
  <si>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Реконструкция кровли административного здания Лит.А, г.Орел, пл. Поликарпова, 8 .</t>
  </si>
  <si>
    <t>Техническое перевооружение   СКС ОАО «Орелоблэнерго» ИСКЛ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</si>
  <si>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</si>
  <si>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</si>
  <si>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</si>
  <si>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</si>
  <si>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</si>
  <si>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Автомобильный прицеп 8363 АА низкорамный трал для перевозки УНГБ -1шт.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</si>
  <si>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</si>
  <si>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</si>
  <si>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КЛ-0,4 кВ от РП18 до места соединения с КЛ-0,4 кВ от ТП617  (с установкой охранной зоны)  0,1км. Коррек.0,07км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</si>
  <si>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</si>
  <si>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 xml:space="preserve">Строительство ВЛЗ 6 кВ ПС Пушкарская-ТП 153 г. Ливны -1,95км (с установкой охранной зоны) 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</si>
  <si>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</si>
  <si>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</si>
  <si>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</si>
  <si>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Монтаж БКТП 10/0,4 кВ 0,16 МВА (1*0,16 МВА)</t>
  </si>
  <si>
    <t>Строительство ВЛИ 0,4 кВ -1,1км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</si>
  <si>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</si>
  <si>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Монтаж БКТП 10/0,4 кВ 0,16МВА (1х0,16МВА)</t>
  </si>
  <si>
    <t>Строительство ВЛ 10 кВ -0,2км.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</si>
  <si>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</si>
  <si>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</si>
  <si>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</si>
  <si>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</si>
  <si>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</si>
  <si>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</si>
  <si>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</si>
  <si>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</si>
  <si>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</si>
  <si>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</si>
  <si>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</si>
  <si>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</si>
  <si>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</si>
  <si>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</si>
  <si>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</si>
  <si>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Установка ИКЗ на ВЛ 6 кВ  №16 ПС Черкасская  г. Ливны ИКЗ (1шт.) 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</si>
  <si>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</si>
  <si>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</si>
  <si>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</si>
  <si>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</si>
  <si>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</si>
  <si>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</si>
  <si>
    <t>1.2.3.6.1</t>
  </si>
  <si>
    <t>Приказом Управления по тарифам иценовой политике Орловской и области №257-т от 13.08.2020</t>
  </si>
  <si>
    <t>4</t>
  </si>
  <si>
    <t>2021</t>
  </si>
  <si>
    <r>
      <t>Строительство БКТП 1х400 10/0,4 кВ с ликвидацией ТП 004 с. Знаменское (с изменением границ полосы отвода и охранной зоны</t>
    </r>
    <r>
      <rPr>
        <b/>
        <sz val="8"/>
        <color indexed="8"/>
        <rFont val="Times New Roman"/>
        <family val="1"/>
      </rPr>
      <t>) ИСКЛ</t>
    </r>
  </si>
  <si>
    <t>Строительство БКТП 1х160 10/0,4 кВ с ликвидацией ГКТП 003 п. Хотынец (с изменением границ полосы отвода и охранной зоны).Коррект. 250 кВА</t>
  </si>
  <si>
    <t>КЛ-0,4кВ №12  ТП100 - Игнатова 13А г. Орел -0,35 км (с установкой охранной зоны). Коррект. 0,03км</t>
  </si>
  <si>
    <t xml:space="preserve">Установка для целей защиты, управления, контроля и учета электроэнергии (ПСС-10 Реклоузер) на опору №5/2 ВЛ 10 кВ №13 ПС "Район В"  г. Мценск -1шт. </t>
  </si>
  <si>
    <t xml:space="preserve">Установка для целей защиты, управления, контроля и учета электроэнергии (ПСС-10 Реклоузер) на опору №1 ВЛ 10 кВ Ф№13 ПС "Район В" </t>
  </si>
  <si>
    <t>Установка для целей защиты, управления, контроля и учета электроэнергии (ПСС-10 Реклоузер) на  ВЛ-6 кВ Фидер №16,  п/ст «Черкасская», опора №1 г. Ливны -1шт.</t>
  </si>
  <si>
    <t>Установка для целей защиты, управления, контроля и учета электроэнергии (ПСС-10 Реклоузер) на опору №22 ВЛ 10кВ №23 ПС-Красная Заря п Красная Заря -1шт</t>
  </si>
  <si>
    <t>Установка для целей защиты, управления, контроля и учета электроэнергии (ПСС-10 Реклоузер) на ВЛ-10 №4 кВ  ПС 110/35/10 кВ ЭЧЭ-61 п. Змиевка оп. №1</t>
  </si>
  <si>
    <t>Строительство КЛ-6 кВ ТП123.01 — ТП055.01 - 0,45 км (с установкой охранной зоны).-0,41км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</si>
  <si>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-0,122км. (с установкой охранной зоны).</t>
  </si>
  <si>
    <t>Не поставка оборудования</t>
  </si>
  <si>
    <t>Изменения в схеме развития территории муниципального образования г. Орел (изменения в виде разрешенного использования земельных участков)</t>
  </si>
  <si>
    <t>Отсутствие разрешительной документации на земельный участок</t>
  </si>
  <si>
    <t>ИСКЛЮЧЕНО</t>
  </si>
  <si>
    <t>Изменение стоимости оборудования</t>
  </si>
  <si>
    <t xml:space="preserve">Не осуществлен перевод сетей с 6 кВ на 10 кВ </t>
  </si>
  <si>
    <t>Мероприятие не актуально</t>
  </si>
  <si>
    <t>Закупка оборудования 2019 года.</t>
  </si>
  <si>
    <t>Увеличение протяженности линии</t>
  </si>
  <si>
    <t>Изменение конфигурации линии. Увеличение анкерных опор.</t>
  </si>
  <si>
    <t>Прохождение трассы по существующей линии не возможно</t>
  </si>
  <si>
    <t>Изменение сечения провода.</t>
  </si>
  <si>
    <t>Увеличение механической прочности -усиление угловых опор</t>
  </si>
  <si>
    <t>Изменение проектного решения. Увеличение механической прочности -усиление угловых опор</t>
  </si>
  <si>
    <t>Изменение проектного решения. Увеличение количество опор.</t>
  </si>
  <si>
    <t>Изменение проектного решения. Усиление угловых опор.</t>
  </si>
  <si>
    <t>Изменение проектного решения. Изменение сечения провод.</t>
  </si>
  <si>
    <t>Увеличениее механической прочности -усиление угловых опор</t>
  </si>
  <si>
    <t>Отмена мероприятия.Администрации Дмитровского района не согласовало замену опор .</t>
  </si>
  <si>
    <t>Ремонтно-восстановительные работы выполнены в рамках производственной программы</t>
  </si>
  <si>
    <t xml:space="preserve">Изменение стоимости материалов. </t>
  </si>
  <si>
    <t>Изменение стоимости материалов</t>
  </si>
  <si>
    <t>Изменение проектного решения</t>
  </si>
  <si>
    <t>Изменение проектного решения, увеличение количества проколов.</t>
  </si>
  <si>
    <t>Требуется изменение прохождения трассы. Техническая возможность изменения трассы отсутствует.</t>
  </si>
  <si>
    <t>Для производства работ требуется отключение ВЛ 110 кВ МРСК-Центра</t>
  </si>
  <si>
    <t>Запланированое оборудование не соответствует требованиям Постановления Правительства РФ №890 от 19.06.2020</t>
  </si>
  <si>
    <t>Соблюдение требовний Постановления Правительства РФ №890 от 19.06.2020</t>
  </si>
  <si>
    <t>Увеличение количства присоединенных потребителей</t>
  </si>
  <si>
    <t>Использование дополнительных материалов, с целью соблюдения требований ПУЭ и ПБ.</t>
  </si>
  <si>
    <t>Отсутствие финансирования</t>
  </si>
  <si>
    <t>Приобретена 1 единица техники</t>
  </si>
  <si>
    <t>На участие в закупках не подали ни единой заявки.  №32009654968 от 06.11.20</t>
  </si>
  <si>
    <t>Стоимость сложилась по результатам торгов</t>
  </si>
  <si>
    <t xml:space="preserve">Перевод существующих сетей 6 кВ на 10 кВ потребовал дополнительных, не запланированных объемов работ на сетях 10 кВ, вследстви существенного увеличения нагрузок. </t>
  </si>
  <si>
    <t>Запланирован демонтаж ТП 617</t>
  </si>
  <si>
    <t>Нет свободной ячейки на ПС Пушкарская 35/6 кВ</t>
  </si>
  <si>
    <t>Строительство социальных объектов не начато</t>
  </si>
  <si>
    <t>Мероприятие разделено на 2 этапа строительства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</si>
</sst>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E+00"/>
    <numFmt numFmtId="178" formatCode="0.000E+00"/>
    <numFmt numFmtId="179" formatCode="0.0000E+00"/>
    <numFmt numFmtId="180" formatCode="0E+00"/>
    <numFmt numFmtId="181" formatCode="0.0000"/>
    <numFmt numFmtId="182" formatCode="0.00000"/>
    <numFmt numFmtId="183" formatCode="0.0"/>
    <numFmt numFmtId="184" formatCode="0.000000"/>
    <numFmt numFmtId="185" formatCode="0.0000000"/>
    <numFmt numFmtId="186" formatCode="0.00000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2"/>
      <name val="SimSun"/>
      <family val="2"/>
    </font>
    <font>
      <b/>
      <i/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 vertical="top"/>
    </xf>
    <xf numFmtId="181" fontId="6" fillId="33" borderId="0" xfId="0" applyNumberFormat="1" applyFont="1" applyFill="1" applyBorder="1" applyAlignment="1">
      <alignment horizontal="left"/>
    </xf>
    <xf numFmtId="182" fontId="1" fillId="33" borderId="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horizontal="center"/>
    </xf>
    <xf numFmtId="185" fontId="5" fillId="33" borderId="0" xfId="0" applyNumberFormat="1" applyFont="1" applyFill="1" applyBorder="1" applyAlignment="1">
      <alignment horizontal="left"/>
    </xf>
    <xf numFmtId="49" fontId="8" fillId="33" borderId="10" xfId="54" applyNumberFormat="1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/>
      <protection/>
    </xf>
    <xf numFmtId="176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left"/>
    </xf>
    <xf numFmtId="184" fontId="5" fillId="33" borderId="0" xfId="0" applyNumberFormat="1" applyFont="1" applyFill="1" applyBorder="1" applyAlignment="1">
      <alignment horizontal="left"/>
    </xf>
    <xf numFmtId="0" fontId="9" fillId="33" borderId="10" xfId="54" applyFont="1" applyFill="1" applyBorder="1" applyAlignment="1">
      <alignment horizontal="center" wrapText="1"/>
      <protection/>
    </xf>
    <xf numFmtId="49" fontId="9" fillId="33" borderId="10" xfId="54" applyNumberFormat="1" applyFont="1" applyFill="1" applyBorder="1" applyAlignment="1">
      <alignment horizontal="center" vertical="center" wrapText="1"/>
      <protection/>
    </xf>
    <xf numFmtId="49" fontId="9" fillId="33" borderId="10" xfId="54" applyNumberFormat="1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 vertical="center"/>
      <protection/>
    </xf>
    <xf numFmtId="176" fontId="13" fillId="33" borderId="10" xfId="0" applyNumberFormat="1" applyFont="1" applyFill="1" applyBorder="1" applyAlignment="1">
      <alignment horizontal="center" vertical="center"/>
    </xf>
    <xf numFmtId="176" fontId="13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9" fillId="33" borderId="10" xfId="54" applyFont="1" applyFill="1" applyBorder="1">
      <alignment/>
      <protection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0" xfId="54" applyFont="1" applyFill="1" applyBorder="1">
      <alignment/>
      <protection/>
    </xf>
    <xf numFmtId="0" fontId="8" fillId="33" borderId="10" xfId="54" applyFont="1" applyFill="1" applyBorder="1" applyAlignment="1">
      <alignment wrapText="1"/>
      <protection/>
    </xf>
    <xf numFmtId="0" fontId="9" fillId="33" borderId="10" xfId="54" applyFont="1" applyFill="1" applyBorder="1" applyAlignment="1">
      <alignment wrapText="1"/>
      <protection/>
    </xf>
    <xf numFmtId="49" fontId="5" fillId="33" borderId="11" xfId="0" applyNumberFormat="1" applyFont="1" applyFill="1" applyBorder="1" applyAlignment="1" applyProtection="1">
      <alignment vertical="center" wrapText="1"/>
      <protection locked="0"/>
    </xf>
    <xf numFmtId="0" fontId="12" fillId="33" borderId="10" xfId="54" applyFont="1" applyFill="1" applyBorder="1" applyAlignment="1">
      <alignment horizontal="center" wrapText="1"/>
      <protection/>
    </xf>
    <xf numFmtId="0" fontId="9" fillId="33" borderId="10" xfId="54" applyFont="1" applyFill="1" applyBorder="1" applyAlignment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vertical="center" wrapText="1"/>
      <protection locked="0"/>
    </xf>
    <xf numFmtId="0" fontId="8" fillId="33" borderId="11" xfId="54" applyFont="1" applyFill="1" applyBorder="1" applyAlignment="1">
      <alignment wrapText="1"/>
      <protection/>
    </xf>
    <xf numFmtId="0" fontId="9" fillId="33" borderId="10" xfId="54" applyFont="1" applyFill="1" applyBorder="1" applyAlignment="1">
      <alignment horizontal="left" wrapText="1"/>
      <protection/>
    </xf>
    <xf numFmtId="0" fontId="8" fillId="33" borderId="10" xfId="54" applyFont="1" applyFill="1" applyBorder="1" applyAlignment="1">
      <alignment horizontal="left" wrapText="1"/>
      <protection/>
    </xf>
    <xf numFmtId="0" fontId="8" fillId="33" borderId="10" xfId="54" applyFont="1" applyFill="1" applyBorder="1" applyAlignment="1">
      <alignment horizontal="left"/>
      <protection/>
    </xf>
    <xf numFmtId="0" fontId="9" fillId="33" borderId="10" xfId="54" applyFont="1" applyFill="1" applyBorder="1" applyAlignment="1">
      <alignment horizontal="center"/>
      <protection/>
    </xf>
    <xf numFmtId="0" fontId="9" fillId="33" borderId="10" xfId="54" applyFont="1" applyFill="1" applyBorder="1" applyAlignment="1">
      <alignment horizontal="left"/>
      <protection/>
    </xf>
    <xf numFmtId="49" fontId="9" fillId="33" borderId="10" xfId="54" applyNumberFormat="1" applyFont="1" applyFill="1" applyBorder="1" applyAlignment="1">
      <alignment horizontal="left" vertical="center" wrapText="1"/>
      <protection/>
    </xf>
    <xf numFmtId="49" fontId="8" fillId="33" borderId="10" xfId="54" applyNumberFormat="1" applyFont="1" applyFill="1" applyBorder="1" applyAlignment="1">
      <alignment vertical="center" wrapText="1"/>
      <protection/>
    </xf>
    <xf numFmtId="49" fontId="8" fillId="33" borderId="10" xfId="54" applyNumberFormat="1" applyFont="1" applyFill="1" applyBorder="1" applyAlignment="1">
      <alignment horizontal="center" vertical="center" wrapText="1"/>
      <protection/>
    </xf>
    <xf numFmtId="49" fontId="8" fillId="33" borderId="10" xfId="54" applyNumberFormat="1" applyFont="1" applyFill="1" applyBorder="1" applyAlignment="1">
      <alignment horizontal="left" vertical="center" wrapText="1"/>
      <protection/>
    </xf>
    <xf numFmtId="49" fontId="9" fillId="33" borderId="10" xfId="54" applyNumberFormat="1" applyFont="1" applyFill="1" applyBorder="1" applyAlignment="1">
      <alignment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17" xfId="0" applyNumberFormat="1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wrapText="1"/>
    </xf>
    <xf numFmtId="176" fontId="5" fillId="0" borderId="10" xfId="0" applyNumberFormat="1" applyFont="1" applyFill="1" applyBorder="1" applyAlignment="1">
      <alignment horizontal="justify" vertical="center" wrapText="1"/>
    </xf>
    <xf numFmtId="176" fontId="5" fillId="0" borderId="10" xfId="0" applyNumberFormat="1" applyFont="1" applyFill="1" applyBorder="1" applyAlignment="1">
      <alignment horizontal="justify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3"/>
  <sheetViews>
    <sheetView tabSelected="1" zoomScale="120" zoomScaleNormal="120" zoomScaleSheetLayoutView="130" zoomScalePageLayoutView="0" workbookViewId="0" topLeftCell="G1">
      <selection activeCell="T18" sqref="T18:T503"/>
    </sheetView>
  </sheetViews>
  <sheetFormatPr defaultColWidth="9.00390625" defaultRowHeight="12.75"/>
  <cols>
    <col min="1" max="1" width="5.375" style="5" customWidth="1"/>
    <col min="2" max="2" width="49.125" style="5" customWidth="1"/>
    <col min="3" max="3" width="19.875" style="5" customWidth="1"/>
    <col min="4" max="6" width="11.125" style="5" customWidth="1"/>
    <col min="7" max="7" width="7.75390625" style="5" customWidth="1"/>
    <col min="8" max="8" width="9.625" style="5" customWidth="1"/>
    <col min="9" max="9" width="7.75390625" style="5" customWidth="1"/>
    <col min="10" max="10" width="7.25390625" style="5" customWidth="1"/>
    <col min="11" max="11" width="7.625" style="5" customWidth="1"/>
    <col min="12" max="12" width="9.625" style="5" customWidth="1"/>
    <col min="13" max="14" width="7.25390625" style="5" customWidth="1"/>
    <col min="15" max="15" width="7.375" style="5" customWidth="1"/>
    <col min="16" max="16" width="7.75390625" style="5" customWidth="1"/>
    <col min="17" max="17" width="14.625" style="5" customWidth="1"/>
    <col min="18" max="18" width="6.875" style="5" customWidth="1"/>
    <col min="19" max="19" width="7.25390625" style="5" customWidth="1"/>
    <col min="20" max="20" width="41.625" style="5" customWidth="1"/>
    <col min="21" max="22" width="9.125" style="5" customWidth="1"/>
    <col min="23" max="16384" width="9.125" style="5" customWidth="1"/>
  </cols>
  <sheetData>
    <row r="1" s="1" customFormat="1" ht="12">
      <c r="T1" s="2" t="s">
        <v>24</v>
      </c>
    </row>
    <row r="2" spans="18:20" s="1" customFormat="1" ht="24" customHeight="1">
      <c r="R2" s="55" t="s">
        <v>5</v>
      </c>
      <c r="S2" s="55"/>
      <c r="T2" s="55"/>
    </row>
    <row r="3" spans="1:20" s="3" customFormat="1" ht="12.75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6:12" s="3" customFormat="1" ht="12.75">
      <c r="F4" s="4" t="s">
        <v>26</v>
      </c>
      <c r="G4" s="57" t="s">
        <v>514</v>
      </c>
      <c r="H4" s="57"/>
      <c r="I4" s="3" t="s">
        <v>27</v>
      </c>
      <c r="J4" s="57" t="s">
        <v>151</v>
      </c>
      <c r="K4" s="57"/>
      <c r="L4" s="3" t="s">
        <v>28</v>
      </c>
    </row>
    <row r="5" ht="11.25" customHeight="1"/>
    <row r="6" spans="6:17" s="3" customFormat="1" ht="12.75" customHeight="1">
      <c r="F6" s="4" t="s">
        <v>6</v>
      </c>
      <c r="G6" s="60" t="s">
        <v>144</v>
      </c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7:16" s="6" customFormat="1" ht="12.75" customHeight="1">
      <c r="G7" s="59" t="s">
        <v>7</v>
      </c>
      <c r="H7" s="59"/>
      <c r="I7" s="59"/>
      <c r="J7" s="59"/>
      <c r="K7" s="59"/>
      <c r="L7" s="59"/>
      <c r="M7" s="59"/>
      <c r="N7" s="59"/>
      <c r="O7" s="59"/>
      <c r="P7" s="7"/>
    </row>
    <row r="8" ht="11.25" customHeight="1"/>
    <row r="9" spans="9:12" s="3" customFormat="1" ht="12.75">
      <c r="I9" s="4" t="s">
        <v>8</v>
      </c>
      <c r="J9" s="57" t="s">
        <v>515</v>
      </c>
      <c r="K9" s="57"/>
      <c r="L9" s="3" t="s">
        <v>9</v>
      </c>
    </row>
    <row r="10" ht="11.25" customHeight="1"/>
    <row r="11" spans="7:20" s="3" customFormat="1" ht="12.75" customHeight="1">
      <c r="G11" s="4" t="s">
        <v>10</v>
      </c>
      <c r="H11" s="61" t="s">
        <v>513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8:16" s="6" customFormat="1" ht="12.75" customHeight="1">
      <c r="H12" s="59" t="s">
        <v>11</v>
      </c>
      <c r="I12" s="59"/>
      <c r="J12" s="59"/>
      <c r="K12" s="59"/>
      <c r="L12" s="59"/>
      <c r="M12" s="59"/>
      <c r="N12" s="59"/>
      <c r="O12" s="59"/>
      <c r="P12" s="59"/>
    </row>
    <row r="13" spans="9:16" ht="20.25" customHeight="1">
      <c r="I13" s="8"/>
      <c r="J13" s="8"/>
      <c r="K13" s="3"/>
      <c r="L13" s="3"/>
      <c r="M13" s="3"/>
      <c r="O13" s="9"/>
      <c r="P13" s="9"/>
    </row>
    <row r="14" spans="1:20" s="1" customFormat="1" ht="19.5" customHeight="1">
      <c r="A14" s="49" t="s">
        <v>12</v>
      </c>
      <c r="B14" s="49" t="s">
        <v>13</v>
      </c>
      <c r="C14" s="49" t="s">
        <v>14</v>
      </c>
      <c r="D14" s="49" t="s">
        <v>15</v>
      </c>
      <c r="E14" s="49" t="s">
        <v>154</v>
      </c>
      <c r="F14" s="49" t="s">
        <v>304</v>
      </c>
      <c r="G14" s="53" t="s">
        <v>274</v>
      </c>
      <c r="H14" s="58"/>
      <c r="I14" s="58"/>
      <c r="J14" s="58"/>
      <c r="K14" s="58"/>
      <c r="L14" s="58"/>
      <c r="M14" s="58"/>
      <c r="N14" s="58"/>
      <c r="O14" s="58"/>
      <c r="P14" s="54"/>
      <c r="Q14" s="49" t="s">
        <v>21</v>
      </c>
      <c r="R14" s="53" t="s">
        <v>22</v>
      </c>
      <c r="S14" s="54"/>
      <c r="T14" s="49" t="s">
        <v>3</v>
      </c>
    </row>
    <row r="15" spans="1:20" s="1" customFormat="1" ht="19.5" customHeight="1">
      <c r="A15" s="50"/>
      <c r="B15" s="50"/>
      <c r="C15" s="50"/>
      <c r="D15" s="50"/>
      <c r="E15" s="50"/>
      <c r="F15" s="50"/>
      <c r="G15" s="53" t="s">
        <v>16</v>
      </c>
      <c r="H15" s="54"/>
      <c r="I15" s="53" t="s">
        <v>17</v>
      </c>
      <c r="J15" s="54"/>
      <c r="K15" s="53" t="s">
        <v>18</v>
      </c>
      <c r="L15" s="54"/>
      <c r="M15" s="53" t="s">
        <v>19</v>
      </c>
      <c r="N15" s="54"/>
      <c r="O15" s="53" t="s">
        <v>20</v>
      </c>
      <c r="P15" s="54"/>
      <c r="Q15" s="50"/>
      <c r="R15" s="64" t="s">
        <v>23</v>
      </c>
      <c r="S15" s="62" t="s">
        <v>2</v>
      </c>
      <c r="T15" s="50"/>
    </row>
    <row r="16" spans="1:20" s="1" customFormat="1" ht="30" customHeight="1">
      <c r="A16" s="51"/>
      <c r="B16" s="51"/>
      <c r="C16" s="51"/>
      <c r="D16" s="51"/>
      <c r="E16" s="52"/>
      <c r="F16" s="52"/>
      <c r="G16" s="10" t="s">
        <v>0</v>
      </c>
      <c r="H16" s="10" t="s">
        <v>1</v>
      </c>
      <c r="I16" s="10" t="s">
        <v>0</v>
      </c>
      <c r="J16" s="10" t="s">
        <v>1</v>
      </c>
      <c r="K16" s="10" t="s">
        <v>0</v>
      </c>
      <c r="L16" s="10" t="s">
        <v>1</v>
      </c>
      <c r="M16" s="10" t="s">
        <v>0</v>
      </c>
      <c r="N16" s="10" t="s">
        <v>1</v>
      </c>
      <c r="O16" s="10" t="s">
        <v>0</v>
      </c>
      <c r="P16" s="10" t="s">
        <v>1</v>
      </c>
      <c r="Q16" s="52"/>
      <c r="R16" s="65"/>
      <c r="S16" s="63"/>
      <c r="T16" s="51"/>
    </row>
    <row r="17" spans="1:22" s="1" customFormat="1" ht="12">
      <c r="A17" s="11">
        <v>1</v>
      </c>
      <c r="B17" s="11">
        <v>2</v>
      </c>
      <c r="C17" s="11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  <c r="Q17" s="12">
        <v>17</v>
      </c>
      <c r="R17" s="12">
        <v>18</v>
      </c>
      <c r="S17" s="12">
        <v>19</v>
      </c>
      <c r="T17" s="12">
        <v>20</v>
      </c>
      <c r="U17" s="13"/>
      <c r="V17" s="13"/>
    </row>
    <row r="18" spans="1:24" s="1" customFormat="1" ht="12">
      <c r="A18" s="14" t="s">
        <v>29</v>
      </c>
      <c r="B18" s="15" t="s">
        <v>4</v>
      </c>
      <c r="C18" s="16" t="s">
        <v>30</v>
      </c>
      <c r="D18" s="17">
        <v>248.61133022542845</v>
      </c>
      <c r="E18" s="17">
        <v>0</v>
      </c>
      <c r="F18" s="17">
        <v>0</v>
      </c>
      <c r="G18" s="17">
        <f>I18+K18+M18+O18</f>
        <v>248.61133022542845</v>
      </c>
      <c r="H18" s="17">
        <f>J18+L18+N18+P18</f>
        <v>137.14344752399998</v>
      </c>
      <c r="I18" s="17">
        <v>40.81261826199832</v>
      </c>
      <c r="J18" s="17">
        <v>41.534767896</v>
      </c>
      <c r="K18" s="17">
        <v>37.74533017436614</v>
      </c>
      <c r="L18" s="17">
        <v>40.2487305528</v>
      </c>
      <c r="M18" s="17">
        <v>55.57079440186752</v>
      </c>
      <c r="N18" s="17">
        <v>40.053595015199996</v>
      </c>
      <c r="O18" s="17">
        <v>114.48258738719647</v>
      </c>
      <c r="P18" s="17">
        <v>15.30635406</v>
      </c>
      <c r="Q18" s="17">
        <v>0</v>
      </c>
      <c r="R18" s="17">
        <f>H18-G18</f>
        <v>-111.46788270142846</v>
      </c>
      <c r="S18" s="18">
        <f>R18/G18*100</f>
        <v>-44.83620380469181</v>
      </c>
      <c r="T18" s="66">
        <v>0</v>
      </c>
      <c r="U18" s="19"/>
      <c r="V18" s="19"/>
      <c r="W18" s="19"/>
      <c r="X18" s="19"/>
    </row>
    <row r="19" spans="1:25" s="1" customFormat="1" ht="12">
      <c r="A19" s="14" t="s">
        <v>31</v>
      </c>
      <c r="B19" s="15" t="s">
        <v>32</v>
      </c>
      <c r="C19" s="16">
        <v>0</v>
      </c>
      <c r="D19" s="17">
        <v>0</v>
      </c>
      <c r="E19" s="17">
        <v>0</v>
      </c>
      <c r="F19" s="17">
        <v>0</v>
      </c>
      <c r="G19" s="17">
        <f aca="true" t="shared" si="0" ref="G19:G82">I19+K19+M19+O19</f>
        <v>0</v>
      </c>
      <c r="H19" s="17">
        <f aca="true" t="shared" si="1" ref="H19:H82">J19+L19+N19+P19</f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f aca="true" t="shared" si="2" ref="R19:R82">H19-G19</f>
        <v>0</v>
      </c>
      <c r="S19" s="18"/>
      <c r="T19" s="66">
        <v>0</v>
      </c>
      <c r="U19" s="19"/>
      <c r="V19" s="19"/>
      <c r="W19" s="19"/>
      <c r="X19" s="19"/>
      <c r="Y19" s="20"/>
    </row>
    <row r="20" spans="1:24" s="1" customFormat="1" ht="21">
      <c r="A20" s="14" t="s">
        <v>33</v>
      </c>
      <c r="B20" s="15" t="s">
        <v>34</v>
      </c>
      <c r="C20" s="16" t="s">
        <v>30</v>
      </c>
      <c r="D20" s="17">
        <v>202.5396342512998</v>
      </c>
      <c r="E20" s="17">
        <v>0</v>
      </c>
      <c r="F20" s="17">
        <v>0</v>
      </c>
      <c r="G20" s="17">
        <f t="shared" si="0"/>
        <v>202.5396342512998</v>
      </c>
      <c r="H20" s="17">
        <f t="shared" si="1"/>
        <v>122.884478724</v>
      </c>
      <c r="I20" s="17">
        <v>30.972862138128757</v>
      </c>
      <c r="J20" s="17">
        <v>31.310605344</v>
      </c>
      <c r="K20" s="17">
        <v>37.74533017436614</v>
      </c>
      <c r="L20" s="17">
        <v>40.211056552799995</v>
      </c>
      <c r="M20" s="17">
        <v>45.35251256618112</v>
      </c>
      <c r="N20" s="17">
        <v>37.3771242912</v>
      </c>
      <c r="O20" s="17">
        <v>88.46892937262378</v>
      </c>
      <c r="P20" s="17">
        <v>13.985692536</v>
      </c>
      <c r="Q20" s="17">
        <v>0</v>
      </c>
      <c r="R20" s="17">
        <f t="shared" si="2"/>
        <v>-79.65515552729978</v>
      </c>
      <c r="S20" s="18">
        <f>R20/G20*100</f>
        <v>-39.328181776248364</v>
      </c>
      <c r="T20" s="66">
        <v>0</v>
      </c>
      <c r="U20" s="19"/>
      <c r="V20" s="19"/>
      <c r="W20" s="19"/>
      <c r="X20" s="19"/>
    </row>
    <row r="21" spans="1:24" s="1" customFormat="1" ht="32.25">
      <c r="A21" s="14" t="s">
        <v>35</v>
      </c>
      <c r="B21" s="21" t="s">
        <v>36</v>
      </c>
      <c r="C21" s="16">
        <v>0</v>
      </c>
      <c r="D21" s="17">
        <v>0</v>
      </c>
      <c r="E21" s="17">
        <v>0</v>
      </c>
      <c r="F21" s="17">
        <v>0</v>
      </c>
      <c r="G21" s="17">
        <f t="shared" si="0"/>
        <v>0</v>
      </c>
      <c r="H21" s="17">
        <f t="shared" si="1"/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 t="shared" si="2"/>
        <v>0</v>
      </c>
      <c r="S21" s="18"/>
      <c r="T21" s="66">
        <v>0</v>
      </c>
      <c r="U21" s="19"/>
      <c r="V21" s="19"/>
      <c r="W21" s="19"/>
      <c r="X21" s="19"/>
    </row>
    <row r="22" spans="1:24" s="1" customFormat="1" ht="21">
      <c r="A22" s="14" t="s">
        <v>37</v>
      </c>
      <c r="B22" s="15" t="s">
        <v>38</v>
      </c>
      <c r="C22" s="16" t="s">
        <v>30</v>
      </c>
      <c r="D22" s="17">
        <v>46.071695974128644</v>
      </c>
      <c r="E22" s="17">
        <v>0</v>
      </c>
      <c r="F22" s="17">
        <v>0</v>
      </c>
      <c r="G22" s="17">
        <f t="shared" si="0"/>
        <v>46.071695974128644</v>
      </c>
      <c r="H22" s="17">
        <f t="shared" si="1"/>
        <v>14.258968800000002</v>
      </c>
      <c r="I22" s="17">
        <v>9.839756123869556</v>
      </c>
      <c r="J22" s="17">
        <v>10.224162552000001</v>
      </c>
      <c r="K22" s="17">
        <v>0</v>
      </c>
      <c r="L22" s="17">
        <v>0.037674</v>
      </c>
      <c r="M22" s="17">
        <v>10.2182818356864</v>
      </c>
      <c r="N22" s="17">
        <v>2.6764707239999996</v>
      </c>
      <c r="O22" s="17">
        <v>26.01365801457269</v>
      </c>
      <c r="P22" s="17">
        <v>1.320661524</v>
      </c>
      <c r="Q22" s="17">
        <v>0</v>
      </c>
      <c r="R22" s="17">
        <f t="shared" si="2"/>
        <v>-31.812727174128643</v>
      </c>
      <c r="S22" s="18">
        <f>R22/G22*100</f>
        <v>-69.05047991285787</v>
      </c>
      <c r="T22" s="66">
        <v>0</v>
      </c>
      <c r="U22" s="19"/>
      <c r="V22" s="19"/>
      <c r="W22" s="19"/>
      <c r="X22" s="19"/>
    </row>
    <row r="23" spans="1:24" s="1" customFormat="1" ht="21">
      <c r="A23" s="14" t="s">
        <v>39</v>
      </c>
      <c r="B23" s="15" t="s">
        <v>40</v>
      </c>
      <c r="C23" s="16">
        <v>0</v>
      </c>
      <c r="D23" s="17">
        <v>0</v>
      </c>
      <c r="E23" s="17">
        <v>0</v>
      </c>
      <c r="F23" s="17">
        <v>0</v>
      </c>
      <c r="G23" s="17">
        <f t="shared" si="0"/>
        <v>0</v>
      </c>
      <c r="H23" s="17">
        <f t="shared" si="1"/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f t="shared" si="2"/>
        <v>0</v>
      </c>
      <c r="S23" s="18"/>
      <c r="T23" s="66">
        <v>0</v>
      </c>
      <c r="U23" s="19"/>
      <c r="V23" s="19"/>
      <c r="W23" s="19"/>
      <c r="X23" s="19"/>
    </row>
    <row r="24" spans="1:24" s="1" customFormat="1" ht="12">
      <c r="A24" s="14" t="s">
        <v>41</v>
      </c>
      <c r="B24" s="21" t="s">
        <v>42</v>
      </c>
      <c r="C24" s="16">
        <v>0</v>
      </c>
      <c r="D24" s="17">
        <v>0</v>
      </c>
      <c r="E24" s="17">
        <v>0</v>
      </c>
      <c r="F24" s="17">
        <v>0</v>
      </c>
      <c r="G24" s="17">
        <f t="shared" si="0"/>
        <v>0</v>
      </c>
      <c r="H24" s="17">
        <f t="shared" si="1"/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f t="shared" si="2"/>
        <v>0</v>
      </c>
      <c r="S24" s="18"/>
      <c r="T24" s="66">
        <v>0</v>
      </c>
      <c r="U24" s="19"/>
      <c r="V24" s="19"/>
      <c r="W24" s="19"/>
      <c r="X24" s="19"/>
    </row>
    <row r="25" spans="1:24" s="1" customFormat="1" ht="12">
      <c r="A25" s="14" t="s">
        <v>43</v>
      </c>
      <c r="B25" s="15" t="s">
        <v>44</v>
      </c>
      <c r="C25" s="16" t="s">
        <v>30</v>
      </c>
      <c r="D25" s="17">
        <v>248.61133022542845</v>
      </c>
      <c r="E25" s="17">
        <v>0</v>
      </c>
      <c r="F25" s="17">
        <v>0</v>
      </c>
      <c r="G25" s="17">
        <f t="shared" si="0"/>
        <v>248.61133022542845</v>
      </c>
      <c r="H25" s="17">
        <f t="shared" si="1"/>
        <v>137.14344752399998</v>
      </c>
      <c r="I25" s="17">
        <v>40.81261826199832</v>
      </c>
      <c r="J25" s="17">
        <v>41.534767896</v>
      </c>
      <c r="K25" s="17">
        <v>37.74533017436614</v>
      </c>
      <c r="L25" s="17">
        <v>40.2487305528</v>
      </c>
      <c r="M25" s="17">
        <v>55.57079440186752</v>
      </c>
      <c r="N25" s="17">
        <v>40.053595015199996</v>
      </c>
      <c r="O25" s="17">
        <v>114.48258738719647</v>
      </c>
      <c r="P25" s="17">
        <v>15.30635406</v>
      </c>
      <c r="Q25" s="17">
        <v>0</v>
      </c>
      <c r="R25" s="17">
        <f t="shared" si="2"/>
        <v>-111.46788270142846</v>
      </c>
      <c r="S25" s="18">
        <f>R25/G25*100</f>
        <v>-44.83620380469181</v>
      </c>
      <c r="T25" s="66">
        <v>0</v>
      </c>
      <c r="U25" s="19"/>
      <c r="V25" s="19"/>
      <c r="W25" s="19"/>
      <c r="X25" s="19"/>
    </row>
    <row r="26" spans="1:24" s="1" customFormat="1" ht="12">
      <c r="A26" s="14" t="s">
        <v>45</v>
      </c>
      <c r="B26" s="15" t="s">
        <v>46</v>
      </c>
      <c r="C26" s="16">
        <v>0</v>
      </c>
      <c r="D26" s="17">
        <v>0</v>
      </c>
      <c r="E26" s="17">
        <v>0</v>
      </c>
      <c r="F26" s="17">
        <v>0</v>
      </c>
      <c r="G26" s="17">
        <f t="shared" si="0"/>
        <v>0</v>
      </c>
      <c r="H26" s="17">
        <f t="shared" si="1"/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f t="shared" si="2"/>
        <v>0</v>
      </c>
      <c r="S26" s="18"/>
      <c r="T26" s="66">
        <v>0</v>
      </c>
      <c r="U26" s="19"/>
      <c r="V26" s="19"/>
      <c r="W26" s="19"/>
      <c r="X26" s="19"/>
    </row>
    <row r="27" spans="1:24" s="1" customFormat="1" ht="21">
      <c r="A27" s="14" t="s">
        <v>47</v>
      </c>
      <c r="B27" s="15" t="s">
        <v>48</v>
      </c>
      <c r="C27" s="16">
        <v>0</v>
      </c>
      <c r="D27" s="17">
        <v>0</v>
      </c>
      <c r="E27" s="17">
        <v>0</v>
      </c>
      <c r="F27" s="17">
        <v>0</v>
      </c>
      <c r="G27" s="17">
        <f t="shared" si="0"/>
        <v>0</v>
      </c>
      <c r="H27" s="17">
        <f t="shared" si="1"/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f t="shared" si="2"/>
        <v>0</v>
      </c>
      <c r="S27" s="18"/>
      <c r="T27" s="66">
        <v>0</v>
      </c>
      <c r="U27" s="19"/>
      <c r="V27" s="19"/>
      <c r="W27" s="19"/>
      <c r="X27" s="19"/>
    </row>
    <row r="28" spans="1:24" s="1" customFormat="1" ht="31.5">
      <c r="A28" s="14" t="s">
        <v>49</v>
      </c>
      <c r="B28" s="15" t="s">
        <v>50</v>
      </c>
      <c r="C28" s="16">
        <v>0</v>
      </c>
      <c r="D28" s="17">
        <v>0</v>
      </c>
      <c r="E28" s="17">
        <v>0</v>
      </c>
      <c r="F28" s="17">
        <v>0</v>
      </c>
      <c r="G28" s="17">
        <f t="shared" si="0"/>
        <v>0</v>
      </c>
      <c r="H28" s="17">
        <f t="shared" si="1"/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f t="shared" si="2"/>
        <v>0</v>
      </c>
      <c r="S28" s="18"/>
      <c r="T28" s="66">
        <v>0</v>
      </c>
      <c r="U28" s="19"/>
      <c r="V28" s="19"/>
      <c r="W28" s="19"/>
      <c r="X28" s="19"/>
    </row>
    <row r="29" spans="1:24" s="1" customFormat="1" ht="31.5">
      <c r="A29" s="14" t="s">
        <v>51</v>
      </c>
      <c r="B29" s="15" t="s">
        <v>52</v>
      </c>
      <c r="C29" s="16">
        <v>0</v>
      </c>
      <c r="D29" s="17">
        <v>0</v>
      </c>
      <c r="E29" s="17">
        <v>0</v>
      </c>
      <c r="F29" s="17">
        <v>0</v>
      </c>
      <c r="G29" s="17">
        <f t="shared" si="0"/>
        <v>0</v>
      </c>
      <c r="H29" s="17">
        <f t="shared" si="1"/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f t="shared" si="2"/>
        <v>0</v>
      </c>
      <c r="S29" s="18"/>
      <c r="T29" s="66">
        <v>0</v>
      </c>
      <c r="U29" s="19"/>
      <c r="V29" s="19"/>
      <c r="W29" s="19"/>
      <c r="X29" s="19"/>
    </row>
    <row r="30" spans="1:24" s="1" customFormat="1" ht="21">
      <c r="A30" s="14" t="s">
        <v>53</v>
      </c>
      <c r="B30" s="15" t="s">
        <v>54</v>
      </c>
      <c r="C30" s="16">
        <v>0</v>
      </c>
      <c r="D30" s="17">
        <v>0</v>
      </c>
      <c r="E30" s="17">
        <v>0</v>
      </c>
      <c r="F30" s="17">
        <v>0</v>
      </c>
      <c r="G30" s="17">
        <f t="shared" si="0"/>
        <v>0</v>
      </c>
      <c r="H30" s="17">
        <f t="shared" si="1"/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f t="shared" si="2"/>
        <v>0</v>
      </c>
      <c r="S30" s="18"/>
      <c r="T30" s="66">
        <v>0</v>
      </c>
      <c r="U30" s="19"/>
      <c r="V30" s="19"/>
      <c r="W30" s="19"/>
      <c r="X30" s="19"/>
    </row>
    <row r="31" spans="1:24" s="1" customFormat="1" ht="21">
      <c r="A31" s="14" t="s">
        <v>55</v>
      </c>
      <c r="B31" s="15" t="s">
        <v>56</v>
      </c>
      <c r="C31" s="16">
        <v>0</v>
      </c>
      <c r="D31" s="17">
        <v>0</v>
      </c>
      <c r="E31" s="17">
        <v>0</v>
      </c>
      <c r="F31" s="17">
        <v>0</v>
      </c>
      <c r="G31" s="17">
        <f t="shared" si="0"/>
        <v>0</v>
      </c>
      <c r="H31" s="17">
        <f t="shared" si="1"/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f t="shared" si="2"/>
        <v>0</v>
      </c>
      <c r="S31" s="18"/>
      <c r="T31" s="66">
        <v>0</v>
      </c>
      <c r="U31" s="19"/>
      <c r="V31" s="19"/>
      <c r="W31" s="19"/>
      <c r="X31" s="19"/>
    </row>
    <row r="32" spans="1:24" s="1" customFormat="1" ht="31.5">
      <c r="A32" s="14" t="s">
        <v>57</v>
      </c>
      <c r="B32" s="15" t="s">
        <v>58</v>
      </c>
      <c r="C32" s="16">
        <v>0</v>
      </c>
      <c r="D32" s="17">
        <v>0</v>
      </c>
      <c r="E32" s="17">
        <v>0</v>
      </c>
      <c r="F32" s="17">
        <v>0</v>
      </c>
      <c r="G32" s="17">
        <f t="shared" si="0"/>
        <v>0</v>
      </c>
      <c r="H32" s="17">
        <f t="shared" si="1"/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f t="shared" si="2"/>
        <v>0</v>
      </c>
      <c r="S32" s="18"/>
      <c r="T32" s="66">
        <v>0</v>
      </c>
      <c r="U32" s="19"/>
      <c r="V32" s="19"/>
      <c r="W32" s="19"/>
      <c r="X32" s="19"/>
    </row>
    <row r="33" spans="1:24" s="1" customFormat="1" ht="21">
      <c r="A33" s="14" t="s">
        <v>59</v>
      </c>
      <c r="B33" s="15" t="s">
        <v>60</v>
      </c>
      <c r="C33" s="16">
        <v>0</v>
      </c>
      <c r="D33" s="17">
        <v>0</v>
      </c>
      <c r="E33" s="17">
        <v>0</v>
      </c>
      <c r="F33" s="17">
        <v>0</v>
      </c>
      <c r="G33" s="17">
        <f t="shared" si="0"/>
        <v>0</v>
      </c>
      <c r="H33" s="17">
        <f t="shared" si="1"/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f t="shared" si="2"/>
        <v>0</v>
      </c>
      <c r="S33" s="18"/>
      <c r="T33" s="66">
        <v>0</v>
      </c>
      <c r="U33" s="19"/>
      <c r="V33" s="19"/>
      <c r="W33" s="19"/>
      <c r="X33" s="19"/>
    </row>
    <row r="34" spans="1:24" s="1" customFormat="1" ht="21">
      <c r="A34" s="14" t="s">
        <v>61</v>
      </c>
      <c r="B34" s="15" t="s">
        <v>62</v>
      </c>
      <c r="C34" s="16">
        <v>0</v>
      </c>
      <c r="D34" s="17">
        <v>0</v>
      </c>
      <c r="E34" s="17">
        <v>0</v>
      </c>
      <c r="F34" s="17">
        <v>0</v>
      </c>
      <c r="G34" s="17">
        <f t="shared" si="0"/>
        <v>0</v>
      </c>
      <c r="H34" s="17">
        <f t="shared" si="1"/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f t="shared" si="2"/>
        <v>0</v>
      </c>
      <c r="S34" s="18"/>
      <c r="T34" s="66">
        <v>0</v>
      </c>
      <c r="U34" s="19"/>
      <c r="V34" s="19"/>
      <c r="W34" s="19"/>
      <c r="X34" s="19"/>
    </row>
    <row r="35" spans="1:24" s="1" customFormat="1" ht="21">
      <c r="A35" s="14" t="s">
        <v>63</v>
      </c>
      <c r="B35" s="15" t="s">
        <v>64</v>
      </c>
      <c r="C35" s="16">
        <v>0</v>
      </c>
      <c r="D35" s="17">
        <v>0</v>
      </c>
      <c r="E35" s="17">
        <v>0</v>
      </c>
      <c r="F35" s="17">
        <v>0</v>
      </c>
      <c r="G35" s="17">
        <f t="shared" si="0"/>
        <v>0</v>
      </c>
      <c r="H35" s="17">
        <f t="shared" si="1"/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f t="shared" si="2"/>
        <v>0</v>
      </c>
      <c r="S35" s="18"/>
      <c r="T35" s="66">
        <v>0</v>
      </c>
      <c r="U35" s="19"/>
      <c r="V35" s="19"/>
      <c r="W35" s="19"/>
      <c r="X35" s="19"/>
    </row>
    <row r="36" spans="1:24" s="1" customFormat="1" ht="52.5">
      <c r="A36" s="14" t="s">
        <v>63</v>
      </c>
      <c r="B36" s="15" t="s">
        <v>65</v>
      </c>
      <c r="C36" s="16">
        <v>0</v>
      </c>
      <c r="D36" s="17">
        <v>0</v>
      </c>
      <c r="E36" s="17">
        <v>0</v>
      </c>
      <c r="F36" s="17">
        <v>0</v>
      </c>
      <c r="G36" s="17">
        <f t="shared" si="0"/>
        <v>0</v>
      </c>
      <c r="H36" s="17">
        <f t="shared" si="1"/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f t="shared" si="2"/>
        <v>0</v>
      </c>
      <c r="S36" s="18"/>
      <c r="T36" s="66">
        <v>0</v>
      </c>
      <c r="U36" s="19"/>
      <c r="V36" s="19"/>
      <c r="W36" s="19"/>
      <c r="X36" s="19"/>
    </row>
    <row r="37" spans="1:24" s="1" customFormat="1" ht="42">
      <c r="A37" s="14" t="s">
        <v>63</v>
      </c>
      <c r="B37" s="15" t="s">
        <v>66</v>
      </c>
      <c r="C37" s="16">
        <v>0</v>
      </c>
      <c r="D37" s="17">
        <v>0</v>
      </c>
      <c r="E37" s="17">
        <v>0</v>
      </c>
      <c r="F37" s="17">
        <v>0</v>
      </c>
      <c r="G37" s="17">
        <f t="shared" si="0"/>
        <v>0</v>
      </c>
      <c r="H37" s="17">
        <f t="shared" si="1"/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f t="shared" si="2"/>
        <v>0</v>
      </c>
      <c r="S37" s="18"/>
      <c r="T37" s="66">
        <v>0</v>
      </c>
      <c r="U37" s="19"/>
      <c r="V37" s="19"/>
      <c r="W37" s="19"/>
      <c r="X37" s="19"/>
    </row>
    <row r="38" spans="1:24" s="1" customFormat="1" ht="42">
      <c r="A38" s="14" t="s">
        <v>63</v>
      </c>
      <c r="B38" s="15" t="s">
        <v>67</v>
      </c>
      <c r="C38" s="16">
        <v>0</v>
      </c>
      <c r="D38" s="17">
        <v>0</v>
      </c>
      <c r="E38" s="17">
        <v>0</v>
      </c>
      <c r="F38" s="17">
        <v>0</v>
      </c>
      <c r="G38" s="17">
        <f t="shared" si="0"/>
        <v>0</v>
      </c>
      <c r="H38" s="17">
        <f t="shared" si="1"/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f t="shared" si="2"/>
        <v>0</v>
      </c>
      <c r="S38" s="18"/>
      <c r="T38" s="66">
        <v>0</v>
      </c>
      <c r="U38" s="19"/>
      <c r="V38" s="19"/>
      <c r="W38" s="19"/>
      <c r="X38" s="19"/>
    </row>
    <row r="39" spans="1:24" s="1" customFormat="1" ht="21">
      <c r="A39" s="14" t="s">
        <v>68</v>
      </c>
      <c r="B39" s="15" t="s">
        <v>64</v>
      </c>
      <c r="C39" s="16">
        <v>0</v>
      </c>
      <c r="D39" s="17">
        <v>0</v>
      </c>
      <c r="E39" s="17">
        <v>0</v>
      </c>
      <c r="F39" s="17">
        <v>0</v>
      </c>
      <c r="G39" s="17">
        <f t="shared" si="0"/>
        <v>0</v>
      </c>
      <c r="H39" s="17">
        <f t="shared" si="1"/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f t="shared" si="2"/>
        <v>0</v>
      </c>
      <c r="S39" s="18"/>
      <c r="T39" s="66">
        <v>0</v>
      </c>
      <c r="U39" s="19"/>
      <c r="V39" s="19"/>
      <c r="W39" s="19"/>
      <c r="X39" s="19"/>
    </row>
    <row r="40" spans="1:24" s="1" customFormat="1" ht="52.5">
      <c r="A40" s="14" t="s">
        <v>68</v>
      </c>
      <c r="B40" s="15" t="s">
        <v>65</v>
      </c>
      <c r="C40" s="16">
        <v>0</v>
      </c>
      <c r="D40" s="17">
        <v>0</v>
      </c>
      <c r="E40" s="17">
        <v>0</v>
      </c>
      <c r="F40" s="17">
        <v>0</v>
      </c>
      <c r="G40" s="17">
        <f t="shared" si="0"/>
        <v>0</v>
      </c>
      <c r="H40" s="17">
        <f t="shared" si="1"/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f t="shared" si="2"/>
        <v>0</v>
      </c>
      <c r="S40" s="18"/>
      <c r="T40" s="66">
        <v>0</v>
      </c>
      <c r="U40" s="19"/>
      <c r="V40" s="19"/>
      <c r="W40" s="19"/>
      <c r="X40" s="19"/>
    </row>
    <row r="41" spans="1:24" s="1" customFormat="1" ht="42">
      <c r="A41" s="14" t="s">
        <v>68</v>
      </c>
      <c r="B41" s="15" t="s">
        <v>66</v>
      </c>
      <c r="C41" s="16">
        <v>0</v>
      </c>
      <c r="D41" s="17">
        <v>0</v>
      </c>
      <c r="E41" s="17">
        <v>0</v>
      </c>
      <c r="F41" s="17">
        <v>0</v>
      </c>
      <c r="G41" s="17">
        <f t="shared" si="0"/>
        <v>0</v>
      </c>
      <c r="H41" s="17">
        <f t="shared" si="1"/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f t="shared" si="2"/>
        <v>0</v>
      </c>
      <c r="S41" s="18"/>
      <c r="T41" s="66">
        <v>0</v>
      </c>
      <c r="U41" s="19"/>
      <c r="V41" s="19"/>
      <c r="W41" s="19"/>
      <c r="X41" s="19"/>
    </row>
    <row r="42" spans="1:24" s="1" customFormat="1" ht="12">
      <c r="A42" s="14" t="s">
        <v>68</v>
      </c>
      <c r="B42" s="22" t="s">
        <v>69</v>
      </c>
      <c r="C42" s="16">
        <v>0</v>
      </c>
      <c r="D42" s="17">
        <v>0</v>
      </c>
      <c r="E42" s="17">
        <v>0</v>
      </c>
      <c r="F42" s="17">
        <v>0</v>
      </c>
      <c r="G42" s="17">
        <f t="shared" si="0"/>
        <v>0</v>
      </c>
      <c r="H42" s="17">
        <f t="shared" si="1"/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f t="shared" si="2"/>
        <v>0</v>
      </c>
      <c r="S42" s="18"/>
      <c r="T42" s="66">
        <v>0</v>
      </c>
      <c r="U42" s="19"/>
      <c r="V42" s="19"/>
      <c r="W42" s="19"/>
      <c r="X42" s="19"/>
    </row>
    <row r="43" spans="1:24" s="1" customFormat="1" ht="42">
      <c r="A43" s="14" t="s">
        <v>68</v>
      </c>
      <c r="B43" s="15" t="s">
        <v>70</v>
      </c>
      <c r="C43" s="16">
        <v>0</v>
      </c>
      <c r="D43" s="17">
        <v>0</v>
      </c>
      <c r="E43" s="17">
        <v>0</v>
      </c>
      <c r="F43" s="17">
        <v>0</v>
      </c>
      <c r="G43" s="17">
        <f t="shared" si="0"/>
        <v>0</v>
      </c>
      <c r="H43" s="17">
        <f t="shared" si="1"/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f t="shared" si="2"/>
        <v>0</v>
      </c>
      <c r="S43" s="18"/>
      <c r="T43" s="66">
        <v>0</v>
      </c>
      <c r="U43" s="19"/>
      <c r="V43" s="19"/>
      <c r="W43" s="19"/>
      <c r="X43" s="19"/>
    </row>
    <row r="44" spans="1:24" s="1" customFormat="1" ht="42">
      <c r="A44" s="14" t="s">
        <v>71</v>
      </c>
      <c r="B44" s="15" t="s">
        <v>72</v>
      </c>
      <c r="C44" s="16">
        <v>0</v>
      </c>
      <c r="D44" s="17">
        <v>0</v>
      </c>
      <c r="E44" s="17">
        <v>0</v>
      </c>
      <c r="F44" s="17">
        <v>0</v>
      </c>
      <c r="G44" s="17">
        <f t="shared" si="0"/>
        <v>0</v>
      </c>
      <c r="H44" s="17">
        <f t="shared" si="1"/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f t="shared" si="2"/>
        <v>0</v>
      </c>
      <c r="S44" s="18"/>
      <c r="T44" s="66">
        <v>0</v>
      </c>
      <c r="U44" s="19"/>
      <c r="V44" s="19"/>
      <c r="W44" s="19"/>
      <c r="X44" s="19"/>
    </row>
    <row r="45" spans="1:24" s="1" customFormat="1" ht="31.5">
      <c r="A45" s="14" t="s">
        <v>73</v>
      </c>
      <c r="B45" s="15" t="s">
        <v>74</v>
      </c>
      <c r="C45" s="16">
        <v>0</v>
      </c>
      <c r="D45" s="17">
        <v>0</v>
      </c>
      <c r="E45" s="17">
        <v>0</v>
      </c>
      <c r="F45" s="17">
        <v>0</v>
      </c>
      <c r="G45" s="17">
        <f t="shared" si="0"/>
        <v>0</v>
      </c>
      <c r="H45" s="17">
        <f t="shared" si="1"/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f t="shared" si="2"/>
        <v>0</v>
      </c>
      <c r="S45" s="18"/>
      <c r="T45" s="66">
        <v>0</v>
      </c>
      <c r="U45" s="19"/>
      <c r="V45" s="19"/>
      <c r="W45" s="19"/>
      <c r="X45" s="19"/>
    </row>
    <row r="46" spans="1:24" s="1" customFormat="1" ht="42">
      <c r="A46" s="14" t="s">
        <v>75</v>
      </c>
      <c r="B46" s="15" t="s">
        <v>76</v>
      </c>
      <c r="C46" s="16">
        <v>0</v>
      </c>
      <c r="D46" s="17">
        <v>0</v>
      </c>
      <c r="E46" s="17">
        <v>0</v>
      </c>
      <c r="F46" s="17">
        <v>0</v>
      </c>
      <c r="G46" s="17">
        <f t="shared" si="0"/>
        <v>0</v>
      </c>
      <c r="H46" s="17">
        <f t="shared" si="1"/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f t="shared" si="2"/>
        <v>0</v>
      </c>
      <c r="S46" s="18"/>
      <c r="T46" s="66">
        <v>0</v>
      </c>
      <c r="U46" s="19"/>
      <c r="V46" s="19"/>
      <c r="W46" s="19"/>
      <c r="X46" s="19"/>
    </row>
    <row r="47" spans="1:24" s="27" customFormat="1" ht="21">
      <c r="A47" s="23" t="s">
        <v>77</v>
      </c>
      <c r="B47" s="15" t="s">
        <v>78</v>
      </c>
      <c r="C47" s="24" t="s">
        <v>30</v>
      </c>
      <c r="D47" s="25">
        <v>202.5396342512998</v>
      </c>
      <c r="E47" s="25">
        <f>E48+E184+E309+E401</f>
        <v>0</v>
      </c>
      <c r="F47" s="25">
        <v>0</v>
      </c>
      <c r="G47" s="17">
        <f t="shared" si="0"/>
        <v>202.5396342512998</v>
      </c>
      <c r="H47" s="17">
        <f t="shared" si="1"/>
        <v>122.884478724</v>
      </c>
      <c r="I47" s="25">
        <v>30.972862138128757</v>
      </c>
      <c r="J47" s="25">
        <v>31.310605344</v>
      </c>
      <c r="K47" s="25">
        <v>37.74533017436614</v>
      </c>
      <c r="L47" s="25">
        <v>40.211056552799995</v>
      </c>
      <c r="M47" s="25">
        <v>45.35251256618112</v>
      </c>
      <c r="N47" s="25">
        <v>37.3771242912</v>
      </c>
      <c r="O47" s="25">
        <v>88.46892937262378</v>
      </c>
      <c r="P47" s="25">
        <v>13.985692536</v>
      </c>
      <c r="Q47" s="25">
        <v>0</v>
      </c>
      <c r="R47" s="17">
        <f t="shared" si="2"/>
        <v>-79.65515552729978</v>
      </c>
      <c r="S47" s="18">
        <f>R47/G47*100</f>
        <v>-39.328181776248364</v>
      </c>
      <c r="T47" s="66">
        <v>0</v>
      </c>
      <c r="U47" s="19"/>
      <c r="V47" s="26"/>
      <c r="W47" s="26"/>
      <c r="X47" s="26"/>
    </row>
    <row r="48" spans="1:24" s="27" customFormat="1" ht="31.5">
      <c r="A48" s="23" t="s">
        <v>79</v>
      </c>
      <c r="B48" s="15" t="s">
        <v>80</v>
      </c>
      <c r="C48" s="24" t="s">
        <v>30</v>
      </c>
      <c r="D48" s="25">
        <v>69.3687090252384</v>
      </c>
      <c r="E48" s="25">
        <f>E49+E71</f>
        <v>0</v>
      </c>
      <c r="F48" s="25">
        <v>0</v>
      </c>
      <c r="G48" s="17">
        <f t="shared" si="0"/>
        <v>69.3687090252384</v>
      </c>
      <c r="H48" s="17">
        <f t="shared" si="1"/>
        <v>39.192918012</v>
      </c>
      <c r="I48" s="25">
        <v>10.621812325276798</v>
      </c>
      <c r="J48" s="25">
        <v>10.2941424</v>
      </c>
      <c r="K48" s="25">
        <v>7.976078527488001</v>
      </c>
      <c r="L48" s="25">
        <v>8.351214215999999</v>
      </c>
      <c r="M48" s="25">
        <v>21.202900251988797</v>
      </c>
      <c r="N48" s="25">
        <v>16.142532072</v>
      </c>
      <c r="O48" s="25">
        <v>29.567917920484803</v>
      </c>
      <c r="P48" s="25">
        <v>4.405029324</v>
      </c>
      <c r="Q48" s="25">
        <v>0</v>
      </c>
      <c r="R48" s="17">
        <f t="shared" si="2"/>
        <v>-30.175791013238403</v>
      </c>
      <c r="S48" s="18">
        <f>R48/G48*100</f>
        <v>-43.50058035858726</v>
      </c>
      <c r="T48" s="66">
        <v>0</v>
      </c>
      <c r="U48" s="19"/>
      <c r="V48" s="26"/>
      <c r="W48" s="26"/>
      <c r="X48" s="26"/>
    </row>
    <row r="49" spans="1:24" s="27" customFormat="1" ht="21">
      <c r="A49" s="23" t="s">
        <v>81</v>
      </c>
      <c r="B49" s="15" t="s">
        <v>82</v>
      </c>
      <c r="C49" s="24" t="s">
        <v>30</v>
      </c>
      <c r="D49" s="25">
        <v>34.6601248263984</v>
      </c>
      <c r="E49" s="25">
        <f>E50</f>
        <v>0</v>
      </c>
      <c r="F49" s="25">
        <v>0</v>
      </c>
      <c r="G49" s="17">
        <f t="shared" si="0"/>
        <v>34.6601248263984</v>
      </c>
      <c r="H49" s="17">
        <f t="shared" si="1"/>
        <v>11.20957386</v>
      </c>
      <c r="I49" s="25">
        <v>0</v>
      </c>
      <c r="J49" s="25">
        <v>0</v>
      </c>
      <c r="K49" s="25">
        <v>0</v>
      </c>
      <c r="L49" s="25">
        <v>0.221842836</v>
      </c>
      <c r="M49" s="25">
        <v>14.5100486855088</v>
      </c>
      <c r="N49" s="25">
        <v>10.95040314</v>
      </c>
      <c r="O49" s="25">
        <v>20.150076140889603</v>
      </c>
      <c r="P49" s="25">
        <v>0.037327884</v>
      </c>
      <c r="Q49" s="25">
        <v>0</v>
      </c>
      <c r="R49" s="17">
        <f t="shared" si="2"/>
        <v>-23.450550966398403</v>
      </c>
      <c r="S49" s="18">
        <f>R49/G49*100</f>
        <v>-67.65858773981569</v>
      </c>
      <c r="T49" s="66">
        <v>0</v>
      </c>
      <c r="U49" s="19"/>
      <c r="V49" s="26"/>
      <c r="W49" s="26"/>
      <c r="X49" s="26"/>
    </row>
    <row r="50" spans="1:24" s="27" customFormat="1" ht="21.75">
      <c r="A50" s="23" t="s">
        <v>81</v>
      </c>
      <c r="B50" s="21" t="s">
        <v>83</v>
      </c>
      <c r="C50" s="28" t="s">
        <v>275</v>
      </c>
      <c r="D50" s="25">
        <v>34.6601248263984</v>
      </c>
      <c r="E50" s="25">
        <f>SUM(E52:E56)</f>
        <v>0</v>
      </c>
      <c r="F50" s="25">
        <f>SUM(F52:F56)</f>
        <v>0</v>
      </c>
      <c r="G50" s="17">
        <f t="shared" si="0"/>
        <v>34.6601248263984</v>
      </c>
      <c r="H50" s="17">
        <f t="shared" si="1"/>
        <v>11.20957386</v>
      </c>
      <c r="I50" s="25">
        <v>0</v>
      </c>
      <c r="J50" s="25">
        <f>SUM(J52:J70)</f>
        <v>0</v>
      </c>
      <c r="K50" s="25">
        <v>0</v>
      </c>
      <c r="L50" s="25">
        <f>SUM(L52:L70)</f>
        <v>0.22184283600000002</v>
      </c>
      <c r="M50" s="25">
        <v>14.5100486855088</v>
      </c>
      <c r="N50" s="25">
        <v>10.95040314</v>
      </c>
      <c r="O50" s="25">
        <v>20.150076140889603</v>
      </c>
      <c r="P50" s="25">
        <v>0.037327884</v>
      </c>
      <c r="Q50" s="25">
        <v>0</v>
      </c>
      <c r="R50" s="17">
        <f t="shared" si="2"/>
        <v>-23.450550966398403</v>
      </c>
      <c r="S50" s="18">
        <f>R50/G50*100</f>
        <v>-67.65858773981569</v>
      </c>
      <c r="T50" s="67">
        <v>0</v>
      </c>
      <c r="U50" s="19"/>
      <c r="V50" s="26"/>
      <c r="W50" s="26"/>
      <c r="X50" s="26"/>
    </row>
    <row r="51" spans="1:24" s="1" customFormat="1" ht="12">
      <c r="A51" s="14"/>
      <c r="B51" s="29" t="s">
        <v>84</v>
      </c>
      <c r="C51" s="30"/>
      <c r="D51" s="17">
        <v>0</v>
      </c>
      <c r="E51" s="17">
        <v>0</v>
      </c>
      <c r="F51" s="17">
        <v>0</v>
      </c>
      <c r="G51" s="17">
        <f t="shared" si="0"/>
        <v>0</v>
      </c>
      <c r="H51" s="17">
        <f t="shared" si="1"/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f t="shared" si="2"/>
        <v>0</v>
      </c>
      <c r="S51" s="18"/>
      <c r="T51" s="67">
        <v>0</v>
      </c>
      <c r="U51" s="19"/>
      <c r="V51" s="19"/>
      <c r="W51" s="19"/>
      <c r="X51" s="19"/>
    </row>
    <row r="52" spans="1:24" s="1" customFormat="1" ht="28.5" customHeight="1">
      <c r="A52" s="14"/>
      <c r="B52" s="31" t="s">
        <v>190</v>
      </c>
      <c r="C52" s="30" t="s">
        <v>275</v>
      </c>
      <c r="D52" s="17">
        <v>4.9857120352224005</v>
      </c>
      <c r="E52" s="17">
        <v>0</v>
      </c>
      <c r="F52" s="17">
        <v>0</v>
      </c>
      <c r="G52" s="17">
        <f t="shared" si="0"/>
        <v>4.9857120352224005</v>
      </c>
      <c r="H52" s="17">
        <f t="shared" si="1"/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4.9857120352224005</v>
      </c>
      <c r="P52" s="17">
        <v>0</v>
      </c>
      <c r="Q52" s="17">
        <v>0</v>
      </c>
      <c r="R52" s="17">
        <f t="shared" si="2"/>
        <v>-4.9857120352224005</v>
      </c>
      <c r="S52" s="18">
        <f>R52/G52*100</f>
        <v>-100</v>
      </c>
      <c r="T52" s="67" t="s">
        <v>526</v>
      </c>
      <c r="U52" s="19"/>
      <c r="V52" s="19"/>
      <c r="W52" s="19"/>
      <c r="X52" s="19"/>
    </row>
    <row r="53" spans="1:24" s="1" customFormat="1" ht="28.5" customHeight="1">
      <c r="A53" s="14"/>
      <c r="B53" s="31" t="s">
        <v>358</v>
      </c>
      <c r="C53" s="30" t="s">
        <v>275</v>
      </c>
      <c r="D53" s="17">
        <v>5.0588496352224</v>
      </c>
      <c r="E53" s="17">
        <v>0</v>
      </c>
      <c r="F53" s="17">
        <v>0</v>
      </c>
      <c r="G53" s="17">
        <f t="shared" si="0"/>
        <v>5.0588496352224</v>
      </c>
      <c r="H53" s="17">
        <f t="shared" si="1"/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5.0588496352224</v>
      </c>
      <c r="P53" s="17">
        <v>0</v>
      </c>
      <c r="Q53" s="17">
        <v>0</v>
      </c>
      <c r="R53" s="17">
        <f t="shared" si="2"/>
        <v>-5.0588496352224</v>
      </c>
      <c r="S53" s="18">
        <f>R53/G53*100</f>
        <v>-100</v>
      </c>
      <c r="T53" s="67" t="s">
        <v>527</v>
      </c>
      <c r="U53" s="19"/>
      <c r="V53" s="19"/>
      <c r="W53" s="19"/>
      <c r="X53" s="19"/>
    </row>
    <row r="54" spans="1:24" s="1" customFormat="1" ht="28.5" customHeight="1">
      <c r="A54" s="14"/>
      <c r="B54" s="31" t="s">
        <v>359</v>
      </c>
      <c r="C54" s="30" t="s">
        <v>275</v>
      </c>
      <c r="D54" s="17">
        <v>5.063792435222401</v>
      </c>
      <c r="E54" s="17">
        <v>0</v>
      </c>
      <c r="F54" s="17">
        <v>0</v>
      </c>
      <c r="G54" s="17">
        <f t="shared" si="0"/>
        <v>5.063792435222401</v>
      </c>
      <c r="H54" s="17">
        <f t="shared" si="1"/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5.063792435222401</v>
      </c>
      <c r="P54" s="17">
        <v>0</v>
      </c>
      <c r="Q54" s="17">
        <v>0</v>
      </c>
      <c r="R54" s="17">
        <f t="shared" si="2"/>
        <v>-5.063792435222401</v>
      </c>
      <c r="S54" s="18">
        <f>R54/G54*100</f>
        <v>-100</v>
      </c>
      <c r="T54" s="67" t="s">
        <v>528</v>
      </c>
      <c r="U54" s="19"/>
      <c r="V54" s="19"/>
      <c r="W54" s="19"/>
      <c r="X54" s="19"/>
    </row>
    <row r="55" spans="1:24" s="1" customFormat="1" ht="12">
      <c r="A55" s="14"/>
      <c r="B55" s="29" t="s">
        <v>148</v>
      </c>
      <c r="C55" s="30">
        <v>0</v>
      </c>
      <c r="D55" s="17">
        <v>0</v>
      </c>
      <c r="E55" s="17">
        <v>0</v>
      </c>
      <c r="F55" s="17">
        <v>0</v>
      </c>
      <c r="G55" s="17">
        <f t="shared" si="0"/>
        <v>0</v>
      </c>
      <c r="H55" s="17">
        <f t="shared" si="1"/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f t="shared" si="2"/>
        <v>0</v>
      </c>
      <c r="S55" s="18"/>
      <c r="T55" s="67"/>
      <c r="U55" s="19"/>
      <c r="V55" s="19"/>
      <c r="W55" s="19"/>
      <c r="X55" s="19"/>
    </row>
    <row r="56" spans="1:24" s="1" customFormat="1" ht="33.75">
      <c r="A56" s="14"/>
      <c r="B56" s="31" t="s">
        <v>516</v>
      </c>
      <c r="C56" s="30" t="s">
        <v>275</v>
      </c>
      <c r="D56" s="17">
        <v>0</v>
      </c>
      <c r="E56" s="17">
        <v>0</v>
      </c>
      <c r="F56" s="17">
        <v>0</v>
      </c>
      <c r="G56" s="17">
        <f t="shared" si="0"/>
        <v>0</v>
      </c>
      <c r="H56" s="17">
        <f t="shared" si="1"/>
        <v>0</v>
      </c>
      <c r="I56" s="17">
        <v>0</v>
      </c>
      <c r="J56" s="17">
        <v>0</v>
      </c>
      <c r="K56" s="17">
        <v>0</v>
      </c>
      <c r="L56" s="17">
        <v>0.0137256</v>
      </c>
      <c r="M56" s="17">
        <v>0</v>
      </c>
      <c r="N56" s="17">
        <v>-0.0137256</v>
      </c>
      <c r="O56" s="17">
        <v>0</v>
      </c>
      <c r="P56" s="17">
        <v>0</v>
      </c>
      <c r="Q56" s="17">
        <v>0</v>
      </c>
      <c r="R56" s="17">
        <f t="shared" si="2"/>
        <v>0</v>
      </c>
      <c r="S56" s="18"/>
      <c r="T56" s="67" t="s">
        <v>529</v>
      </c>
      <c r="U56" s="19"/>
      <c r="V56" s="19"/>
      <c r="W56" s="19"/>
      <c r="X56" s="19"/>
    </row>
    <row r="57" spans="1:24" s="1" customFormat="1" ht="22.5">
      <c r="A57" s="14"/>
      <c r="B57" s="31" t="s">
        <v>360</v>
      </c>
      <c r="C57" s="30" t="s">
        <v>275</v>
      </c>
      <c r="D57" s="17">
        <v>1.9849087529904001</v>
      </c>
      <c r="E57" s="17">
        <v>0</v>
      </c>
      <c r="F57" s="17">
        <v>0</v>
      </c>
      <c r="G57" s="17">
        <f t="shared" si="0"/>
        <v>1.9849087529904001</v>
      </c>
      <c r="H57" s="17">
        <f t="shared" si="1"/>
        <v>1.4348149799999999</v>
      </c>
      <c r="I57" s="17">
        <v>0</v>
      </c>
      <c r="J57" s="17">
        <v>0</v>
      </c>
      <c r="K57" s="17">
        <v>0</v>
      </c>
      <c r="L57" s="17">
        <v>0</v>
      </c>
      <c r="M57" s="17">
        <v>1.9849087529904001</v>
      </c>
      <c r="N57" s="17">
        <v>1.4348149799999999</v>
      </c>
      <c r="O57" s="17">
        <v>0</v>
      </c>
      <c r="P57" s="17">
        <v>0</v>
      </c>
      <c r="Q57" s="17">
        <v>0</v>
      </c>
      <c r="R57" s="17">
        <f t="shared" si="2"/>
        <v>-0.5500937729904003</v>
      </c>
      <c r="S57" s="18">
        <f>R57/G57*100</f>
        <v>-27.713806600008517</v>
      </c>
      <c r="T57" s="67" t="s">
        <v>530</v>
      </c>
      <c r="U57" s="19"/>
      <c r="V57" s="19"/>
      <c r="W57" s="19"/>
      <c r="X57" s="19"/>
    </row>
    <row r="58" spans="1:24" s="1" customFormat="1" ht="12">
      <c r="A58" s="14"/>
      <c r="B58" s="29" t="s">
        <v>147</v>
      </c>
      <c r="C58" s="30"/>
      <c r="D58" s="17">
        <v>0</v>
      </c>
      <c r="E58" s="17">
        <v>0</v>
      </c>
      <c r="F58" s="17">
        <v>0</v>
      </c>
      <c r="G58" s="17">
        <f t="shared" si="0"/>
        <v>0</v>
      </c>
      <c r="H58" s="17">
        <f t="shared" si="1"/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f t="shared" si="2"/>
        <v>0</v>
      </c>
      <c r="S58" s="18"/>
      <c r="T58" s="67">
        <v>0</v>
      </c>
      <c r="U58" s="19"/>
      <c r="V58" s="19"/>
      <c r="W58" s="19"/>
      <c r="X58" s="19"/>
    </row>
    <row r="59" spans="1:24" s="1" customFormat="1" ht="22.5">
      <c r="A59" s="14"/>
      <c r="B59" s="31" t="s">
        <v>305</v>
      </c>
      <c r="C59" s="30" t="s">
        <v>275</v>
      </c>
      <c r="D59" s="17">
        <v>2.1427304988144</v>
      </c>
      <c r="E59" s="17">
        <v>0</v>
      </c>
      <c r="F59" s="17">
        <v>0</v>
      </c>
      <c r="G59" s="17">
        <f t="shared" si="0"/>
        <v>2.1427304988144</v>
      </c>
      <c r="H59" s="17">
        <f t="shared" si="1"/>
        <v>1.5813893040000002</v>
      </c>
      <c r="I59" s="17">
        <v>0</v>
      </c>
      <c r="J59" s="17">
        <v>0</v>
      </c>
      <c r="K59" s="17">
        <v>0</v>
      </c>
      <c r="L59" s="17">
        <v>0.0138456</v>
      </c>
      <c r="M59" s="17">
        <v>2.1427304988144</v>
      </c>
      <c r="N59" s="17">
        <v>1.5675437040000002</v>
      </c>
      <c r="O59" s="17">
        <v>0</v>
      </c>
      <c r="P59" s="17">
        <v>0</v>
      </c>
      <c r="Q59" s="17">
        <v>0</v>
      </c>
      <c r="R59" s="17">
        <f t="shared" si="2"/>
        <v>-0.5613411948143996</v>
      </c>
      <c r="S59" s="18">
        <f>R59/G59*100</f>
        <v>-26.19747070968546</v>
      </c>
      <c r="T59" s="67" t="s">
        <v>530</v>
      </c>
      <c r="U59" s="19"/>
      <c r="V59" s="19"/>
      <c r="W59" s="19"/>
      <c r="X59" s="19"/>
    </row>
    <row r="60" spans="1:24" s="1" customFormat="1" ht="12">
      <c r="A60" s="14"/>
      <c r="B60" s="29" t="s">
        <v>90</v>
      </c>
      <c r="C60" s="30"/>
      <c r="D60" s="17">
        <v>0</v>
      </c>
      <c r="E60" s="17">
        <v>0</v>
      </c>
      <c r="F60" s="17">
        <v>0</v>
      </c>
      <c r="G60" s="17">
        <f t="shared" si="0"/>
        <v>0</v>
      </c>
      <c r="H60" s="17">
        <f t="shared" si="1"/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f t="shared" si="2"/>
        <v>0</v>
      </c>
      <c r="S60" s="18"/>
      <c r="T60" s="67">
        <v>0</v>
      </c>
      <c r="U60" s="19"/>
      <c r="V60" s="19"/>
      <c r="W60" s="19"/>
      <c r="X60" s="19"/>
    </row>
    <row r="61" spans="1:24" s="1" customFormat="1" ht="22.5">
      <c r="A61" s="14"/>
      <c r="B61" s="31" t="s">
        <v>306</v>
      </c>
      <c r="C61" s="30" t="s">
        <v>275</v>
      </c>
      <c r="D61" s="17">
        <v>2.1664208988144</v>
      </c>
      <c r="E61" s="17">
        <v>0</v>
      </c>
      <c r="F61" s="17">
        <v>0</v>
      </c>
      <c r="G61" s="17">
        <f t="shared" si="0"/>
        <v>2.1664208988144</v>
      </c>
      <c r="H61" s="17">
        <f t="shared" si="1"/>
        <v>1.584575196</v>
      </c>
      <c r="I61" s="17">
        <v>0</v>
      </c>
      <c r="J61" s="17">
        <v>0</v>
      </c>
      <c r="K61" s="17">
        <v>0</v>
      </c>
      <c r="L61" s="17">
        <v>0.006719999999999999</v>
      </c>
      <c r="M61" s="17">
        <v>2.1664208988144</v>
      </c>
      <c r="N61" s="17">
        <v>1.577855196</v>
      </c>
      <c r="O61" s="17">
        <v>0</v>
      </c>
      <c r="P61" s="17">
        <v>0</v>
      </c>
      <c r="Q61" s="17">
        <v>0</v>
      </c>
      <c r="R61" s="17">
        <f t="shared" si="2"/>
        <v>-0.5818457028143997</v>
      </c>
      <c r="S61" s="18">
        <f>R61/G61*100</f>
        <v>-26.857463530416542</v>
      </c>
      <c r="T61" s="67" t="s">
        <v>530</v>
      </c>
      <c r="U61" s="19"/>
      <c r="V61" s="19"/>
      <c r="W61" s="19"/>
      <c r="X61" s="19"/>
    </row>
    <row r="62" spans="1:24" s="1" customFormat="1" ht="12">
      <c r="A62" s="14"/>
      <c r="B62" s="29" t="s">
        <v>91</v>
      </c>
      <c r="C62" s="30"/>
      <c r="D62" s="17">
        <v>0</v>
      </c>
      <c r="E62" s="17">
        <v>0</v>
      </c>
      <c r="F62" s="17">
        <v>0</v>
      </c>
      <c r="G62" s="17">
        <f t="shared" si="0"/>
        <v>0</v>
      </c>
      <c r="H62" s="17">
        <f t="shared" si="1"/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f t="shared" si="2"/>
        <v>0</v>
      </c>
      <c r="S62" s="18"/>
      <c r="T62" s="67">
        <v>0</v>
      </c>
      <c r="U62" s="19"/>
      <c r="V62" s="19"/>
      <c r="W62" s="19"/>
      <c r="X62" s="19"/>
    </row>
    <row r="63" spans="1:24" s="1" customFormat="1" ht="22.5">
      <c r="A63" s="14"/>
      <c r="B63" s="31" t="s">
        <v>307</v>
      </c>
      <c r="C63" s="30" t="s">
        <v>275</v>
      </c>
      <c r="D63" s="17">
        <v>1.9537047013584001</v>
      </c>
      <c r="E63" s="17">
        <v>0</v>
      </c>
      <c r="F63" s="17">
        <v>0</v>
      </c>
      <c r="G63" s="17">
        <f t="shared" si="0"/>
        <v>1.9537047013584001</v>
      </c>
      <c r="H63" s="17">
        <f t="shared" si="1"/>
        <v>1.635967248</v>
      </c>
      <c r="I63" s="17">
        <v>0</v>
      </c>
      <c r="J63" s="17">
        <v>0</v>
      </c>
      <c r="K63" s="17">
        <v>0</v>
      </c>
      <c r="L63" s="17">
        <v>0.139534836</v>
      </c>
      <c r="M63" s="17">
        <v>1.9537047013584001</v>
      </c>
      <c r="N63" s="17">
        <v>1.496432412</v>
      </c>
      <c r="O63" s="17">
        <v>0</v>
      </c>
      <c r="P63" s="17">
        <v>0</v>
      </c>
      <c r="Q63" s="17">
        <v>0</v>
      </c>
      <c r="R63" s="17">
        <f t="shared" si="2"/>
        <v>-0.3177374533584001</v>
      </c>
      <c r="S63" s="18">
        <f>R63/G63*100</f>
        <v>-16.263330540049324</v>
      </c>
      <c r="T63" s="67" t="s">
        <v>530</v>
      </c>
      <c r="U63" s="19"/>
      <c r="V63" s="19"/>
      <c r="W63" s="19"/>
      <c r="X63" s="19"/>
    </row>
    <row r="64" spans="1:24" s="1" customFormat="1" ht="24">
      <c r="A64" s="14"/>
      <c r="B64" s="31" t="s">
        <v>361</v>
      </c>
      <c r="C64" s="30" t="s">
        <v>275</v>
      </c>
      <c r="D64" s="17">
        <v>5.0417220352224</v>
      </c>
      <c r="E64" s="17">
        <v>0</v>
      </c>
      <c r="F64" s="17">
        <v>0</v>
      </c>
      <c r="G64" s="17">
        <f t="shared" si="0"/>
        <v>5.0417220352224</v>
      </c>
      <c r="H64" s="17">
        <f t="shared" si="1"/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5.0417220352224</v>
      </c>
      <c r="P64" s="17">
        <v>0</v>
      </c>
      <c r="Q64" s="17">
        <v>0</v>
      </c>
      <c r="R64" s="17">
        <f t="shared" si="2"/>
        <v>-5.0417220352224</v>
      </c>
      <c r="S64" s="18">
        <f>R64/G64*100</f>
        <v>-100</v>
      </c>
      <c r="T64" s="67" t="s">
        <v>528</v>
      </c>
      <c r="U64" s="19"/>
      <c r="V64" s="19"/>
      <c r="W64" s="19"/>
      <c r="X64" s="19"/>
    </row>
    <row r="65" spans="1:24" s="1" customFormat="1" ht="12">
      <c r="A65" s="14"/>
      <c r="B65" s="29" t="s">
        <v>86</v>
      </c>
      <c r="C65" s="30"/>
      <c r="D65" s="17">
        <v>0</v>
      </c>
      <c r="E65" s="17">
        <v>0</v>
      </c>
      <c r="F65" s="17">
        <v>0</v>
      </c>
      <c r="G65" s="17">
        <f t="shared" si="0"/>
        <v>0</v>
      </c>
      <c r="H65" s="17">
        <f t="shared" si="1"/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f t="shared" si="2"/>
        <v>0</v>
      </c>
      <c r="S65" s="18"/>
      <c r="T65" s="67">
        <v>0</v>
      </c>
      <c r="U65" s="19"/>
      <c r="V65" s="19"/>
      <c r="W65" s="19"/>
      <c r="X65" s="19"/>
    </row>
    <row r="66" spans="1:24" s="1" customFormat="1" ht="33.75">
      <c r="A66" s="14"/>
      <c r="B66" s="31" t="s">
        <v>308</v>
      </c>
      <c r="C66" s="30" t="s">
        <v>275</v>
      </c>
      <c r="D66" s="17">
        <v>2.0130103529904</v>
      </c>
      <c r="E66" s="17">
        <v>0</v>
      </c>
      <c r="F66" s="17">
        <v>0</v>
      </c>
      <c r="G66" s="17">
        <f t="shared" si="0"/>
        <v>2.0130103529904</v>
      </c>
      <c r="H66" s="17">
        <f t="shared" si="1"/>
        <v>1.584278388</v>
      </c>
      <c r="I66" s="17">
        <v>0</v>
      </c>
      <c r="J66" s="17">
        <v>0</v>
      </c>
      <c r="K66" s="17">
        <v>0</v>
      </c>
      <c r="L66" s="17">
        <v>0.020445599999999998</v>
      </c>
      <c r="M66" s="17">
        <v>2.0130103529904</v>
      </c>
      <c r="N66" s="17">
        <v>1.563832788</v>
      </c>
      <c r="O66" s="17">
        <v>0</v>
      </c>
      <c r="P66" s="17">
        <v>0</v>
      </c>
      <c r="Q66" s="17">
        <v>0</v>
      </c>
      <c r="R66" s="17">
        <f t="shared" si="2"/>
        <v>-0.4287319649904</v>
      </c>
      <c r="S66" s="18">
        <f>R66/G66*100</f>
        <v>-21.298050670902068</v>
      </c>
      <c r="T66" s="67" t="s">
        <v>530</v>
      </c>
      <c r="U66" s="19"/>
      <c r="V66" s="19"/>
      <c r="W66" s="19"/>
      <c r="X66" s="19"/>
    </row>
    <row r="67" spans="1:24" s="1" customFormat="1" ht="12">
      <c r="A67" s="14"/>
      <c r="B67" s="29" t="s">
        <v>146</v>
      </c>
      <c r="C67" s="30"/>
      <c r="D67" s="17">
        <v>0</v>
      </c>
      <c r="E67" s="17">
        <v>0</v>
      </c>
      <c r="F67" s="17">
        <v>0</v>
      </c>
      <c r="G67" s="17">
        <f t="shared" si="0"/>
        <v>0</v>
      </c>
      <c r="H67" s="17">
        <f t="shared" si="1"/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f t="shared" si="2"/>
        <v>0</v>
      </c>
      <c r="S67" s="18"/>
      <c r="T67" s="67">
        <v>0</v>
      </c>
      <c r="U67" s="19"/>
      <c r="V67" s="19"/>
      <c r="W67" s="19"/>
      <c r="X67" s="19"/>
    </row>
    <row r="68" spans="1:24" s="1" customFormat="1" ht="33.75">
      <c r="A68" s="14"/>
      <c r="B68" s="31" t="s">
        <v>517</v>
      </c>
      <c r="C68" s="30" t="s">
        <v>275</v>
      </c>
      <c r="D68" s="17">
        <v>2.1246367402704</v>
      </c>
      <c r="E68" s="17">
        <v>0</v>
      </c>
      <c r="F68" s="17">
        <v>0</v>
      </c>
      <c r="G68" s="17">
        <f t="shared" si="0"/>
        <v>2.1246367402704</v>
      </c>
      <c r="H68" s="17">
        <f t="shared" si="1"/>
        <v>1.653376416</v>
      </c>
      <c r="I68" s="17">
        <v>0</v>
      </c>
      <c r="J68" s="17">
        <v>0</v>
      </c>
      <c r="K68" s="17">
        <v>0</v>
      </c>
      <c r="L68" s="17">
        <v>0.007125599999999999</v>
      </c>
      <c r="M68" s="17">
        <v>2.1246367402704</v>
      </c>
      <c r="N68" s="17">
        <v>1.646250816</v>
      </c>
      <c r="O68" s="17">
        <v>0</v>
      </c>
      <c r="P68" s="17">
        <v>0</v>
      </c>
      <c r="Q68" s="17">
        <v>0</v>
      </c>
      <c r="R68" s="17">
        <f t="shared" si="2"/>
        <v>-0.4712603242703999</v>
      </c>
      <c r="S68" s="18">
        <f>R68/G68*100</f>
        <v>-22.180748140993888</v>
      </c>
      <c r="T68" s="67" t="s">
        <v>530</v>
      </c>
      <c r="U68" s="19"/>
      <c r="V68" s="19"/>
      <c r="W68" s="19"/>
      <c r="X68" s="19"/>
    </row>
    <row r="69" spans="1:24" s="1" customFormat="1" ht="12">
      <c r="A69" s="14"/>
      <c r="B69" s="29" t="s">
        <v>145</v>
      </c>
      <c r="C69" s="30"/>
      <c r="D69" s="17">
        <v>0</v>
      </c>
      <c r="E69" s="17">
        <v>0</v>
      </c>
      <c r="F69" s="17">
        <v>0</v>
      </c>
      <c r="G69" s="17">
        <f t="shared" si="0"/>
        <v>0</v>
      </c>
      <c r="H69" s="17">
        <f t="shared" si="1"/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f t="shared" si="2"/>
        <v>0</v>
      </c>
      <c r="S69" s="18"/>
      <c r="T69" s="67">
        <v>0</v>
      </c>
      <c r="U69" s="19"/>
      <c r="V69" s="19"/>
      <c r="W69" s="19"/>
      <c r="X69" s="19"/>
    </row>
    <row r="70" spans="1:24" s="1" customFormat="1" ht="22.5">
      <c r="A70" s="14"/>
      <c r="B70" s="31" t="s">
        <v>309</v>
      </c>
      <c r="C70" s="30" t="s">
        <v>275</v>
      </c>
      <c r="D70" s="17">
        <v>2.1246367402704</v>
      </c>
      <c r="E70" s="17">
        <v>0</v>
      </c>
      <c r="F70" s="17">
        <v>0</v>
      </c>
      <c r="G70" s="17">
        <f t="shared" si="0"/>
        <v>2.1246367402704</v>
      </c>
      <c r="H70" s="17">
        <f t="shared" si="1"/>
        <v>1.735172328</v>
      </c>
      <c r="I70" s="17">
        <v>0</v>
      </c>
      <c r="J70" s="17">
        <v>0</v>
      </c>
      <c r="K70" s="17">
        <v>0</v>
      </c>
      <c r="L70" s="17">
        <v>0.020445599999999998</v>
      </c>
      <c r="M70" s="17">
        <v>2.1246367402704</v>
      </c>
      <c r="N70" s="17">
        <v>1.677398844</v>
      </c>
      <c r="O70" s="17">
        <v>0</v>
      </c>
      <c r="P70" s="17">
        <v>0.037327884</v>
      </c>
      <c r="Q70" s="17">
        <v>0</v>
      </c>
      <c r="R70" s="17">
        <f t="shared" si="2"/>
        <v>-0.38946441227039985</v>
      </c>
      <c r="S70" s="18">
        <f>R70/G70*100</f>
        <v>-18.330870632540847</v>
      </c>
      <c r="T70" s="67" t="s">
        <v>530</v>
      </c>
      <c r="U70" s="19"/>
      <c r="V70" s="19"/>
      <c r="W70" s="19"/>
      <c r="X70" s="19"/>
    </row>
    <row r="71" spans="1:24" s="27" customFormat="1" ht="31.5">
      <c r="A71" s="23" t="s">
        <v>87</v>
      </c>
      <c r="B71" s="15" t="s">
        <v>88</v>
      </c>
      <c r="C71" s="24" t="s">
        <v>30</v>
      </c>
      <c r="D71" s="25">
        <v>34.70858419884</v>
      </c>
      <c r="E71" s="25">
        <f>E72+E84+E122+E159+E168</f>
        <v>0</v>
      </c>
      <c r="F71" s="25">
        <v>0</v>
      </c>
      <c r="G71" s="17">
        <f t="shared" si="0"/>
        <v>34.70858419884</v>
      </c>
      <c r="H71" s="17">
        <f t="shared" si="1"/>
        <v>27.983344152</v>
      </c>
      <c r="I71" s="25">
        <v>10.621812325276798</v>
      </c>
      <c r="J71" s="25">
        <v>10.2941424</v>
      </c>
      <c r="K71" s="17">
        <v>7.976078527488001</v>
      </c>
      <c r="L71" s="25">
        <v>8.129371379999998</v>
      </c>
      <c r="M71" s="25">
        <v>6.692851566479999</v>
      </c>
      <c r="N71" s="25">
        <v>5.192128932</v>
      </c>
      <c r="O71" s="25">
        <v>9.417841779595204</v>
      </c>
      <c r="P71" s="25">
        <v>4.36770144</v>
      </c>
      <c r="Q71" s="25">
        <v>0</v>
      </c>
      <c r="R71" s="17">
        <f t="shared" si="2"/>
        <v>-6.72524004684</v>
      </c>
      <c r="S71" s="18">
        <f>R71/G71*100</f>
        <v>-19.376301863285928</v>
      </c>
      <c r="T71" s="67">
        <v>0</v>
      </c>
      <c r="U71" s="19"/>
      <c r="V71" s="26"/>
      <c r="W71" s="26"/>
      <c r="X71" s="26"/>
    </row>
    <row r="72" spans="1:24" s="27" customFormat="1" ht="21.75">
      <c r="A72" s="23" t="s">
        <v>278</v>
      </c>
      <c r="B72" s="32" t="s">
        <v>89</v>
      </c>
      <c r="C72" s="28" t="s">
        <v>276</v>
      </c>
      <c r="D72" s="25">
        <v>8.0436977846976</v>
      </c>
      <c r="E72" s="25">
        <f>SUM(E74:E83)</f>
        <v>0</v>
      </c>
      <c r="F72" s="25">
        <v>0</v>
      </c>
      <c r="G72" s="17">
        <f t="shared" si="0"/>
        <v>8.0436977846976</v>
      </c>
      <c r="H72" s="17">
        <f t="shared" si="1"/>
        <v>7.880120232</v>
      </c>
      <c r="I72" s="25">
        <v>8.0436977846976</v>
      </c>
      <c r="J72" s="25">
        <f>SUM(J74:J83)</f>
        <v>7.880120232</v>
      </c>
      <c r="K72" s="25">
        <v>0</v>
      </c>
      <c r="L72" s="25">
        <f>SUM(L74:L83)</f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17">
        <f t="shared" si="2"/>
        <v>-0.16357755269759888</v>
      </c>
      <c r="S72" s="18">
        <f>R72/G72*100</f>
        <v>-2.0336113697457683</v>
      </c>
      <c r="T72" s="67">
        <v>0</v>
      </c>
      <c r="U72" s="19"/>
      <c r="V72" s="26"/>
      <c r="W72" s="26"/>
      <c r="X72" s="26"/>
    </row>
    <row r="73" spans="1:24" s="1" customFormat="1" ht="12">
      <c r="A73" s="14"/>
      <c r="B73" s="29" t="s">
        <v>123</v>
      </c>
      <c r="C73" s="30">
        <v>0</v>
      </c>
      <c r="D73" s="17">
        <v>0</v>
      </c>
      <c r="E73" s="17">
        <v>0</v>
      </c>
      <c r="F73" s="17">
        <v>0</v>
      </c>
      <c r="G73" s="17">
        <f t="shared" si="0"/>
        <v>0</v>
      </c>
      <c r="H73" s="17">
        <f t="shared" si="1"/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f t="shared" si="2"/>
        <v>0</v>
      </c>
      <c r="S73" s="18"/>
      <c r="T73" s="67">
        <v>0</v>
      </c>
      <c r="U73" s="19"/>
      <c r="V73" s="19"/>
      <c r="W73" s="19"/>
      <c r="X73" s="19"/>
    </row>
    <row r="74" spans="1:24" s="1" customFormat="1" ht="24">
      <c r="A74" s="14"/>
      <c r="B74" s="33" t="s">
        <v>191</v>
      </c>
      <c r="C74" s="30" t="s">
        <v>276</v>
      </c>
      <c r="D74" s="17">
        <v>1.8671497618512</v>
      </c>
      <c r="E74" s="17">
        <v>0</v>
      </c>
      <c r="F74" s="17">
        <v>0</v>
      </c>
      <c r="G74" s="17">
        <f t="shared" si="0"/>
        <v>1.8671497618512</v>
      </c>
      <c r="H74" s="17">
        <f t="shared" si="1"/>
        <v>1.8416746199999996</v>
      </c>
      <c r="I74" s="17">
        <v>1.8671497618512</v>
      </c>
      <c r="J74" s="17">
        <v>1.8416746199999996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f t="shared" si="2"/>
        <v>-0.025475141851200478</v>
      </c>
      <c r="S74" s="18">
        <f>R74/G74*100</f>
        <v>-1.3643866374137525</v>
      </c>
      <c r="T74" s="67"/>
      <c r="U74" s="19"/>
      <c r="V74" s="19"/>
      <c r="W74" s="19"/>
      <c r="X74" s="19"/>
    </row>
    <row r="75" spans="1:24" s="1" customFormat="1" ht="24">
      <c r="A75" s="14"/>
      <c r="B75" s="33" t="s">
        <v>192</v>
      </c>
      <c r="C75" s="30" t="s">
        <v>276</v>
      </c>
      <c r="D75" s="17">
        <v>1.4912432844288002</v>
      </c>
      <c r="E75" s="17">
        <v>0</v>
      </c>
      <c r="F75" s="17">
        <v>0</v>
      </c>
      <c r="G75" s="17">
        <f t="shared" si="0"/>
        <v>1.4912432844288</v>
      </c>
      <c r="H75" s="17">
        <f t="shared" si="1"/>
        <v>1.41553968</v>
      </c>
      <c r="I75" s="17">
        <v>1.4912432844288</v>
      </c>
      <c r="J75" s="17">
        <v>1.41553968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f t="shared" si="2"/>
        <v>-0.07570360442879998</v>
      </c>
      <c r="S75" s="18">
        <f>R75/G75*100</f>
        <v>-5.076542856506287</v>
      </c>
      <c r="T75" s="67"/>
      <c r="U75" s="19"/>
      <c r="V75" s="19"/>
      <c r="W75" s="19"/>
      <c r="X75" s="19"/>
    </row>
    <row r="76" spans="1:24" s="1" customFormat="1" ht="24">
      <c r="A76" s="14"/>
      <c r="B76" s="33" t="s">
        <v>193</v>
      </c>
      <c r="C76" s="30" t="s">
        <v>276</v>
      </c>
      <c r="D76" s="17">
        <v>0.7468618858992001</v>
      </c>
      <c r="E76" s="17">
        <v>0</v>
      </c>
      <c r="F76" s="17">
        <v>0</v>
      </c>
      <c r="G76" s="17">
        <f t="shared" si="0"/>
        <v>0.7468618858992001</v>
      </c>
      <c r="H76" s="17">
        <f t="shared" si="1"/>
        <v>0.7143736440000001</v>
      </c>
      <c r="I76" s="17">
        <v>0.7468618858992001</v>
      </c>
      <c r="J76" s="17">
        <v>0.7143736440000001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f t="shared" si="2"/>
        <v>-0.032488241899199966</v>
      </c>
      <c r="S76" s="18">
        <f>R76/G76*100</f>
        <v>-4.3499665082098895</v>
      </c>
      <c r="T76" s="67"/>
      <c r="U76" s="19"/>
      <c r="V76" s="19"/>
      <c r="W76" s="19"/>
      <c r="X76" s="19"/>
    </row>
    <row r="77" spans="1:24" s="1" customFormat="1" ht="12">
      <c r="A77" s="14"/>
      <c r="B77" s="29" t="s">
        <v>90</v>
      </c>
      <c r="C77" s="30"/>
      <c r="D77" s="17">
        <v>0</v>
      </c>
      <c r="E77" s="17">
        <v>0</v>
      </c>
      <c r="F77" s="17">
        <v>0</v>
      </c>
      <c r="G77" s="17">
        <f t="shared" si="0"/>
        <v>0</v>
      </c>
      <c r="H77" s="17">
        <f t="shared" si="1"/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f t="shared" si="2"/>
        <v>0</v>
      </c>
      <c r="S77" s="18"/>
      <c r="T77" s="67">
        <v>0</v>
      </c>
      <c r="U77" s="19"/>
      <c r="V77" s="19"/>
      <c r="W77" s="19"/>
      <c r="X77" s="19"/>
    </row>
    <row r="78" spans="1:24" s="1" customFormat="1" ht="24">
      <c r="A78" s="14"/>
      <c r="B78" s="33" t="s">
        <v>194</v>
      </c>
      <c r="C78" s="30" t="s">
        <v>276</v>
      </c>
      <c r="D78" s="17">
        <v>0.3728105211072001</v>
      </c>
      <c r="E78" s="17">
        <v>0</v>
      </c>
      <c r="F78" s="17">
        <v>0</v>
      </c>
      <c r="G78" s="17">
        <f t="shared" si="0"/>
        <v>0.3728105211072001</v>
      </c>
      <c r="H78" s="17">
        <f t="shared" si="1"/>
        <v>0.37223844000000006</v>
      </c>
      <c r="I78" s="17">
        <v>0.3728105211072001</v>
      </c>
      <c r="J78" s="17">
        <v>0.37223844000000006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f t="shared" si="2"/>
        <v>-0.0005720811072000287</v>
      </c>
      <c r="S78" s="18">
        <f>R78/G78*100</f>
        <v>-0.15345090194907057</v>
      </c>
      <c r="T78" s="67"/>
      <c r="U78" s="19"/>
      <c r="V78" s="19"/>
      <c r="W78" s="19"/>
      <c r="X78" s="19"/>
    </row>
    <row r="79" spans="1:24" s="1" customFormat="1" ht="24">
      <c r="A79" s="14"/>
      <c r="B79" s="33" t="s">
        <v>362</v>
      </c>
      <c r="C79" s="30" t="s">
        <v>276</v>
      </c>
      <c r="D79" s="17">
        <v>2.1393794250576</v>
      </c>
      <c r="E79" s="17">
        <v>0</v>
      </c>
      <c r="F79" s="17">
        <v>0</v>
      </c>
      <c r="G79" s="17">
        <f t="shared" si="0"/>
        <v>2.1393794250576</v>
      </c>
      <c r="H79" s="17">
        <f t="shared" si="1"/>
        <v>2.1476107079999998</v>
      </c>
      <c r="I79" s="17">
        <v>2.1393794250576</v>
      </c>
      <c r="J79" s="17">
        <v>2.1476107079999998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f t="shared" si="2"/>
        <v>0.00823128294239961</v>
      </c>
      <c r="S79" s="18">
        <f>R79/G79*100</f>
        <v>0.384750963105948</v>
      </c>
      <c r="T79" s="67"/>
      <c r="U79" s="19"/>
      <c r="V79" s="19"/>
      <c r="W79" s="19"/>
      <c r="X79" s="19"/>
    </row>
    <row r="80" spans="1:24" s="1" customFormat="1" ht="24">
      <c r="A80" s="14"/>
      <c r="B80" s="33" t="s">
        <v>211</v>
      </c>
      <c r="C80" s="30" t="s">
        <v>276</v>
      </c>
      <c r="D80" s="17">
        <v>0.7131276750191999</v>
      </c>
      <c r="E80" s="17">
        <v>0</v>
      </c>
      <c r="F80" s="17">
        <v>0</v>
      </c>
      <c r="G80" s="17">
        <f t="shared" si="0"/>
        <v>0.7131276750191999</v>
      </c>
      <c r="H80" s="17">
        <f t="shared" si="1"/>
        <v>0.702984132</v>
      </c>
      <c r="I80" s="17">
        <v>0.7131276750191999</v>
      </c>
      <c r="J80" s="17">
        <v>0.702984132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f t="shared" si="2"/>
        <v>-0.010143543019199952</v>
      </c>
      <c r="S80" s="18">
        <f>R80/G80*100</f>
        <v>-1.4224020991650412</v>
      </c>
      <c r="T80" s="67">
        <v>0</v>
      </c>
      <c r="U80" s="19"/>
      <c r="V80" s="19"/>
      <c r="W80" s="19"/>
      <c r="X80" s="19"/>
    </row>
    <row r="81" spans="1:24" s="1" customFormat="1" ht="24">
      <c r="A81" s="14"/>
      <c r="B81" s="33" t="s">
        <v>150</v>
      </c>
      <c r="C81" s="30" t="s">
        <v>276</v>
      </c>
      <c r="D81" s="17">
        <v>0.35656261566720004</v>
      </c>
      <c r="E81" s="17">
        <v>0</v>
      </c>
      <c r="F81" s="17">
        <v>0</v>
      </c>
      <c r="G81" s="17">
        <f t="shared" si="0"/>
        <v>0.35656261566720004</v>
      </c>
      <c r="H81" s="17">
        <f t="shared" si="1"/>
        <v>0.330360636</v>
      </c>
      <c r="I81" s="17">
        <v>0.35656261566720004</v>
      </c>
      <c r="J81" s="17">
        <v>0.330360636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f t="shared" si="2"/>
        <v>-0.02620197966720006</v>
      </c>
      <c r="S81" s="18">
        <f>R81/G81*100</f>
        <v>-7.348493228369135</v>
      </c>
      <c r="T81" s="67">
        <v>0</v>
      </c>
      <c r="U81" s="19"/>
      <c r="V81" s="19"/>
      <c r="W81" s="19"/>
      <c r="X81" s="19"/>
    </row>
    <row r="82" spans="1:24" s="1" customFormat="1" ht="12">
      <c r="A82" s="14"/>
      <c r="B82" s="29" t="s">
        <v>91</v>
      </c>
      <c r="C82" s="30"/>
      <c r="D82" s="17">
        <v>0</v>
      </c>
      <c r="E82" s="17">
        <v>0</v>
      </c>
      <c r="F82" s="17">
        <v>0</v>
      </c>
      <c r="G82" s="17">
        <f t="shared" si="0"/>
        <v>0</v>
      </c>
      <c r="H82" s="17">
        <f t="shared" si="1"/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f t="shared" si="2"/>
        <v>0</v>
      </c>
      <c r="S82" s="18"/>
      <c r="T82" s="67">
        <v>0</v>
      </c>
      <c r="U82" s="19"/>
      <c r="V82" s="19"/>
      <c r="W82" s="19"/>
      <c r="X82" s="19"/>
    </row>
    <row r="83" spans="1:24" s="1" customFormat="1" ht="24">
      <c r="A83" s="14"/>
      <c r="B83" s="33" t="s">
        <v>195</v>
      </c>
      <c r="C83" s="30" t="s">
        <v>276</v>
      </c>
      <c r="D83" s="17">
        <v>0.35656261566720004</v>
      </c>
      <c r="E83" s="17">
        <v>0</v>
      </c>
      <c r="F83" s="17">
        <v>0</v>
      </c>
      <c r="G83" s="17">
        <f aca="true" t="shared" si="3" ref="G83:G146">I83+K83+M83+O83</f>
        <v>0.35656261566720004</v>
      </c>
      <c r="H83" s="17">
        <f aca="true" t="shared" si="4" ref="H83:H146">J83+L83+N83+P83</f>
        <v>0.35533837199999996</v>
      </c>
      <c r="I83" s="17">
        <v>0.35656261566720004</v>
      </c>
      <c r="J83" s="17">
        <v>0.35533837199999996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f aca="true" t="shared" si="5" ref="R83:R146">H83-G83</f>
        <v>-0.0012242436672000867</v>
      </c>
      <c r="S83" s="18">
        <f aca="true" t="shared" si="6" ref="S83:S145">R83/G83*100</f>
        <v>-0.34334605295321885</v>
      </c>
      <c r="T83" s="67"/>
      <c r="U83" s="19"/>
      <c r="V83" s="19"/>
      <c r="W83" s="19"/>
      <c r="X83" s="19"/>
    </row>
    <row r="84" spans="1:24" s="27" customFormat="1" ht="21.75">
      <c r="A84" s="23" t="s">
        <v>279</v>
      </c>
      <c r="B84" s="32" t="s">
        <v>92</v>
      </c>
      <c r="C84" s="28" t="s">
        <v>277</v>
      </c>
      <c r="D84" s="25">
        <v>9.6631804655472</v>
      </c>
      <c r="E84" s="25">
        <f>SUM(E86:E121)</f>
        <v>0</v>
      </c>
      <c r="F84" s="25">
        <v>0</v>
      </c>
      <c r="G84" s="17">
        <f t="shared" si="3"/>
        <v>9.6631804655472</v>
      </c>
      <c r="H84" s="17">
        <f t="shared" si="4"/>
        <v>6.514902768000001</v>
      </c>
      <c r="I84" s="25">
        <v>1.4596209405791998</v>
      </c>
      <c r="J84" s="25">
        <f>SUM(J86:J121)</f>
        <v>1.3622728439999998</v>
      </c>
      <c r="K84" s="25">
        <v>3.333094315867201</v>
      </c>
      <c r="L84" s="25">
        <f>SUM(L86:L121)</f>
        <v>3.689585328</v>
      </c>
      <c r="M84" s="25">
        <v>2.3938914508176</v>
      </c>
      <c r="N84" s="25">
        <v>1.463044596</v>
      </c>
      <c r="O84" s="25">
        <v>2.476573758283199</v>
      </c>
      <c r="P84" s="25">
        <v>0</v>
      </c>
      <c r="Q84" s="25">
        <v>0</v>
      </c>
      <c r="R84" s="17">
        <f t="shared" si="5"/>
        <v>-3.148277697547199</v>
      </c>
      <c r="S84" s="18">
        <f t="shared" si="6"/>
        <v>-32.580139724927726</v>
      </c>
      <c r="T84" s="67">
        <v>0</v>
      </c>
      <c r="U84" s="19"/>
      <c r="V84" s="26"/>
      <c r="W84" s="26"/>
      <c r="X84" s="26"/>
    </row>
    <row r="85" spans="1:24" s="1" customFormat="1" ht="12">
      <c r="A85" s="14"/>
      <c r="B85" s="29" t="s">
        <v>84</v>
      </c>
      <c r="C85" s="30">
        <v>0</v>
      </c>
      <c r="D85" s="17">
        <v>0</v>
      </c>
      <c r="E85" s="17">
        <v>0</v>
      </c>
      <c r="F85" s="17">
        <v>0</v>
      </c>
      <c r="G85" s="17">
        <f t="shared" si="3"/>
        <v>0</v>
      </c>
      <c r="H85" s="17">
        <f t="shared" si="4"/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f t="shared" si="5"/>
        <v>0</v>
      </c>
      <c r="S85" s="18"/>
      <c r="T85" s="67">
        <v>0</v>
      </c>
      <c r="U85" s="19"/>
      <c r="V85" s="19"/>
      <c r="W85" s="19"/>
      <c r="X85" s="19"/>
    </row>
    <row r="86" spans="1:24" s="1" customFormat="1" ht="33.75">
      <c r="A86" s="14"/>
      <c r="B86" s="31" t="s">
        <v>196</v>
      </c>
      <c r="C86" s="30" t="s">
        <v>277</v>
      </c>
      <c r="D86" s="17">
        <v>0.5866792459152</v>
      </c>
      <c r="E86" s="17">
        <v>0</v>
      </c>
      <c r="F86" s="17">
        <v>0</v>
      </c>
      <c r="G86" s="17">
        <f t="shared" si="3"/>
        <v>0.5866792459152</v>
      </c>
      <c r="H86" s="17">
        <f t="shared" si="4"/>
        <v>0.542203956</v>
      </c>
      <c r="I86" s="17">
        <v>0</v>
      </c>
      <c r="J86" s="17">
        <v>0</v>
      </c>
      <c r="K86" s="17">
        <v>0</v>
      </c>
      <c r="L86" s="17">
        <v>0.542203956</v>
      </c>
      <c r="M86" s="17">
        <v>0.5866792459152</v>
      </c>
      <c r="N86" s="17">
        <v>0</v>
      </c>
      <c r="O86" s="17">
        <v>0</v>
      </c>
      <c r="P86" s="17">
        <v>0</v>
      </c>
      <c r="Q86" s="17">
        <v>0</v>
      </c>
      <c r="R86" s="17">
        <f t="shared" si="5"/>
        <v>-0.0444752899152</v>
      </c>
      <c r="S86" s="18">
        <f t="shared" si="6"/>
        <v>-7.580852778560461</v>
      </c>
      <c r="T86" s="67"/>
      <c r="U86" s="19"/>
      <c r="V86" s="19"/>
      <c r="W86" s="19"/>
      <c r="X86" s="19"/>
    </row>
    <row r="87" spans="1:24" s="1" customFormat="1" ht="33.75">
      <c r="A87" s="14"/>
      <c r="B87" s="31" t="s">
        <v>363</v>
      </c>
      <c r="C87" s="30" t="s">
        <v>277</v>
      </c>
      <c r="D87" s="17">
        <v>0</v>
      </c>
      <c r="E87" s="17">
        <v>0</v>
      </c>
      <c r="F87" s="17">
        <v>0</v>
      </c>
      <c r="G87" s="17">
        <f t="shared" si="3"/>
        <v>0</v>
      </c>
      <c r="H87" s="17">
        <f t="shared" si="4"/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f t="shared" si="5"/>
        <v>0</v>
      </c>
      <c r="S87" s="18"/>
      <c r="T87" s="67" t="s">
        <v>529</v>
      </c>
      <c r="U87" s="19"/>
      <c r="V87" s="19"/>
      <c r="W87" s="19"/>
      <c r="X87" s="19"/>
    </row>
    <row r="88" spans="1:24" s="1" customFormat="1" ht="33.75">
      <c r="A88" s="14"/>
      <c r="B88" s="31" t="s">
        <v>197</v>
      </c>
      <c r="C88" s="30" t="s">
        <v>277</v>
      </c>
      <c r="D88" s="17">
        <v>0.17702562071039998</v>
      </c>
      <c r="E88" s="17">
        <v>0</v>
      </c>
      <c r="F88" s="17">
        <v>0</v>
      </c>
      <c r="G88" s="17">
        <f t="shared" si="3"/>
        <v>0.17702562071039998</v>
      </c>
      <c r="H88" s="17">
        <f t="shared" si="4"/>
        <v>0.180618048</v>
      </c>
      <c r="I88" s="17">
        <v>0</v>
      </c>
      <c r="J88" s="17">
        <v>0</v>
      </c>
      <c r="K88" s="17">
        <v>0</v>
      </c>
      <c r="L88" s="17">
        <v>0</v>
      </c>
      <c r="M88" s="17">
        <v>0.17702562071039998</v>
      </c>
      <c r="N88" s="17">
        <v>0.180618048</v>
      </c>
      <c r="O88" s="17">
        <v>0</v>
      </c>
      <c r="P88" s="17">
        <v>0</v>
      </c>
      <c r="Q88" s="17">
        <v>0</v>
      </c>
      <c r="R88" s="17">
        <f t="shared" si="5"/>
        <v>0.0035924272896000198</v>
      </c>
      <c r="S88" s="18">
        <f t="shared" si="6"/>
        <v>2.0293261931146955</v>
      </c>
      <c r="T88" s="67"/>
      <c r="U88" s="19"/>
      <c r="V88" s="19"/>
      <c r="W88" s="19"/>
      <c r="X88" s="19"/>
    </row>
    <row r="89" spans="1:24" s="1" customFormat="1" ht="33.75">
      <c r="A89" s="14"/>
      <c r="B89" s="31" t="s">
        <v>198</v>
      </c>
      <c r="C89" s="30" t="s">
        <v>277</v>
      </c>
      <c r="D89" s="17">
        <v>0.7413438876432001</v>
      </c>
      <c r="E89" s="17">
        <v>0</v>
      </c>
      <c r="F89" s="17">
        <v>0</v>
      </c>
      <c r="G89" s="17">
        <f t="shared" si="3"/>
        <v>0.7413438876432001</v>
      </c>
      <c r="H89" s="17">
        <f t="shared" si="4"/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0.7413438876432001</v>
      </c>
      <c r="P89" s="17">
        <v>0</v>
      </c>
      <c r="Q89" s="17">
        <v>0</v>
      </c>
      <c r="R89" s="17">
        <f t="shared" si="5"/>
        <v>-0.7413438876432001</v>
      </c>
      <c r="S89" s="18">
        <f t="shared" si="6"/>
        <v>-100</v>
      </c>
      <c r="T89" s="67" t="s">
        <v>531</v>
      </c>
      <c r="U89" s="19"/>
      <c r="V89" s="19"/>
      <c r="W89" s="19"/>
      <c r="X89" s="19"/>
    </row>
    <row r="90" spans="1:24" s="1" customFormat="1" ht="36">
      <c r="A90" s="14"/>
      <c r="B90" s="33" t="s">
        <v>199</v>
      </c>
      <c r="C90" s="30" t="s">
        <v>277</v>
      </c>
      <c r="D90" s="17">
        <v>0.1887535683744</v>
      </c>
      <c r="E90" s="17">
        <v>0</v>
      </c>
      <c r="F90" s="17">
        <v>0</v>
      </c>
      <c r="G90" s="17">
        <f t="shared" si="3"/>
        <v>0.1887535683744</v>
      </c>
      <c r="H90" s="17">
        <f t="shared" si="4"/>
        <v>0.20849836800000002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0.20849836800000002</v>
      </c>
      <c r="O90" s="17">
        <v>0.1887535683744</v>
      </c>
      <c r="P90" s="17">
        <v>0</v>
      </c>
      <c r="Q90" s="17">
        <v>0</v>
      </c>
      <c r="R90" s="17">
        <f t="shared" si="5"/>
        <v>0.019744799625600024</v>
      </c>
      <c r="S90" s="18">
        <f t="shared" si="6"/>
        <v>10.460623232529013</v>
      </c>
      <c r="T90" s="67"/>
      <c r="U90" s="19"/>
      <c r="V90" s="19"/>
      <c r="W90" s="19"/>
      <c r="X90" s="19"/>
    </row>
    <row r="91" spans="1:24" s="1" customFormat="1" ht="36">
      <c r="A91" s="14"/>
      <c r="B91" s="33" t="s">
        <v>214</v>
      </c>
      <c r="C91" s="30" t="s">
        <v>277</v>
      </c>
      <c r="D91" s="17">
        <v>0.17702562071039998</v>
      </c>
      <c r="E91" s="17">
        <v>0</v>
      </c>
      <c r="F91" s="17">
        <v>0</v>
      </c>
      <c r="G91" s="17">
        <f t="shared" si="3"/>
        <v>0.17702562071039998</v>
      </c>
      <c r="H91" s="17">
        <f t="shared" si="4"/>
        <v>0.20788090799999998</v>
      </c>
      <c r="I91" s="17">
        <v>0.17702562071039998</v>
      </c>
      <c r="J91" s="17">
        <v>0.20788090799999998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f t="shared" si="5"/>
        <v>0.030855287289599992</v>
      </c>
      <c r="S91" s="18">
        <f t="shared" si="6"/>
        <v>17.429842734502717</v>
      </c>
      <c r="T91" s="67" t="s">
        <v>530</v>
      </c>
      <c r="U91" s="19"/>
      <c r="V91" s="19"/>
      <c r="W91" s="19"/>
      <c r="X91" s="19"/>
    </row>
    <row r="92" spans="1:24" s="1" customFormat="1" ht="36">
      <c r="A92" s="14"/>
      <c r="B92" s="33" t="s">
        <v>310</v>
      </c>
      <c r="C92" s="30" t="s">
        <v>277</v>
      </c>
      <c r="D92" s="17">
        <v>0.7413438876432001</v>
      </c>
      <c r="E92" s="17">
        <v>0</v>
      </c>
      <c r="F92" s="17">
        <v>0</v>
      </c>
      <c r="G92" s="17">
        <f t="shared" si="3"/>
        <v>0.7413438876432001</v>
      </c>
      <c r="H92" s="17">
        <f t="shared" si="4"/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0.7413438876432001</v>
      </c>
      <c r="P92" s="17">
        <v>0</v>
      </c>
      <c r="Q92" s="17">
        <v>0</v>
      </c>
      <c r="R92" s="17">
        <f t="shared" si="5"/>
        <v>-0.7413438876432001</v>
      </c>
      <c r="S92" s="18">
        <f t="shared" si="6"/>
        <v>-100</v>
      </c>
      <c r="T92" s="67" t="s">
        <v>531</v>
      </c>
      <c r="U92" s="19"/>
      <c r="V92" s="19"/>
      <c r="W92" s="19"/>
      <c r="X92" s="19"/>
    </row>
    <row r="93" spans="1:24" s="1" customFormat="1" ht="36">
      <c r="A93" s="14"/>
      <c r="B93" s="33" t="s">
        <v>311</v>
      </c>
      <c r="C93" s="30" t="s">
        <v>277</v>
      </c>
      <c r="D93" s="17">
        <v>0.17702562071039998</v>
      </c>
      <c r="E93" s="17">
        <v>0</v>
      </c>
      <c r="F93" s="17">
        <v>0</v>
      </c>
      <c r="G93" s="17">
        <f t="shared" si="3"/>
        <v>0.17702562071039998</v>
      </c>
      <c r="H93" s="17">
        <f t="shared" si="4"/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0.17702562071039998</v>
      </c>
      <c r="P93" s="17">
        <v>0</v>
      </c>
      <c r="Q93" s="17">
        <v>0</v>
      </c>
      <c r="R93" s="17">
        <f t="shared" si="5"/>
        <v>-0.17702562071039998</v>
      </c>
      <c r="S93" s="18">
        <f t="shared" si="6"/>
        <v>-100</v>
      </c>
      <c r="T93" s="67" t="s">
        <v>531</v>
      </c>
      <c r="U93" s="19"/>
      <c r="V93" s="19"/>
      <c r="W93" s="19"/>
      <c r="X93" s="19"/>
    </row>
    <row r="94" spans="1:24" s="1" customFormat="1" ht="36">
      <c r="A94" s="14"/>
      <c r="B94" s="33" t="s">
        <v>312</v>
      </c>
      <c r="C94" s="30" t="s">
        <v>277</v>
      </c>
      <c r="D94" s="17">
        <v>0.17702562071039998</v>
      </c>
      <c r="E94" s="17">
        <v>0</v>
      </c>
      <c r="F94" s="17">
        <v>0</v>
      </c>
      <c r="G94" s="17">
        <f t="shared" si="3"/>
        <v>0.17702562071039998</v>
      </c>
      <c r="H94" s="17">
        <f t="shared" si="4"/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0.17702562071039998</v>
      </c>
      <c r="P94" s="17">
        <v>0</v>
      </c>
      <c r="Q94" s="17">
        <v>0</v>
      </c>
      <c r="R94" s="17">
        <f t="shared" si="5"/>
        <v>-0.17702562071039998</v>
      </c>
      <c r="S94" s="18">
        <f t="shared" si="6"/>
        <v>-100</v>
      </c>
      <c r="T94" s="67" t="s">
        <v>531</v>
      </c>
      <c r="U94" s="19"/>
      <c r="V94" s="19"/>
      <c r="W94" s="19"/>
      <c r="X94" s="19"/>
    </row>
    <row r="95" spans="1:24" s="1" customFormat="1" ht="36">
      <c r="A95" s="14"/>
      <c r="B95" s="33" t="s">
        <v>313</v>
      </c>
      <c r="C95" s="30" t="s">
        <v>277</v>
      </c>
      <c r="D95" s="17">
        <v>0.4510811732016</v>
      </c>
      <c r="E95" s="17">
        <v>0</v>
      </c>
      <c r="F95" s="17">
        <v>0</v>
      </c>
      <c r="G95" s="17">
        <f t="shared" si="3"/>
        <v>0.4510811732016</v>
      </c>
      <c r="H95" s="17">
        <f t="shared" si="4"/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0.4510811732016</v>
      </c>
      <c r="P95" s="17">
        <v>0</v>
      </c>
      <c r="Q95" s="17">
        <v>0</v>
      </c>
      <c r="R95" s="17">
        <f t="shared" si="5"/>
        <v>-0.4510811732016</v>
      </c>
      <c r="S95" s="18">
        <f t="shared" si="6"/>
        <v>-100</v>
      </c>
      <c r="T95" s="67" t="s">
        <v>531</v>
      </c>
      <c r="U95" s="19"/>
      <c r="V95" s="19"/>
      <c r="W95" s="19"/>
      <c r="X95" s="19"/>
    </row>
    <row r="96" spans="1:24" s="1" customFormat="1" ht="36">
      <c r="A96" s="14"/>
      <c r="B96" s="33" t="s">
        <v>314</v>
      </c>
      <c r="C96" s="30" t="s">
        <v>277</v>
      </c>
      <c r="D96" s="17">
        <v>0.815093292096</v>
      </c>
      <c r="E96" s="17">
        <v>0</v>
      </c>
      <c r="F96" s="17">
        <v>0</v>
      </c>
      <c r="G96" s="17">
        <f t="shared" si="3"/>
        <v>0.815093292096</v>
      </c>
      <c r="H96" s="17">
        <f t="shared" si="4"/>
        <v>0.536964096</v>
      </c>
      <c r="I96" s="17">
        <v>0</v>
      </c>
      <c r="J96" s="17">
        <v>0</v>
      </c>
      <c r="K96" s="17">
        <v>0</v>
      </c>
      <c r="L96" s="17">
        <v>0</v>
      </c>
      <c r="M96" s="17">
        <v>0.815093292096</v>
      </c>
      <c r="N96" s="17">
        <v>0.536964096</v>
      </c>
      <c r="O96" s="17">
        <v>0</v>
      </c>
      <c r="P96" s="17">
        <v>0</v>
      </c>
      <c r="Q96" s="17">
        <v>0</v>
      </c>
      <c r="R96" s="17">
        <f t="shared" si="5"/>
        <v>-0.27812919609600006</v>
      </c>
      <c r="S96" s="18">
        <f t="shared" si="6"/>
        <v>-34.12237578115691</v>
      </c>
      <c r="T96" s="67" t="s">
        <v>530</v>
      </c>
      <c r="U96" s="19"/>
      <c r="V96" s="19"/>
      <c r="W96" s="19"/>
      <c r="X96" s="19"/>
    </row>
    <row r="97" spans="1:24" s="1" customFormat="1" ht="36">
      <c r="A97" s="14"/>
      <c r="B97" s="33" t="s">
        <v>315</v>
      </c>
      <c r="C97" s="30" t="s">
        <v>277</v>
      </c>
      <c r="D97" s="17">
        <v>0.815093292096</v>
      </c>
      <c r="E97" s="17">
        <v>0</v>
      </c>
      <c r="F97" s="17">
        <v>0</v>
      </c>
      <c r="G97" s="17">
        <f t="shared" si="3"/>
        <v>0.815093292096</v>
      </c>
      <c r="H97" s="17">
        <f t="shared" si="4"/>
        <v>0.536964084</v>
      </c>
      <c r="I97" s="17">
        <v>0</v>
      </c>
      <c r="J97" s="17">
        <v>0</v>
      </c>
      <c r="K97" s="17">
        <v>0</v>
      </c>
      <c r="L97" s="17">
        <v>0</v>
      </c>
      <c r="M97" s="17">
        <v>0.815093292096</v>
      </c>
      <c r="N97" s="17">
        <v>0.536964084</v>
      </c>
      <c r="O97" s="17">
        <v>0</v>
      </c>
      <c r="P97" s="17">
        <v>0</v>
      </c>
      <c r="Q97" s="17">
        <v>0</v>
      </c>
      <c r="R97" s="17">
        <f t="shared" si="5"/>
        <v>-0.27812920809600006</v>
      </c>
      <c r="S97" s="18">
        <f t="shared" si="6"/>
        <v>-34.122377253381025</v>
      </c>
      <c r="T97" s="67" t="s">
        <v>530</v>
      </c>
      <c r="U97" s="19"/>
      <c r="V97" s="19"/>
      <c r="W97" s="19"/>
      <c r="X97" s="19"/>
    </row>
    <row r="98" spans="1:24" s="1" customFormat="1" ht="12">
      <c r="A98" s="14"/>
      <c r="B98" s="29" t="s">
        <v>147</v>
      </c>
      <c r="C98" s="30"/>
      <c r="D98" s="17">
        <v>0</v>
      </c>
      <c r="E98" s="17">
        <v>0</v>
      </c>
      <c r="F98" s="17">
        <v>0</v>
      </c>
      <c r="G98" s="17">
        <f t="shared" si="3"/>
        <v>0</v>
      </c>
      <c r="H98" s="17">
        <f t="shared" si="4"/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f t="shared" si="5"/>
        <v>0</v>
      </c>
      <c r="S98" s="18"/>
      <c r="T98" s="67">
        <v>0</v>
      </c>
      <c r="U98" s="19"/>
      <c r="V98" s="19"/>
      <c r="W98" s="19"/>
      <c r="X98" s="19"/>
    </row>
    <row r="99" spans="1:24" s="1" customFormat="1" ht="22.5">
      <c r="A99" s="14"/>
      <c r="B99" s="31" t="s">
        <v>200</v>
      </c>
      <c r="C99" s="30" t="s">
        <v>277</v>
      </c>
      <c r="D99" s="17">
        <v>0.29334264480000005</v>
      </c>
      <c r="E99" s="17">
        <v>0</v>
      </c>
      <c r="F99" s="17">
        <v>0</v>
      </c>
      <c r="G99" s="17">
        <f t="shared" si="3"/>
        <v>0.29334264480000005</v>
      </c>
      <c r="H99" s="17">
        <f t="shared" si="4"/>
        <v>0.257706444</v>
      </c>
      <c r="I99" s="17">
        <v>0.29334264480000005</v>
      </c>
      <c r="J99" s="17">
        <v>0.257706444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f t="shared" si="5"/>
        <v>-0.03563620080000007</v>
      </c>
      <c r="S99" s="18">
        <f t="shared" si="6"/>
        <v>-12.14831918635516</v>
      </c>
      <c r="T99" s="67" t="s">
        <v>530</v>
      </c>
      <c r="U99" s="19"/>
      <c r="V99" s="19"/>
      <c r="W99" s="19"/>
      <c r="X99" s="19"/>
    </row>
    <row r="100" spans="1:24" s="1" customFormat="1" ht="12">
      <c r="A100" s="14"/>
      <c r="B100" s="29" t="s">
        <v>90</v>
      </c>
      <c r="C100" s="30"/>
      <c r="D100" s="17">
        <v>0</v>
      </c>
      <c r="E100" s="17">
        <v>0</v>
      </c>
      <c r="F100" s="17">
        <v>0</v>
      </c>
      <c r="G100" s="17">
        <f t="shared" si="3"/>
        <v>0</v>
      </c>
      <c r="H100" s="17">
        <f t="shared" si="4"/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f t="shared" si="5"/>
        <v>0</v>
      </c>
      <c r="S100" s="18"/>
      <c r="T100" s="67">
        <v>0</v>
      </c>
      <c r="U100" s="19"/>
      <c r="V100" s="19"/>
      <c r="W100" s="19"/>
      <c r="X100" s="19"/>
    </row>
    <row r="101" spans="1:24" s="1" customFormat="1" ht="22.5">
      <c r="A101" s="14"/>
      <c r="B101" s="31" t="s">
        <v>201</v>
      </c>
      <c r="C101" s="30" t="s">
        <v>277</v>
      </c>
      <c r="D101" s="17">
        <v>0.2880422448</v>
      </c>
      <c r="E101" s="17">
        <v>0</v>
      </c>
      <c r="F101" s="17">
        <v>0</v>
      </c>
      <c r="G101" s="17">
        <f t="shared" si="3"/>
        <v>0.2880422448</v>
      </c>
      <c r="H101" s="17">
        <f t="shared" si="4"/>
        <v>0.247437528</v>
      </c>
      <c r="I101" s="17">
        <v>0.2880422448</v>
      </c>
      <c r="J101" s="17">
        <v>0.247437528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f t="shared" si="5"/>
        <v>-0.040604716800000024</v>
      </c>
      <c r="S101" s="18">
        <f t="shared" si="6"/>
        <v>-14.096792235525593</v>
      </c>
      <c r="T101" s="67" t="s">
        <v>530</v>
      </c>
      <c r="U101" s="19"/>
      <c r="V101" s="19"/>
      <c r="W101" s="19"/>
      <c r="X101" s="19"/>
    </row>
    <row r="102" spans="1:24" s="1" customFormat="1" ht="22.5">
      <c r="A102" s="14"/>
      <c r="B102" s="31" t="s">
        <v>202</v>
      </c>
      <c r="C102" s="30" t="s">
        <v>277</v>
      </c>
      <c r="D102" s="17">
        <v>0.29334264480000005</v>
      </c>
      <c r="E102" s="17">
        <v>0</v>
      </c>
      <c r="F102" s="17">
        <v>0</v>
      </c>
      <c r="G102" s="17">
        <f t="shared" si="3"/>
        <v>0.29334264480000005</v>
      </c>
      <c r="H102" s="17">
        <f t="shared" si="4"/>
        <v>0.247437528</v>
      </c>
      <c r="I102" s="17">
        <v>0.29334264480000005</v>
      </c>
      <c r="J102" s="17">
        <v>0.247437528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f t="shared" si="5"/>
        <v>-0.04590511680000006</v>
      </c>
      <c r="S102" s="18">
        <f t="shared" si="6"/>
        <v>-15.64897488099557</v>
      </c>
      <c r="T102" s="67" t="s">
        <v>530</v>
      </c>
      <c r="U102" s="19"/>
      <c r="V102" s="19"/>
      <c r="W102" s="19"/>
      <c r="X102" s="19"/>
    </row>
    <row r="103" spans="1:24" s="1" customFormat="1" ht="22.5">
      <c r="A103" s="14"/>
      <c r="B103" s="31" t="s">
        <v>316</v>
      </c>
      <c r="C103" s="30" t="s">
        <v>277</v>
      </c>
      <c r="D103" s="17">
        <v>0.29334264480000005</v>
      </c>
      <c r="E103" s="17">
        <v>0</v>
      </c>
      <c r="F103" s="17">
        <v>0</v>
      </c>
      <c r="G103" s="17">
        <f t="shared" si="3"/>
        <v>0.29334264480000005</v>
      </c>
      <c r="H103" s="17">
        <f t="shared" si="4"/>
        <v>0.24033909599999997</v>
      </c>
      <c r="I103" s="17">
        <v>0</v>
      </c>
      <c r="J103" s="17">
        <v>0</v>
      </c>
      <c r="K103" s="17">
        <v>0.29334264480000005</v>
      </c>
      <c r="L103" s="17">
        <v>0.24033909599999997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f t="shared" si="5"/>
        <v>-0.05300354880000008</v>
      </c>
      <c r="S103" s="18">
        <f t="shared" si="6"/>
        <v>-18.068818066373442</v>
      </c>
      <c r="T103" s="67" t="s">
        <v>530</v>
      </c>
      <c r="U103" s="19"/>
      <c r="V103" s="19"/>
      <c r="W103" s="19"/>
      <c r="X103" s="19"/>
    </row>
    <row r="104" spans="1:24" s="1" customFormat="1" ht="12">
      <c r="A104" s="14"/>
      <c r="B104" s="29" t="s">
        <v>91</v>
      </c>
      <c r="C104" s="30"/>
      <c r="D104" s="17">
        <v>0</v>
      </c>
      <c r="E104" s="17">
        <v>0</v>
      </c>
      <c r="F104" s="17">
        <v>0</v>
      </c>
      <c r="G104" s="17">
        <f t="shared" si="3"/>
        <v>0</v>
      </c>
      <c r="H104" s="17">
        <f t="shared" si="4"/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f t="shared" si="5"/>
        <v>0</v>
      </c>
      <c r="S104" s="18"/>
      <c r="T104" s="67">
        <v>0</v>
      </c>
      <c r="U104" s="19"/>
      <c r="V104" s="19"/>
      <c r="W104" s="19"/>
      <c r="X104" s="19"/>
    </row>
    <row r="105" spans="1:24" s="1" customFormat="1" ht="22.5">
      <c r="A105" s="14"/>
      <c r="B105" s="31" t="s">
        <v>317</v>
      </c>
      <c r="C105" s="30" t="s">
        <v>277</v>
      </c>
      <c r="D105" s="17">
        <v>0.23084216475840003</v>
      </c>
      <c r="E105" s="17">
        <v>0</v>
      </c>
      <c r="F105" s="17">
        <v>0</v>
      </c>
      <c r="G105" s="17">
        <f t="shared" si="3"/>
        <v>0.23084216475840003</v>
      </c>
      <c r="H105" s="17">
        <f t="shared" si="4"/>
        <v>0.194709324</v>
      </c>
      <c r="I105" s="17">
        <v>0</v>
      </c>
      <c r="J105" s="17">
        <v>0</v>
      </c>
      <c r="K105" s="17">
        <v>0.23084216475840003</v>
      </c>
      <c r="L105" s="17">
        <v>0.194709324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f t="shared" si="5"/>
        <v>-0.03613284075840004</v>
      </c>
      <c r="S105" s="18">
        <f t="shared" si="6"/>
        <v>-15.652617361397885</v>
      </c>
      <c r="T105" s="67" t="s">
        <v>530</v>
      </c>
      <c r="U105" s="19"/>
      <c r="V105" s="19"/>
      <c r="W105" s="19"/>
      <c r="X105" s="19"/>
    </row>
    <row r="106" spans="1:24" s="1" customFormat="1" ht="22.5">
      <c r="A106" s="14"/>
      <c r="B106" s="31" t="s">
        <v>318</v>
      </c>
      <c r="C106" s="30" t="s">
        <v>277</v>
      </c>
      <c r="D106" s="17">
        <v>0.370674965664</v>
      </c>
      <c r="E106" s="17">
        <v>0</v>
      </c>
      <c r="F106" s="17">
        <v>0</v>
      </c>
      <c r="G106" s="17">
        <f t="shared" si="3"/>
        <v>0.370674965664</v>
      </c>
      <c r="H106" s="17">
        <f t="shared" si="4"/>
        <v>0.34977822</v>
      </c>
      <c r="I106" s="17">
        <v>0</v>
      </c>
      <c r="J106" s="17">
        <v>0</v>
      </c>
      <c r="K106" s="17">
        <v>0.370674965664</v>
      </c>
      <c r="L106" s="17">
        <v>0.34977822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f t="shared" si="5"/>
        <v>-0.020896745664000016</v>
      </c>
      <c r="S106" s="18">
        <f t="shared" si="6"/>
        <v>-5.637485020486106</v>
      </c>
      <c r="T106" s="67"/>
      <c r="U106" s="19"/>
      <c r="V106" s="19"/>
      <c r="W106" s="19"/>
      <c r="X106" s="19"/>
    </row>
    <row r="107" spans="1:24" s="1" customFormat="1" ht="22.5">
      <c r="A107" s="14"/>
      <c r="B107" s="31" t="s">
        <v>319</v>
      </c>
      <c r="C107" s="30" t="s">
        <v>277</v>
      </c>
      <c r="D107" s="17">
        <v>0.7413438876432001</v>
      </c>
      <c r="E107" s="17">
        <v>0</v>
      </c>
      <c r="F107" s="17">
        <v>0</v>
      </c>
      <c r="G107" s="17">
        <f t="shared" si="3"/>
        <v>0.7413438876432001</v>
      </c>
      <c r="H107" s="17">
        <f t="shared" si="4"/>
        <v>0.7012449839999999</v>
      </c>
      <c r="I107" s="17">
        <v>0</v>
      </c>
      <c r="J107" s="17">
        <v>0</v>
      </c>
      <c r="K107" s="17">
        <v>0.7413438876432001</v>
      </c>
      <c r="L107" s="17">
        <v>0.7012449839999999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f t="shared" si="5"/>
        <v>-0.040098903643200234</v>
      </c>
      <c r="S107" s="18">
        <f t="shared" si="6"/>
        <v>-5.4089477652103275</v>
      </c>
      <c r="T107" s="67"/>
      <c r="U107" s="19"/>
      <c r="V107" s="19"/>
      <c r="W107" s="19"/>
      <c r="X107" s="19"/>
    </row>
    <row r="108" spans="1:24" s="1" customFormat="1" ht="12">
      <c r="A108" s="14"/>
      <c r="B108" s="29" t="s">
        <v>86</v>
      </c>
      <c r="C108" s="30"/>
      <c r="D108" s="17">
        <v>0</v>
      </c>
      <c r="E108" s="17">
        <v>0</v>
      </c>
      <c r="F108" s="17">
        <v>0</v>
      </c>
      <c r="G108" s="17">
        <f t="shared" si="3"/>
        <v>0</v>
      </c>
      <c r="H108" s="17">
        <f t="shared" si="4"/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f t="shared" si="5"/>
        <v>0</v>
      </c>
      <c r="S108" s="18"/>
      <c r="T108" s="67">
        <v>0</v>
      </c>
      <c r="U108" s="19"/>
      <c r="V108" s="19"/>
      <c r="W108" s="19"/>
      <c r="X108" s="19"/>
    </row>
    <row r="109" spans="1:24" s="1" customFormat="1" ht="22.5">
      <c r="A109" s="14"/>
      <c r="B109" s="31" t="s">
        <v>203</v>
      </c>
      <c r="C109" s="30" t="s">
        <v>277</v>
      </c>
      <c r="D109" s="17">
        <v>0.17702562071039998</v>
      </c>
      <c r="E109" s="17">
        <v>0</v>
      </c>
      <c r="F109" s="17">
        <v>0</v>
      </c>
      <c r="G109" s="17">
        <f t="shared" si="3"/>
        <v>0.17702562071039998</v>
      </c>
      <c r="H109" s="17">
        <f t="shared" si="4"/>
        <v>0.16909259999999998</v>
      </c>
      <c r="I109" s="17">
        <v>0.17702562071039998</v>
      </c>
      <c r="J109" s="17">
        <v>0.16909259999999998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f t="shared" si="5"/>
        <v>-0.007933020710400002</v>
      </c>
      <c r="S109" s="18">
        <f t="shared" si="6"/>
        <v>-4.481283939898057</v>
      </c>
      <c r="T109" s="67"/>
      <c r="U109" s="19"/>
      <c r="V109" s="19"/>
      <c r="W109" s="19"/>
      <c r="X109" s="19"/>
    </row>
    <row r="110" spans="1:24" s="1" customFormat="1" ht="22.5">
      <c r="A110" s="14"/>
      <c r="B110" s="31" t="s">
        <v>320</v>
      </c>
      <c r="C110" s="30" t="s">
        <v>277</v>
      </c>
      <c r="D110" s="17">
        <v>0.22554176475840002</v>
      </c>
      <c r="E110" s="17">
        <v>0</v>
      </c>
      <c r="F110" s="17">
        <v>0</v>
      </c>
      <c r="G110" s="17">
        <f t="shared" si="3"/>
        <v>0.22554176475840002</v>
      </c>
      <c r="H110" s="17">
        <f t="shared" si="4"/>
        <v>0.24290283599999998</v>
      </c>
      <c r="I110" s="17">
        <v>0</v>
      </c>
      <c r="J110" s="17">
        <v>0</v>
      </c>
      <c r="K110" s="17">
        <v>0.22554176475840002</v>
      </c>
      <c r="L110" s="17">
        <v>0.24290283599999998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f t="shared" si="5"/>
        <v>0.017361071241599968</v>
      </c>
      <c r="S110" s="18">
        <f t="shared" si="6"/>
        <v>7.697497295100586</v>
      </c>
      <c r="T110" s="67"/>
      <c r="U110" s="19"/>
      <c r="V110" s="19"/>
      <c r="W110" s="19"/>
      <c r="X110" s="19"/>
    </row>
    <row r="111" spans="1:24" s="1" customFormat="1" ht="22.5">
      <c r="A111" s="14"/>
      <c r="B111" s="31" t="s">
        <v>321</v>
      </c>
      <c r="C111" s="30" t="s">
        <v>277</v>
      </c>
      <c r="D111" s="17">
        <v>0.17702562071039998</v>
      </c>
      <c r="E111" s="17">
        <v>0</v>
      </c>
      <c r="F111" s="17">
        <v>0</v>
      </c>
      <c r="G111" s="17">
        <f t="shared" si="3"/>
        <v>0.17702562071039998</v>
      </c>
      <c r="H111" s="17">
        <f t="shared" si="4"/>
        <v>0.1809237</v>
      </c>
      <c r="I111" s="17">
        <v>0</v>
      </c>
      <c r="J111" s="17">
        <v>0</v>
      </c>
      <c r="K111" s="17">
        <v>0.17702562071039998</v>
      </c>
      <c r="L111" s="17">
        <v>0.1809237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f t="shared" si="5"/>
        <v>0.0038980792896000094</v>
      </c>
      <c r="S111" s="18">
        <f t="shared" si="6"/>
        <v>2.2019859464167397</v>
      </c>
      <c r="T111" s="67"/>
      <c r="U111" s="19"/>
      <c r="V111" s="19"/>
      <c r="W111" s="19"/>
      <c r="X111" s="19"/>
    </row>
    <row r="112" spans="1:24" s="1" customFormat="1" ht="12">
      <c r="A112" s="14"/>
      <c r="B112" s="29" t="s">
        <v>85</v>
      </c>
      <c r="C112" s="30"/>
      <c r="D112" s="17">
        <v>0</v>
      </c>
      <c r="E112" s="17">
        <v>0</v>
      </c>
      <c r="F112" s="17">
        <v>0</v>
      </c>
      <c r="G112" s="17">
        <f t="shared" si="3"/>
        <v>0</v>
      </c>
      <c r="H112" s="17">
        <f t="shared" si="4"/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f t="shared" si="5"/>
        <v>0</v>
      </c>
      <c r="S112" s="18"/>
      <c r="T112" s="67">
        <v>0</v>
      </c>
      <c r="U112" s="19"/>
      <c r="V112" s="19"/>
      <c r="W112" s="19"/>
      <c r="X112" s="19"/>
    </row>
    <row r="113" spans="1:24" s="1" customFormat="1" ht="22.5">
      <c r="A113" s="14"/>
      <c r="B113" s="31" t="s">
        <v>204</v>
      </c>
      <c r="C113" s="30" t="s">
        <v>277</v>
      </c>
      <c r="D113" s="17">
        <v>0.23084216475840003</v>
      </c>
      <c r="E113" s="17">
        <v>0</v>
      </c>
      <c r="F113" s="17">
        <v>0</v>
      </c>
      <c r="G113" s="17">
        <f t="shared" si="3"/>
        <v>0.23084216475840003</v>
      </c>
      <c r="H113" s="17">
        <f t="shared" si="4"/>
        <v>0.232717836</v>
      </c>
      <c r="I113" s="17">
        <v>0.23084216475840003</v>
      </c>
      <c r="J113" s="17">
        <v>0.232717836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f t="shared" si="5"/>
        <v>0.0018756712415999854</v>
      </c>
      <c r="S113" s="18">
        <f t="shared" si="6"/>
        <v>0.8125340721713763</v>
      </c>
      <c r="T113" s="67"/>
      <c r="U113" s="19"/>
      <c r="V113" s="19"/>
      <c r="W113" s="19"/>
      <c r="X113" s="19"/>
    </row>
    <row r="114" spans="1:24" s="1" customFormat="1" ht="22.5">
      <c r="A114" s="14"/>
      <c r="B114" s="31" t="s">
        <v>322</v>
      </c>
      <c r="C114" s="30" t="s">
        <v>277</v>
      </c>
      <c r="D114" s="17">
        <v>0.29334264480000005</v>
      </c>
      <c r="E114" s="17">
        <v>0</v>
      </c>
      <c r="F114" s="17">
        <v>0</v>
      </c>
      <c r="G114" s="17">
        <f t="shared" si="3"/>
        <v>0.29334264480000005</v>
      </c>
      <c r="H114" s="17">
        <f t="shared" si="4"/>
        <v>0.293241888</v>
      </c>
      <c r="I114" s="17">
        <v>0</v>
      </c>
      <c r="J114" s="17">
        <v>0</v>
      </c>
      <c r="K114" s="17">
        <v>0.29334264480000005</v>
      </c>
      <c r="L114" s="17">
        <v>0.293241888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f t="shared" si="5"/>
        <v>-0.00010075680000004583</v>
      </c>
      <c r="S114" s="18">
        <f t="shared" si="6"/>
        <v>-0.03434781876625591</v>
      </c>
      <c r="T114" s="67"/>
      <c r="U114" s="19"/>
      <c r="V114" s="19"/>
      <c r="W114" s="19"/>
      <c r="X114" s="19"/>
    </row>
    <row r="115" spans="1:24" s="1" customFormat="1" ht="12">
      <c r="A115" s="14"/>
      <c r="B115" s="29" t="s">
        <v>146</v>
      </c>
      <c r="C115" s="30"/>
      <c r="D115" s="17">
        <v>0</v>
      </c>
      <c r="E115" s="17">
        <v>0</v>
      </c>
      <c r="F115" s="17">
        <v>0</v>
      </c>
      <c r="G115" s="17">
        <f t="shared" si="3"/>
        <v>0</v>
      </c>
      <c r="H115" s="17">
        <f t="shared" si="4"/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f t="shared" si="5"/>
        <v>0</v>
      </c>
      <c r="S115" s="18"/>
      <c r="T115" s="67">
        <v>0</v>
      </c>
      <c r="U115" s="19"/>
      <c r="V115" s="19"/>
      <c r="W115" s="19"/>
      <c r="X115" s="19"/>
    </row>
    <row r="116" spans="1:24" s="1" customFormat="1" ht="33.75">
      <c r="A116" s="14"/>
      <c r="B116" s="31" t="s">
        <v>323</v>
      </c>
      <c r="C116" s="30" t="s">
        <v>277</v>
      </c>
      <c r="D116" s="17">
        <v>0.2880422448</v>
      </c>
      <c r="E116" s="17">
        <v>0</v>
      </c>
      <c r="F116" s="17">
        <v>0</v>
      </c>
      <c r="G116" s="17">
        <f t="shared" si="3"/>
        <v>0.2880422448</v>
      </c>
      <c r="H116" s="17">
        <f t="shared" si="4"/>
        <v>0.24969258</v>
      </c>
      <c r="I116" s="17">
        <v>0</v>
      </c>
      <c r="J116" s="17">
        <v>0</v>
      </c>
      <c r="K116" s="17">
        <v>0.2880422448</v>
      </c>
      <c r="L116" s="17">
        <v>0.24969258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f t="shared" si="5"/>
        <v>-0.038349664800000016</v>
      </c>
      <c r="S116" s="18">
        <f t="shared" si="6"/>
        <v>-13.313902905675457</v>
      </c>
      <c r="T116" s="67" t="s">
        <v>530</v>
      </c>
      <c r="U116" s="19"/>
      <c r="V116" s="19"/>
      <c r="W116" s="19"/>
      <c r="X116" s="19"/>
    </row>
    <row r="117" spans="1:24" s="1" customFormat="1" ht="22.5">
      <c r="A117" s="14"/>
      <c r="B117" s="31" t="s">
        <v>324</v>
      </c>
      <c r="C117" s="30" t="s">
        <v>277</v>
      </c>
      <c r="D117" s="17">
        <v>0.1887535683744</v>
      </c>
      <c r="E117" s="17">
        <v>0</v>
      </c>
      <c r="F117" s="17">
        <v>0</v>
      </c>
      <c r="G117" s="17">
        <f t="shared" si="3"/>
        <v>0.1887535683744</v>
      </c>
      <c r="H117" s="17">
        <f t="shared" si="4"/>
        <v>0.190988184</v>
      </c>
      <c r="I117" s="17">
        <v>0</v>
      </c>
      <c r="J117" s="17">
        <v>0</v>
      </c>
      <c r="K117" s="17">
        <v>0.1887535683744</v>
      </c>
      <c r="L117" s="17">
        <v>0.190988184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f t="shared" si="5"/>
        <v>0.0022346156256000116</v>
      </c>
      <c r="S117" s="18">
        <f t="shared" si="6"/>
        <v>1.1838799365994317</v>
      </c>
      <c r="T117" s="67"/>
      <c r="U117" s="19"/>
      <c r="V117" s="19"/>
      <c r="W117" s="19"/>
      <c r="X117" s="19"/>
    </row>
    <row r="118" spans="1:24" s="1" customFormat="1" ht="12">
      <c r="A118" s="14"/>
      <c r="B118" s="29" t="s">
        <v>93</v>
      </c>
      <c r="C118" s="30"/>
      <c r="D118" s="17">
        <v>0</v>
      </c>
      <c r="E118" s="17">
        <v>0</v>
      </c>
      <c r="F118" s="17">
        <v>0</v>
      </c>
      <c r="G118" s="17">
        <f t="shared" si="3"/>
        <v>0</v>
      </c>
      <c r="H118" s="17">
        <f t="shared" si="4"/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f t="shared" si="5"/>
        <v>0</v>
      </c>
      <c r="S118" s="18"/>
      <c r="T118" s="67">
        <v>0</v>
      </c>
      <c r="U118" s="19"/>
      <c r="V118" s="19"/>
      <c r="W118" s="19"/>
      <c r="X118" s="19"/>
    </row>
    <row r="119" spans="1:24" s="1" customFormat="1" ht="22.5">
      <c r="A119" s="14"/>
      <c r="B119" s="31" t="s">
        <v>325</v>
      </c>
      <c r="C119" s="30" t="s">
        <v>277</v>
      </c>
      <c r="D119" s="17">
        <v>0.29334264480000005</v>
      </c>
      <c r="E119" s="17">
        <v>0</v>
      </c>
      <c r="F119" s="17">
        <v>0</v>
      </c>
      <c r="G119" s="17">
        <f t="shared" si="3"/>
        <v>0.29334264480000005</v>
      </c>
      <c r="H119" s="17">
        <f t="shared" si="4"/>
        <v>0.299244852</v>
      </c>
      <c r="I119" s="17">
        <v>0</v>
      </c>
      <c r="J119" s="17">
        <v>0</v>
      </c>
      <c r="K119" s="17">
        <v>0.29334264480000005</v>
      </c>
      <c r="L119" s="17">
        <v>0.299244852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f t="shared" si="5"/>
        <v>0.005902207199999954</v>
      </c>
      <c r="S119" s="18">
        <f t="shared" si="6"/>
        <v>2.012052221055025</v>
      </c>
      <c r="T119" s="67"/>
      <c r="U119" s="19"/>
      <c r="V119" s="19"/>
      <c r="W119" s="19"/>
      <c r="X119" s="19"/>
    </row>
    <row r="120" spans="1:24" s="1" customFormat="1" ht="12">
      <c r="A120" s="14"/>
      <c r="B120" s="29" t="s">
        <v>145</v>
      </c>
      <c r="C120" s="30"/>
      <c r="D120" s="17">
        <v>0</v>
      </c>
      <c r="E120" s="17">
        <v>0</v>
      </c>
      <c r="F120" s="17">
        <v>0</v>
      </c>
      <c r="G120" s="17">
        <f t="shared" si="3"/>
        <v>0</v>
      </c>
      <c r="H120" s="17">
        <f t="shared" si="4"/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f t="shared" si="5"/>
        <v>0</v>
      </c>
      <c r="S120" s="18"/>
      <c r="T120" s="67">
        <v>0</v>
      </c>
      <c r="U120" s="19"/>
      <c r="V120" s="19"/>
      <c r="W120" s="19"/>
      <c r="X120" s="19"/>
    </row>
    <row r="121" spans="1:24" s="1" customFormat="1" ht="24">
      <c r="A121" s="14"/>
      <c r="B121" s="33" t="s">
        <v>205</v>
      </c>
      <c r="C121" s="30" t="s">
        <v>277</v>
      </c>
      <c r="D121" s="17">
        <v>0.23084216475840003</v>
      </c>
      <c r="E121" s="17">
        <v>0</v>
      </c>
      <c r="F121" s="17">
        <v>0</v>
      </c>
      <c r="G121" s="17">
        <f t="shared" si="3"/>
        <v>0.23084216475840003</v>
      </c>
      <c r="H121" s="17">
        <f t="shared" si="4"/>
        <v>0.204315708</v>
      </c>
      <c r="I121" s="17">
        <v>0</v>
      </c>
      <c r="J121" s="17">
        <v>0</v>
      </c>
      <c r="K121" s="17">
        <v>0.23084216475840003</v>
      </c>
      <c r="L121" s="17">
        <v>0.204315708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f t="shared" si="5"/>
        <v>-0.026526456758400013</v>
      </c>
      <c r="S121" s="18">
        <f t="shared" si="6"/>
        <v>-11.491166176752271</v>
      </c>
      <c r="T121" s="67" t="s">
        <v>530</v>
      </c>
      <c r="U121" s="19"/>
      <c r="V121" s="19"/>
      <c r="W121" s="19"/>
      <c r="X121" s="19"/>
    </row>
    <row r="122" spans="1:24" s="27" customFormat="1" ht="12">
      <c r="A122" s="23" t="s">
        <v>281</v>
      </c>
      <c r="B122" s="32" t="s">
        <v>94</v>
      </c>
      <c r="C122" s="28" t="s">
        <v>280</v>
      </c>
      <c r="D122" s="25">
        <v>10.342055655504</v>
      </c>
      <c r="E122" s="25">
        <f>SUM(E124:E155)</f>
        <v>0</v>
      </c>
      <c r="F122" s="25">
        <f>SUM(F124:F155)</f>
        <v>0</v>
      </c>
      <c r="G122" s="17">
        <f t="shared" si="3"/>
        <v>10.342055655504</v>
      </c>
      <c r="H122" s="17">
        <f t="shared" si="4"/>
        <v>6.9357663359999995</v>
      </c>
      <c r="I122" s="25">
        <v>0.9437532000000001</v>
      </c>
      <c r="J122" s="25">
        <f>SUM(J124:J158)</f>
        <v>0.9379650359999999</v>
      </c>
      <c r="K122" s="25">
        <v>1.0363868591568</v>
      </c>
      <c r="L122" s="25">
        <f>SUM(L124:L158)</f>
        <v>0.789534876</v>
      </c>
      <c r="M122" s="25">
        <v>3.5175323750352003</v>
      </c>
      <c r="N122" s="25">
        <v>0.973125324</v>
      </c>
      <c r="O122" s="25">
        <v>4.8443832213119995</v>
      </c>
      <c r="P122" s="25">
        <v>4.2351411</v>
      </c>
      <c r="Q122" s="25">
        <v>0</v>
      </c>
      <c r="R122" s="17">
        <f t="shared" si="5"/>
        <v>-3.4062893195040003</v>
      </c>
      <c r="S122" s="18">
        <f t="shared" si="6"/>
        <v>-32.93628880919034</v>
      </c>
      <c r="T122" s="67">
        <v>0</v>
      </c>
      <c r="U122" s="19"/>
      <c r="V122" s="26"/>
      <c r="W122" s="26"/>
      <c r="X122" s="26"/>
    </row>
    <row r="123" spans="1:24" s="1" customFormat="1" ht="12">
      <c r="A123" s="14"/>
      <c r="B123" s="29" t="s">
        <v>84</v>
      </c>
      <c r="C123" s="30">
        <v>0</v>
      </c>
      <c r="D123" s="17">
        <v>0</v>
      </c>
      <c r="E123" s="17">
        <v>0</v>
      </c>
      <c r="F123" s="17">
        <v>0</v>
      </c>
      <c r="G123" s="17">
        <f t="shared" si="3"/>
        <v>0</v>
      </c>
      <c r="H123" s="17">
        <f t="shared" si="4"/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f t="shared" si="5"/>
        <v>0</v>
      </c>
      <c r="S123" s="18"/>
      <c r="T123" s="67">
        <v>0</v>
      </c>
      <c r="U123" s="19"/>
      <c r="V123" s="19"/>
      <c r="W123" s="19"/>
      <c r="X123" s="19"/>
    </row>
    <row r="124" spans="1:24" s="1" customFormat="1" ht="24">
      <c r="A124" s="14"/>
      <c r="B124" s="33" t="s">
        <v>364</v>
      </c>
      <c r="C124" s="30" t="s">
        <v>280</v>
      </c>
      <c r="D124" s="17">
        <v>0.21722999999999998</v>
      </c>
      <c r="E124" s="17">
        <v>0</v>
      </c>
      <c r="F124" s="17">
        <v>0</v>
      </c>
      <c r="G124" s="17">
        <f t="shared" si="3"/>
        <v>0.21722999999999998</v>
      </c>
      <c r="H124" s="17">
        <f t="shared" si="4"/>
        <v>0.167577552</v>
      </c>
      <c r="I124" s="17">
        <v>0</v>
      </c>
      <c r="J124" s="17">
        <v>0</v>
      </c>
      <c r="K124" s="17">
        <v>0</v>
      </c>
      <c r="L124" s="17">
        <v>0</v>
      </c>
      <c r="M124" s="17">
        <v>0.21722999999999998</v>
      </c>
      <c r="N124" s="17">
        <v>0.167577552</v>
      </c>
      <c r="O124" s="17">
        <v>0</v>
      </c>
      <c r="P124" s="17">
        <v>0</v>
      </c>
      <c r="Q124" s="17">
        <v>0</v>
      </c>
      <c r="R124" s="17">
        <f t="shared" si="5"/>
        <v>-0.04965244799999999</v>
      </c>
      <c r="S124" s="18">
        <f t="shared" si="6"/>
        <v>-22.857086037840073</v>
      </c>
      <c r="T124" s="67" t="s">
        <v>530</v>
      </c>
      <c r="U124" s="19"/>
      <c r="V124" s="19"/>
      <c r="W124" s="19"/>
      <c r="X124" s="19"/>
    </row>
    <row r="125" spans="1:24" s="1" customFormat="1" ht="24">
      <c r="A125" s="14"/>
      <c r="B125" s="33" t="s">
        <v>206</v>
      </c>
      <c r="C125" s="30" t="s">
        <v>280</v>
      </c>
      <c r="D125" s="17">
        <v>0.7986014996160001</v>
      </c>
      <c r="E125" s="17">
        <v>0</v>
      </c>
      <c r="F125" s="17">
        <v>0</v>
      </c>
      <c r="G125" s="17">
        <f t="shared" si="3"/>
        <v>0.7986014996160001</v>
      </c>
      <c r="H125" s="17">
        <f t="shared" si="4"/>
        <v>0.8055477719999999</v>
      </c>
      <c r="I125" s="17">
        <v>0</v>
      </c>
      <c r="J125" s="17">
        <v>0</v>
      </c>
      <c r="K125" s="17">
        <v>0</v>
      </c>
      <c r="L125" s="17">
        <v>0</v>
      </c>
      <c r="M125" s="17">
        <v>0.7986014996160001</v>
      </c>
      <c r="N125" s="17">
        <v>0.8055477719999999</v>
      </c>
      <c r="O125" s="17">
        <v>0</v>
      </c>
      <c r="P125" s="17">
        <v>0</v>
      </c>
      <c r="Q125" s="17">
        <v>0</v>
      </c>
      <c r="R125" s="17">
        <f t="shared" si="5"/>
        <v>0.0069462723839998075</v>
      </c>
      <c r="S125" s="18">
        <f t="shared" si="6"/>
        <v>0.8698045755410997</v>
      </c>
      <c r="T125" s="67" t="s">
        <v>530</v>
      </c>
      <c r="U125" s="19"/>
      <c r="V125" s="19"/>
      <c r="W125" s="19"/>
      <c r="X125" s="19"/>
    </row>
    <row r="126" spans="1:24" s="1" customFormat="1" ht="12">
      <c r="A126" s="14"/>
      <c r="B126" s="33" t="s">
        <v>207</v>
      </c>
      <c r="C126" s="30" t="s">
        <v>280</v>
      </c>
      <c r="D126" s="17">
        <v>0.598607534256</v>
      </c>
      <c r="E126" s="17">
        <v>0</v>
      </c>
      <c r="F126" s="17">
        <v>0</v>
      </c>
      <c r="G126" s="17">
        <f t="shared" si="3"/>
        <v>0.598607534256</v>
      </c>
      <c r="H126" s="17">
        <f t="shared" si="4"/>
        <v>0.443457408</v>
      </c>
      <c r="I126" s="17">
        <v>0</v>
      </c>
      <c r="J126" s="17">
        <v>0</v>
      </c>
      <c r="K126" s="17">
        <v>0.598607534256</v>
      </c>
      <c r="L126" s="17">
        <v>0.443457408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f t="shared" si="5"/>
        <v>-0.155150126256</v>
      </c>
      <c r="S126" s="18">
        <f t="shared" si="6"/>
        <v>-25.91850542757262</v>
      </c>
      <c r="T126" s="67" t="s">
        <v>530</v>
      </c>
      <c r="U126" s="19"/>
      <c r="V126" s="19"/>
      <c r="W126" s="19"/>
      <c r="X126" s="19"/>
    </row>
    <row r="127" spans="1:24" s="1" customFormat="1" ht="12">
      <c r="A127" s="14"/>
      <c r="B127" s="33" t="s">
        <v>208</v>
      </c>
      <c r="C127" s="30" t="s">
        <v>280</v>
      </c>
      <c r="D127" s="17">
        <v>0.4377793249008</v>
      </c>
      <c r="E127" s="17">
        <v>0</v>
      </c>
      <c r="F127" s="17">
        <v>0</v>
      </c>
      <c r="G127" s="17">
        <f t="shared" si="3"/>
        <v>0.4377793249008</v>
      </c>
      <c r="H127" s="17">
        <f t="shared" si="4"/>
        <v>0.34607746800000005</v>
      </c>
      <c r="I127" s="17">
        <v>0</v>
      </c>
      <c r="J127" s="17">
        <v>0</v>
      </c>
      <c r="K127" s="17">
        <v>0.4377793249008</v>
      </c>
      <c r="L127" s="17">
        <v>0.34607746800000005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f t="shared" si="5"/>
        <v>-0.09170185690079996</v>
      </c>
      <c r="S127" s="18">
        <f t="shared" si="6"/>
        <v>-20.947050645111993</v>
      </c>
      <c r="T127" s="67" t="s">
        <v>530</v>
      </c>
      <c r="U127" s="19"/>
      <c r="V127" s="19"/>
      <c r="W127" s="19"/>
      <c r="X127" s="19"/>
    </row>
    <row r="128" spans="1:24" s="1" customFormat="1" ht="24">
      <c r="A128" s="14"/>
      <c r="B128" s="33" t="s">
        <v>209</v>
      </c>
      <c r="C128" s="30" t="s">
        <v>280</v>
      </c>
      <c r="D128" s="17">
        <v>0.4171590805488</v>
      </c>
      <c r="E128" s="17">
        <v>0</v>
      </c>
      <c r="F128" s="17">
        <v>0</v>
      </c>
      <c r="G128" s="17">
        <f t="shared" si="3"/>
        <v>0.4171590805488</v>
      </c>
      <c r="H128" s="17">
        <f t="shared" si="4"/>
        <v>0.37566599999999994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0.4171590805488</v>
      </c>
      <c r="P128" s="17">
        <v>0.37566599999999994</v>
      </c>
      <c r="Q128" s="17">
        <v>0</v>
      </c>
      <c r="R128" s="17">
        <f t="shared" si="5"/>
        <v>-0.041493080548800076</v>
      </c>
      <c r="S128" s="18">
        <f t="shared" si="6"/>
        <v>-9.946584524592685</v>
      </c>
      <c r="T128" s="67"/>
      <c r="U128" s="19"/>
      <c r="V128" s="19"/>
      <c r="W128" s="19"/>
      <c r="X128" s="19"/>
    </row>
    <row r="129" spans="1:24" s="1" customFormat="1" ht="24">
      <c r="A129" s="14"/>
      <c r="B129" s="33" t="s">
        <v>326</v>
      </c>
      <c r="C129" s="30" t="s">
        <v>280</v>
      </c>
      <c r="D129" s="17">
        <v>0.4171590805488</v>
      </c>
      <c r="E129" s="17">
        <v>0</v>
      </c>
      <c r="F129" s="17">
        <v>0</v>
      </c>
      <c r="G129" s="17">
        <f t="shared" si="3"/>
        <v>0.4171590805488</v>
      </c>
      <c r="H129" s="17">
        <f t="shared" si="4"/>
        <v>0.37566599999999994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0.4171590805488</v>
      </c>
      <c r="P129" s="17">
        <v>0.37566599999999994</v>
      </c>
      <c r="Q129" s="17">
        <v>0</v>
      </c>
      <c r="R129" s="17">
        <f t="shared" si="5"/>
        <v>-0.041493080548800076</v>
      </c>
      <c r="S129" s="18">
        <f t="shared" si="6"/>
        <v>-9.946584524592685</v>
      </c>
      <c r="T129" s="67"/>
      <c r="U129" s="19"/>
      <c r="V129" s="19"/>
      <c r="W129" s="19"/>
      <c r="X129" s="19"/>
    </row>
    <row r="130" spans="1:24" s="1" customFormat="1" ht="24">
      <c r="A130" s="14"/>
      <c r="B130" s="33" t="s">
        <v>327</v>
      </c>
      <c r="C130" s="30" t="s">
        <v>280</v>
      </c>
      <c r="D130" s="17">
        <v>0.4171590805488</v>
      </c>
      <c r="E130" s="17">
        <v>0</v>
      </c>
      <c r="F130" s="17">
        <v>0</v>
      </c>
      <c r="G130" s="17">
        <f t="shared" si="3"/>
        <v>0.4171590805488</v>
      </c>
      <c r="H130" s="17">
        <f t="shared" si="4"/>
        <v>0.37566599999999994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0.4171590805488</v>
      </c>
      <c r="P130" s="17">
        <v>0.37566599999999994</v>
      </c>
      <c r="Q130" s="17">
        <v>0</v>
      </c>
      <c r="R130" s="17">
        <f t="shared" si="5"/>
        <v>-0.041493080548800076</v>
      </c>
      <c r="S130" s="18">
        <f t="shared" si="6"/>
        <v>-9.946584524592685</v>
      </c>
      <c r="T130" s="67"/>
      <c r="U130" s="19"/>
      <c r="V130" s="19"/>
      <c r="W130" s="19"/>
      <c r="X130" s="19"/>
    </row>
    <row r="131" spans="1:24" s="1" customFormat="1" ht="12">
      <c r="A131" s="14"/>
      <c r="B131" s="33" t="s">
        <v>328</v>
      </c>
      <c r="C131" s="30" t="s">
        <v>280</v>
      </c>
      <c r="D131" s="17">
        <v>0.552623197728</v>
      </c>
      <c r="E131" s="17">
        <v>0</v>
      </c>
      <c r="F131" s="17">
        <v>0</v>
      </c>
      <c r="G131" s="17">
        <f t="shared" si="3"/>
        <v>0.552623197728</v>
      </c>
      <c r="H131" s="17">
        <f t="shared" si="4"/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0.552623197728</v>
      </c>
      <c r="P131" s="17">
        <v>0</v>
      </c>
      <c r="Q131" s="17">
        <v>0</v>
      </c>
      <c r="R131" s="17">
        <f t="shared" si="5"/>
        <v>-0.552623197728</v>
      </c>
      <c r="S131" s="18">
        <f t="shared" si="6"/>
        <v>-100</v>
      </c>
      <c r="T131" s="67" t="s">
        <v>531</v>
      </c>
      <c r="U131" s="19"/>
      <c r="V131" s="19"/>
      <c r="W131" s="19"/>
      <c r="X131" s="19"/>
    </row>
    <row r="132" spans="1:24" s="1" customFormat="1" ht="12">
      <c r="A132" s="14"/>
      <c r="B132" s="33" t="s">
        <v>329</v>
      </c>
      <c r="C132" s="30" t="s">
        <v>280</v>
      </c>
      <c r="D132" s="17">
        <v>0.552623197728</v>
      </c>
      <c r="E132" s="17">
        <v>0</v>
      </c>
      <c r="F132" s="17">
        <v>0</v>
      </c>
      <c r="G132" s="17">
        <f t="shared" si="3"/>
        <v>0.552623197728</v>
      </c>
      <c r="H132" s="17">
        <f t="shared" si="4"/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0.552623197728</v>
      </c>
      <c r="P132" s="17">
        <v>0</v>
      </c>
      <c r="Q132" s="17">
        <v>0</v>
      </c>
      <c r="R132" s="17">
        <f t="shared" si="5"/>
        <v>-0.552623197728</v>
      </c>
      <c r="S132" s="18">
        <f t="shared" si="6"/>
        <v>-100</v>
      </c>
      <c r="T132" s="67" t="s">
        <v>532</v>
      </c>
      <c r="U132" s="19"/>
      <c r="V132" s="19"/>
      <c r="W132" s="19"/>
      <c r="X132" s="19"/>
    </row>
    <row r="133" spans="1:24" s="1" customFormat="1" ht="12">
      <c r="A133" s="14"/>
      <c r="B133" s="33" t="s">
        <v>330</v>
      </c>
      <c r="C133" s="30" t="s">
        <v>280</v>
      </c>
      <c r="D133" s="17">
        <v>0.552623197728</v>
      </c>
      <c r="E133" s="17">
        <v>0</v>
      </c>
      <c r="F133" s="17">
        <v>0</v>
      </c>
      <c r="G133" s="17">
        <f t="shared" si="3"/>
        <v>0.552623197728</v>
      </c>
      <c r="H133" s="17">
        <f t="shared" si="4"/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0.552623197728</v>
      </c>
      <c r="P133" s="17">
        <v>0</v>
      </c>
      <c r="Q133" s="17">
        <v>0</v>
      </c>
      <c r="R133" s="17">
        <f t="shared" si="5"/>
        <v>-0.552623197728</v>
      </c>
      <c r="S133" s="18">
        <f t="shared" si="6"/>
        <v>-100</v>
      </c>
      <c r="T133" s="67" t="s">
        <v>532</v>
      </c>
      <c r="U133" s="19"/>
      <c r="V133" s="19"/>
      <c r="W133" s="19"/>
      <c r="X133" s="19"/>
    </row>
    <row r="134" spans="1:24" s="1" customFormat="1" ht="24">
      <c r="A134" s="14"/>
      <c r="B134" s="33" t="s">
        <v>365</v>
      </c>
      <c r="C134" s="30" t="s">
        <v>280</v>
      </c>
      <c r="D134" s="17">
        <v>0.27810315517920003</v>
      </c>
      <c r="E134" s="17">
        <v>0</v>
      </c>
      <c r="F134" s="17">
        <v>0</v>
      </c>
      <c r="G134" s="17">
        <f t="shared" si="3"/>
        <v>0.27810315517920003</v>
      </c>
      <c r="H134" s="17">
        <f t="shared" si="4"/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0.27810315517920003</v>
      </c>
      <c r="P134" s="17">
        <v>0</v>
      </c>
      <c r="Q134" s="17">
        <v>0</v>
      </c>
      <c r="R134" s="17">
        <f t="shared" si="5"/>
        <v>-0.27810315517920003</v>
      </c>
      <c r="S134" s="18">
        <f t="shared" si="6"/>
        <v>-100</v>
      </c>
      <c r="T134" s="67" t="s">
        <v>532</v>
      </c>
      <c r="U134" s="19"/>
      <c r="V134" s="19"/>
      <c r="W134" s="19"/>
      <c r="X134" s="19"/>
    </row>
    <row r="135" spans="1:24" s="1" customFormat="1" ht="24">
      <c r="A135" s="14"/>
      <c r="B135" s="33" t="s">
        <v>366</v>
      </c>
      <c r="C135" s="30" t="s">
        <v>280</v>
      </c>
      <c r="D135" s="17">
        <v>0.600197130912</v>
      </c>
      <c r="E135" s="17">
        <v>0</v>
      </c>
      <c r="F135" s="17">
        <v>0</v>
      </c>
      <c r="G135" s="17">
        <f t="shared" si="3"/>
        <v>0.600197130912</v>
      </c>
      <c r="H135" s="17">
        <f t="shared" si="4"/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0.600197130912</v>
      </c>
      <c r="P135" s="17">
        <v>0</v>
      </c>
      <c r="Q135" s="17">
        <v>0</v>
      </c>
      <c r="R135" s="17">
        <f t="shared" si="5"/>
        <v>-0.600197130912</v>
      </c>
      <c r="S135" s="18">
        <f t="shared" si="6"/>
        <v>-100</v>
      </c>
      <c r="T135" s="67" t="s">
        <v>531</v>
      </c>
      <c r="U135" s="19"/>
      <c r="V135" s="19"/>
      <c r="W135" s="19"/>
      <c r="X135" s="19"/>
    </row>
    <row r="136" spans="1:24" s="1" customFormat="1" ht="48">
      <c r="A136" s="14"/>
      <c r="B136" s="33" t="s">
        <v>367</v>
      </c>
      <c r="C136" s="30" t="s">
        <v>280</v>
      </c>
      <c r="D136" s="17">
        <v>0.1778873969328</v>
      </c>
      <c r="E136" s="17">
        <v>0</v>
      </c>
      <c r="F136" s="17">
        <v>0</v>
      </c>
      <c r="G136" s="17">
        <f t="shared" si="3"/>
        <v>0.1778873969328</v>
      </c>
      <c r="H136" s="17">
        <f t="shared" si="4"/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0.1778873969328</v>
      </c>
      <c r="P136" s="17">
        <v>0</v>
      </c>
      <c r="Q136" s="17">
        <v>0</v>
      </c>
      <c r="R136" s="17">
        <f t="shared" si="5"/>
        <v>-0.1778873969328</v>
      </c>
      <c r="S136" s="18">
        <f t="shared" si="6"/>
        <v>-100</v>
      </c>
      <c r="T136" s="67" t="s">
        <v>531</v>
      </c>
      <c r="U136" s="19"/>
      <c r="V136" s="19"/>
      <c r="W136" s="19"/>
      <c r="X136" s="19"/>
    </row>
    <row r="137" spans="1:24" s="1" customFormat="1" ht="12">
      <c r="A137" s="14"/>
      <c r="B137" s="29" t="s">
        <v>147</v>
      </c>
      <c r="C137" s="30"/>
      <c r="D137" s="17">
        <v>0</v>
      </c>
      <c r="E137" s="17">
        <v>0</v>
      </c>
      <c r="F137" s="17">
        <v>0</v>
      </c>
      <c r="G137" s="17">
        <f t="shared" si="3"/>
        <v>0</v>
      </c>
      <c r="H137" s="17">
        <f t="shared" si="4"/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f t="shared" si="5"/>
        <v>0</v>
      </c>
      <c r="S137" s="18"/>
      <c r="T137" s="67"/>
      <c r="U137" s="19"/>
      <c r="V137" s="19"/>
      <c r="W137" s="19"/>
      <c r="X137" s="19"/>
    </row>
    <row r="138" spans="1:24" s="1" customFormat="1" ht="24">
      <c r="A138" s="14"/>
      <c r="B138" s="33" t="s">
        <v>368</v>
      </c>
      <c r="C138" s="30" t="s">
        <v>280</v>
      </c>
      <c r="D138" s="17">
        <v>0.135063568512</v>
      </c>
      <c r="E138" s="17">
        <v>0</v>
      </c>
      <c r="F138" s="17">
        <v>0</v>
      </c>
      <c r="G138" s="17">
        <f t="shared" si="3"/>
        <v>0.135063568512</v>
      </c>
      <c r="H138" s="17">
        <f t="shared" si="4"/>
        <v>0.135591036</v>
      </c>
      <c r="I138" s="17">
        <v>0</v>
      </c>
      <c r="J138" s="17">
        <v>0</v>
      </c>
      <c r="K138" s="17">
        <v>0</v>
      </c>
      <c r="L138" s="17">
        <v>0</v>
      </c>
      <c r="M138" s="17">
        <v>0.135063568512</v>
      </c>
      <c r="N138" s="17">
        <v>0</v>
      </c>
      <c r="O138" s="17">
        <v>0</v>
      </c>
      <c r="P138" s="17">
        <v>0.135591036</v>
      </c>
      <c r="Q138" s="17">
        <v>0</v>
      </c>
      <c r="R138" s="17">
        <f t="shared" si="5"/>
        <v>0.0005274674880000052</v>
      </c>
      <c r="S138" s="18">
        <f t="shared" si="6"/>
        <v>0.3905327645427503</v>
      </c>
      <c r="T138" s="67"/>
      <c r="U138" s="19"/>
      <c r="V138" s="19"/>
      <c r="W138" s="19"/>
      <c r="X138" s="19"/>
    </row>
    <row r="139" spans="1:24" s="1" customFormat="1" ht="24">
      <c r="A139" s="14"/>
      <c r="B139" s="33" t="s">
        <v>369</v>
      </c>
      <c r="C139" s="30" t="s">
        <v>280</v>
      </c>
      <c r="D139" s="17">
        <v>0.0749939432592</v>
      </c>
      <c r="E139" s="17">
        <v>0</v>
      </c>
      <c r="F139" s="17">
        <v>0</v>
      </c>
      <c r="G139" s="17">
        <f t="shared" si="3"/>
        <v>0.0749939432592</v>
      </c>
      <c r="H139" s="17">
        <f t="shared" si="4"/>
        <v>0.074685852</v>
      </c>
      <c r="I139" s="17">
        <v>0</v>
      </c>
      <c r="J139" s="17">
        <v>0</v>
      </c>
      <c r="K139" s="17">
        <v>0</v>
      </c>
      <c r="L139" s="17">
        <v>0</v>
      </c>
      <c r="M139" s="17">
        <v>0.0749939432592</v>
      </c>
      <c r="N139" s="17">
        <v>0</v>
      </c>
      <c r="O139" s="17">
        <v>0</v>
      </c>
      <c r="P139" s="17">
        <v>0.074685852</v>
      </c>
      <c r="Q139" s="17">
        <v>0</v>
      </c>
      <c r="R139" s="17">
        <f t="shared" si="5"/>
        <v>-0.00030809125920000513</v>
      </c>
      <c r="S139" s="18">
        <f t="shared" si="6"/>
        <v>-0.41082152212633455</v>
      </c>
      <c r="T139" s="67"/>
      <c r="U139" s="19"/>
      <c r="V139" s="19"/>
      <c r="W139" s="19"/>
      <c r="X139" s="19"/>
    </row>
    <row r="140" spans="1:24" s="1" customFormat="1" ht="24">
      <c r="A140" s="14"/>
      <c r="B140" s="33" t="s">
        <v>370</v>
      </c>
      <c r="C140" s="30" t="s">
        <v>280</v>
      </c>
      <c r="D140" s="17">
        <v>0.4535231457120001</v>
      </c>
      <c r="E140" s="17">
        <v>0</v>
      </c>
      <c r="F140" s="17">
        <v>0</v>
      </c>
      <c r="G140" s="17">
        <f t="shared" si="3"/>
        <v>0.4535231457120001</v>
      </c>
      <c r="H140" s="17">
        <f t="shared" si="4"/>
        <v>0.352365192</v>
      </c>
      <c r="I140" s="17">
        <v>0</v>
      </c>
      <c r="J140" s="17">
        <v>0</v>
      </c>
      <c r="K140" s="17">
        <v>0</v>
      </c>
      <c r="L140" s="17">
        <v>0</v>
      </c>
      <c r="M140" s="17">
        <v>0.4535231457120001</v>
      </c>
      <c r="N140" s="17">
        <v>0</v>
      </c>
      <c r="O140" s="17">
        <v>0</v>
      </c>
      <c r="P140" s="17">
        <v>0.352365192</v>
      </c>
      <c r="Q140" s="17">
        <v>0</v>
      </c>
      <c r="R140" s="17">
        <f t="shared" si="5"/>
        <v>-0.10115795371200009</v>
      </c>
      <c r="S140" s="18">
        <f t="shared" si="6"/>
        <v>-22.304915343006158</v>
      </c>
      <c r="T140" s="67" t="s">
        <v>530</v>
      </c>
      <c r="U140" s="19"/>
      <c r="V140" s="19"/>
      <c r="W140" s="19"/>
      <c r="X140" s="19"/>
    </row>
    <row r="141" spans="1:24" s="1" customFormat="1" ht="12">
      <c r="A141" s="14"/>
      <c r="B141" s="29" t="s">
        <v>90</v>
      </c>
      <c r="C141" s="30"/>
      <c r="D141" s="17">
        <v>0</v>
      </c>
      <c r="E141" s="17">
        <v>0</v>
      </c>
      <c r="F141" s="17">
        <v>0</v>
      </c>
      <c r="G141" s="17">
        <f t="shared" si="3"/>
        <v>0</v>
      </c>
      <c r="H141" s="17">
        <f t="shared" si="4"/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f t="shared" si="5"/>
        <v>0</v>
      </c>
      <c r="S141" s="18"/>
      <c r="T141" s="67">
        <v>0</v>
      </c>
      <c r="U141" s="19"/>
      <c r="V141" s="19"/>
      <c r="W141" s="19"/>
      <c r="X141" s="19"/>
    </row>
    <row r="142" spans="1:24" s="1" customFormat="1" ht="36">
      <c r="A142" s="14"/>
      <c r="B142" s="33" t="s">
        <v>212</v>
      </c>
      <c r="C142" s="30" t="s">
        <v>280</v>
      </c>
      <c r="D142" s="17">
        <v>0.4175184</v>
      </c>
      <c r="E142" s="17">
        <v>0</v>
      </c>
      <c r="F142" s="17">
        <v>0</v>
      </c>
      <c r="G142" s="17">
        <f t="shared" si="3"/>
        <v>0.4175184</v>
      </c>
      <c r="H142" s="17">
        <f t="shared" si="4"/>
        <v>0.40830205199999997</v>
      </c>
      <c r="I142" s="17">
        <v>0.4175184</v>
      </c>
      <c r="J142" s="17">
        <v>0.40830205199999997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f t="shared" si="5"/>
        <v>-0.00921634800000004</v>
      </c>
      <c r="S142" s="18">
        <f t="shared" si="6"/>
        <v>-2.2074112182840424</v>
      </c>
      <c r="T142" s="67">
        <v>0</v>
      </c>
      <c r="U142" s="19"/>
      <c r="V142" s="19"/>
      <c r="W142" s="19"/>
      <c r="X142" s="19"/>
    </row>
    <row r="143" spans="1:24" s="1" customFormat="1" ht="36">
      <c r="A143" s="14"/>
      <c r="B143" s="33" t="s">
        <v>213</v>
      </c>
      <c r="C143" s="30" t="s">
        <v>280</v>
      </c>
      <c r="D143" s="17">
        <v>0.4770348</v>
      </c>
      <c r="E143" s="17">
        <v>0</v>
      </c>
      <c r="F143" s="17">
        <v>0</v>
      </c>
      <c r="G143" s="17">
        <f t="shared" si="3"/>
        <v>0.4770348</v>
      </c>
      <c r="H143" s="17">
        <f t="shared" si="4"/>
        <v>0.48062886</v>
      </c>
      <c r="I143" s="17">
        <v>0.4770348</v>
      </c>
      <c r="J143" s="17">
        <v>0.48062886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f t="shared" si="5"/>
        <v>0.00359406000000001</v>
      </c>
      <c r="S143" s="18">
        <f t="shared" si="6"/>
        <v>0.7534167318610739</v>
      </c>
      <c r="T143" s="67">
        <v>0</v>
      </c>
      <c r="U143" s="19"/>
      <c r="V143" s="19"/>
      <c r="W143" s="19"/>
      <c r="X143" s="19"/>
    </row>
    <row r="144" spans="1:24" s="1" customFormat="1" ht="36">
      <c r="A144" s="14"/>
      <c r="B144" s="33" t="s">
        <v>371</v>
      </c>
      <c r="C144" s="30" t="s">
        <v>280</v>
      </c>
      <c r="D144" s="17">
        <v>0.6058206826272001</v>
      </c>
      <c r="E144" s="17">
        <v>0</v>
      </c>
      <c r="F144" s="17">
        <v>0</v>
      </c>
      <c r="G144" s="17">
        <f t="shared" si="3"/>
        <v>0.6058206826272001</v>
      </c>
      <c r="H144" s="17">
        <f t="shared" si="4"/>
        <v>0.6063613680000001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0.6058206826272001</v>
      </c>
      <c r="P144" s="17">
        <v>0.6063613680000001</v>
      </c>
      <c r="Q144" s="17">
        <v>0</v>
      </c>
      <c r="R144" s="17">
        <f t="shared" si="5"/>
        <v>0.0005406853727999428</v>
      </c>
      <c r="S144" s="18">
        <f t="shared" si="6"/>
        <v>0.08924841761017603</v>
      </c>
      <c r="T144" s="67"/>
      <c r="U144" s="19"/>
      <c r="V144" s="19"/>
      <c r="W144" s="19"/>
      <c r="X144" s="19"/>
    </row>
    <row r="145" spans="1:24" s="1" customFormat="1" ht="24">
      <c r="A145" s="14"/>
      <c r="B145" s="33" t="s">
        <v>372</v>
      </c>
      <c r="C145" s="30" t="s">
        <v>280</v>
      </c>
      <c r="D145" s="17">
        <v>0.19803407757119998</v>
      </c>
      <c r="E145" s="17">
        <v>0</v>
      </c>
      <c r="F145" s="17">
        <v>0</v>
      </c>
      <c r="G145" s="17">
        <f t="shared" si="3"/>
        <v>0.19803407757119998</v>
      </c>
      <c r="H145" s="17">
        <f t="shared" si="4"/>
        <v>0.198425028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0.19803407757119998</v>
      </c>
      <c r="P145" s="17">
        <v>0.198425028</v>
      </c>
      <c r="Q145" s="17">
        <v>0</v>
      </c>
      <c r="R145" s="17">
        <f t="shared" si="5"/>
        <v>0.0003909504288000243</v>
      </c>
      <c r="S145" s="18">
        <f t="shared" si="6"/>
        <v>0.19741573450128266</v>
      </c>
      <c r="T145" s="67"/>
      <c r="U145" s="19"/>
      <c r="V145" s="19"/>
      <c r="W145" s="19"/>
      <c r="X145" s="19"/>
    </row>
    <row r="146" spans="1:24" s="1" customFormat="1" ht="12">
      <c r="A146" s="14"/>
      <c r="B146" s="29" t="s">
        <v>91</v>
      </c>
      <c r="C146" s="30"/>
      <c r="D146" s="17">
        <v>0</v>
      </c>
      <c r="E146" s="17">
        <v>0</v>
      </c>
      <c r="F146" s="17">
        <v>0</v>
      </c>
      <c r="G146" s="17">
        <f t="shared" si="3"/>
        <v>0</v>
      </c>
      <c r="H146" s="17">
        <f t="shared" si="4"/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f t="shared" si="5"/>
        <v>0</v>
      </c>
      <c r="S146" s="18"/>
      <c r="T146" s="67"/>
      <c r="U146" s="19"/>
      <c r="V146" s="19"/>
      <c r="W146" s="19"/>
      <c r="X146" s="19"/>
    </row>
    <row r="147" spans="1:24" s="1" customFormat="1" ht="24">
      <c r="A147" s="14"/>
      <c r="B147" s="33" t="s">
        <v>373</v>
      </c>
      <c r="C147" s="30" t="s">
        <v>280</v>
      </c>
      <c r="D147" s="17">
        <v>0.7297047162048002</v>
      </c>
      <c r="E147" s="17">
        <v>0</v>
      </c>
      <c r="F147" s="17">
        <v>0</v>
      </c>
      <c r="G147" s="17">
        <f aca="true" t="shared" si="7" ref="G147:G210">I147+K147+M147+O147</f>
        <v>0.7297047162047999</v>
      </c>
      <c r="H147" s="17">
        <f aca="true" t="shared" si="8" ref="H147:H210">J147+L147+N147+P147</f>
        <v>0.629480328</v>
      </c>
      <c r="I147" s="17">
        <v>0</v>
      </c>
      <c r="J147" s="17">
        <v>0</v>
      </c>
      <c r="K147" s="17">
        <v>0</v>
      </c>
      <c r="L147" s="17">
        <v>0</v>
      </c>
      <c r="M147" s="17">
        <v>0.7297047162047999</v>
      </c>
      <c r="N147" s="17">
        <v>0</v>
      </c>
      <c r="O147" s="17">
        <v>0</v>
      </c>
      <c r="P147" s="17">
        <v>0.629480328</v>
      </c>
      <c r="Q147" s="17">
        <v>0</v>
      </c>
      <c r="R147" s="17">
        <f aca="true" t="shared" si="9" ref="R147:R210">H147-G147</f>
        <v>-0.10022438820479995</v>
      </c>
      <c r="S147" s="18">
        <f aca="true" t="shared" si="10" ref="S147:S210">R147/G147*100</f>
        <v>-13.734924001323137</v>
      </c>
      <c r="T147" s="67" t="s">
        <v>530</v>
      </c>
      <c r="U147" s="19"/>
      <c r="V147" s="19"/>
      <c r="W147" s="19"/>
      <c r="X147" s="19"/>
    </row>
    <row r="148" spans="1:24" s="1" customFormat="1" ht="24">
      <c r="A148" s="14"/>
      <c r="B148" s="33" t="s">
        <v>374</v>
      </c>
      <c r="C148" s="30" t="s">
        <v>280</v>
      </c>
      <c r="D148" s="17">
        <v>0.3262639605984</v>
      </c>
      <c r="E148" s="17">
        <v>0</v>
      </c>
      <c r="F148" s="17">
        <v>0</v>
      </c>
      <c r="G148" s="17">
        <f t="shared" si="7"/>
        <v>0.3262639605984</v>
      </c>
      <c r="H148" s="17">
        <f t="shared" si="8"/>
        <v>0.30744489599999997</v>
      </c>
      <c r="I148" s="17">
        <v>0</v>
      </c>
      <c r="J148" s="17">
        <v>0</v>
      </c>
      <c r="K148" s="17">
        <v>0</v>
      </c>
      <c r="L148" s="17">
        <v>0</v>
      </c>
      <c r="M148" s="17">
        <v>0.3262639605984</v>
      </c>
      <c r="N148" s="17">
        <v>0</v>
      </c>
      <c r="O148" s="17">
        <v>0</v>
      </c>
      <c r="P148" s="17">
        <v>0.30744489599999997</v>
      </c>
      <c r="Q148" s="17">
        <v>0</v>
      </c>
      <c r="R148" s="17">
        <f t="shared" si="9"/>
        <v>-0.018819064598400048</v>
      </c>
      <c r="S148" s="18">
        <f t="shared" si="10"/>
        <v>-5.768048841154274</v>
      </c>
      <c r="T148" s="67"/>
      <c r="U148" s="19"/>
      <c r="V148" s="19"/>
      <c r="W148" s="19"/>
      <c r="X148" s="19"/>
    </row>
    <row r="149" spans="1:24" s="1" customFormat="1" ht="12">
      <c r="A149" s="14"/>
      <c r="B149" s="29" t="s">
        <v>86</v>
      </c>
      <c r="C149" s="30"/>
      <c r="D149" s="17">
        <v>0</v>
      </c>
      <c r="E149" s="17">
        <v>0</v>
      </c>
      <c r="F149" s="17">
        <v>0</v>
      </c>
      <c r="G149" s="17">
        <f t="shared" si="7"/>
        <v>0</v>
      </c>
      <c r="H149" s="17">
        <f t="shared" si="8"/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f t="shared" si="9"/>
        <v>0</v>
      </c>
      <c r="S149" s="18"/>
      <c r="T149" s="67"/>
      <c r="U149" s="19"/>
      <c r="V149" s="19"/>
      <c r="W149" s="19"/>
      <c r="X149" s="19"/>
    </row>
    <row r="150" spans="1:24" s="1" customFormat="1" ht="36">
      <c r="A150" s="14"/>
      <c r="B150" s="33" t="s">
        <v>375</v>
      </c>
      <c r="C150" s="30" t="s">
        <v>280</v>
      </c>
      <c r="D150" s="17">
        <v>0.2615878508064</v>
      </c>
      <c r="E150" s="17">
        <v>0</v>
      </c>
      <c r="F150" s="17">
        <v>0</v>
      </c>
      <c r="G150" s="17">
        <f t="shared" si="7"/>
        <v>0.2615878508064</v>
      </c>
      <c r="H150" s="17">
        <f t="shared" si="8"/>
        <v>0.262844388</v>
      </c>
      <c r="I150" s="17">
        <v>0</v>
      </c>
      <c r="J150" s="17">
        <v>0</v>
      </c>
      <c r="K150" s="17">
        <v>0</v>
      </c>
      <c r="L150" s="17">
        <v>0</v>
      </c>
      <c r="M150" s="17">
        <v>0.2615878508064</v>
      </c>
      <c r="N150" s="17">
        <v>0</v>
      </c>
      <c r="O150" s="17">
        <v>0</v>
      </c>
      <c r="P150" s="17">
        <v>0.262844388</v>
      </c>
      <c r="Q150" s="17">
        <v>0</v>
      </c>
      <c r="R150" s="17">
        <f t="shared" si="9"/>
        <v>0.0012565371935999714</v>
      </c>
      <c r="S150" s="18">
        <f t="shared" si="10"/>
        <v>0.4803499817466404</v>
      </c>
      <c r="T150" s="67"/>
      <c r="U150" s="19"/>
      <c r="V150" s="19"/>
      <c r="W150" s="19"/>
      <c r="X150" s="19"/>
    </row>
    <row r="151" spans="1:24" s="1" customFormat="1" ht="12">
      <c r="A151" s="14"/>
      <c r="B151" s="29" t="s">
        <v>85</v>
      </c>
      <c r="C151" s="30"/>
      <c r="D151" s="17">
        <v>0</v>
      </c>
      <c r="E151" s="17">
        <v>0</v>
      </c>
      <c r="F151" s="17">
        <v>0</v>
      </c>
      <c r="G151" s="17">
        <f t="shared" si="7"/>
        <v>0</v>
      </c>
      <c r="H151" s="17">
        <f t="shared" si="8"/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f t="shared" si="9"/>
        <v>0</v>
      </c>
      <c r="S151" s="18"/>
      <c r="T151" s="67"/>
      <c r="U151" s="19"/>
      <c r="V151" s="19"/>
      <c r="W151" s="19"/>
      <c r="X151" s="19"/>
    </row>
    <row r="152" spans="1:24" s="1" customFormat="1" ht="24">
      <c r="A152" s="14"/>
      <c r="B152" s="33" t="s">
        <v>376</v>
      </c>
      <c r="C152" s="30" t="s">
        <v>280</v>
      </c>
      <c r="D152" s="17">
        <v>0.1182691211472</v>
      </c>
      <c r="E152" s="17">
        <v>0</v>
      </c>
      <c r="F152" s="17">
        <v>0</v>
      </c>
      <c r="G152" s="17">
        <f t="shared" si="7"/>
        <v>0.1182691211472</v>
      </c>
      <c r="H152" s="17">
        <f t="shared" si="8"/>
        <v>0.11041545599999998</v>
      </c>
      <c r="I152" s="17">
        <v>0</v>
      </c>
      <c r="J152" s="17">
        <v>0</v>
      </c>
      <c r="K152" s="17">
        <v>0</v>
      </c>
      <c r="L152" s="17">
        <v>0</v>
      </c>
      <c r="M152" s="17">
        <v>0.1182691211472</v>
      </c>
      <c r="N152" s="17">
        <v>0</v>
      </c>
      <c r="O152" s="17">
        <v>0</v>
      </c>
      <c r="P152" s="17">
        <v>0.11041545599999998</v>
      </c>
      <c r="Q152" s="17">
        <v>0</v>
      </c>
      <c r="R152" s="17">
        <f t="shared" si="9"/>
        <v>-0.007853665147200012</v>
      </c>
      <c r="S152" s="18">
        <f t="shared" si="10"/>
        <v>-6.640503515220335</v>
      </c>
      <c r="T152" s="67"/>
      <c r="U152" s="19"/>
      <c r="V152" s="19"/>
      <c r="W152" s="19"/>
      <c r="X152" s="19"/>
    </row>
    <row r="153" spans="1:24" s="1" customFormat="1" ht="24">
      <c r="A153" s="14"/>
      <c r="B153" s="33" t="s">
        <v>377</v>
      </c>
      <c r="C153" s="30" t="s">
        <v>280</v>
      </c>
      <c r="D153" s="17">
        <v>0.1438439832</v>
      </c>
      <c r="E153" s="17">
        <v>0</v>
      </c>
      <c r="F153" s="17">
        <v>0</v>
      </c>
      <c r="G153" s="17">
        <f t="shared" si="7"/>
        <v>0.1438439832</v>
      </c>
      <c r="H153" s="17">
        <f t="shared" si="8"/>
        <v>0.151482588</v>
      </c>
      <c r="I153" s="17">
        <v>0</v>
      </c>
      <c r="J153" s="17">
        <v>0</v>
      </c>
      <c r="K153" s="17">
        <v>0</v>
      </c>
      <c r="L153" s="17">
        <v>0</v>
      </c>
      <c r="M153" s="17">
        <v>0.1438439832</v>
      </c>
      <c r="N153" s="17">
        <v>0</v>
      </c>
      <c r="O153" s="17">
        <v>0</v>
      </c>
      <c r="P153" s="17">
        <v>0.151482588</v>
      </c>
      <c r="Q153" s="17">
        <v>0</v>
      </c>
      <c r="R153" s="17">
        <f t="shared" si="9"/>
        <v>0.007638604800000004</v>
      </c>
      <c r="S153" s="18">
        <f t="shared" si="10"/>
        <v>5.310340154707287</v>
      </c>
      <c r="T153" s="67"/>
      <c r="U153" s="19"/>
      <c r="V153" s="19"/>
      <c r="W153" s="19"/>
      <c r="X153" s="19"/>
    </row>
    <row r="154" spans="1:24" s="1" customFormat="1" ht="12">
      <c r="A154" s="14"/>
      <c r="B154" s="29" t="s">
        <v>93</v>
      </c>
      <c r="C154" s="30"/>
      <c r="D154" s="17">
        <v>0</v>
      </c>
      <c r="E154" s="17">
        <v>0</v>
      </c>
      <c r="F154" s="17">
        <v>0</v>
      </c>
      <c r="G154" s="17">
        <f t="shared" si="7"/>
        <v>0</v>
      </c>
      <c r="H154" s="17">
        <f t="shared" si="8"/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f t="shared" si="9"/>
        <v>0</v>
      </c>
      <c r="S154" s="18"/>
      <c r="T154" s="67">
        <v>0</v>
      </c>
      <c r="U154" s="19"/>
      <c r="V154" s="19"/>
      <c r="W154" s="19"/>
      <c r="X154" s="19"/>
    </row>
    <row r="155" spans="1:24" s="1" customFormat="1" ht="24">
      <c r="A155" s="14"/>
      <c r="B155" s="33" t="s">
        <v>210</v>
      </c>
      <c r="C155" s="30" t="s">
        <v>280</v>
      </c>
      <c r="D155" s="17">
        <v>0.131929482816</v>
      </c>
      <c r="E155" s="17">
        <v>0</v>
      </c>
      <c r="F155" s="17">
        <v>0</v>
      </c>
      <c r="G155" s="17">
        <f t="shared" si="7"/>
        <v>0.13192948281599998</v>
      </c>
      <c r="H155" s="17">
        <f t="shared" si="8"/>
        <v>0.126283404</v>
      </c>
      <c r="I155" s="17">
        <v>0.0492</v>
      </c>
      <c r="J155" s="17">
        <v>0.049034124000000005</v>
      </c>
      <c r="K155" s="17">
        <v>0</v>
      </c>
      <c r="L155" s="17">
        <v>0</v>
      </c>
      <c r="M155" s="17">
        <v>0.08272948281599998</v>
      </c>
      <c r="N155" s="17">
        <v>0</v>
      </c>
      <c r="O155" s="17">
        <v>0</v>
      </c>
      <c r="P155" s="17">
        <v>0.07724927999999999</v>
      </c>
      <c r="Q155" s="17">
        <v>0</v>
      </c>
      <c r="R155" s="17">
        <f t="shared" si="9"/>
        <v>-0.005646078815999989</v>
      </c>
      <c r="S155" s="18">
        <f t="shared" si="10"/>
        <v>-4.279618698933648</v>
      </c>
      <c r="T155" s="67"/>
      <c r="U155" s="19"/>
      <c r="V155" s="19"/>
      <c r="W155" s="19"/>
      <c r="X155" s="19"/>
    </row>
    <row r="156" spans="1:24" s="1" customFormat="1" ht="12">
      <c r="A156" s="14"/>
      <c r="B156" s="29" t="s">
        <v>145</v>
      </c>
      <c r="C156" s="30"/>
      <c r="D156" s="17">
        <v>0</v>
      </c>
      <c r="E156" s="17">
        <v>0</v>
      </c>
      <c r="F156" s="17">
        <v>0</v>
      </c>
      <c r="G156" s="17">
        <f t="shared" si="7"/>
        <v>0</v>
      </c>
      <c r="H156" s="17">
        <f t="shared" si="8"/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f t="shared" si="9"/>
        <v>0</v>
      </c>
      <c r="S156" s="18"/>
      <c r="T156" s="67"/>
      <c r="U156" s="19"/>
      <c r="V156" s="19"/>
      <c r="W156" s="19"/>
      <c r="X156" s="19"/>
    </row>
    <row r="157" spans="1:24" s="1" customFormat="1" ht="24">
      <c r="A157" s="14"/>
      <c r="B157" s="33" t="s">
        <v>378</v>
      </c>
      <c r="C157" s="30" t="s">
        <v>280</v>
      </c>
      <c r="D157" s="17">
        <v>0.0749939432592</v>
      </c>
      <c r="E157" s="17">
        <v>0</v>
      </c>
      <c r="F157" s="17">
        <v>0</v>
      </c>
      <c r="G157" s="17">
        <f t="shared" si="7"/>
        <v>0.0749939432592</v>
      </c>
      <c r="H157" s="17">
        <f t="shared" si="8"/>
        <v>0.12558154800000002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0.0749939432592</v>
      </c>
      <c r="P157" s="17">
        <v>0.12558154800000002</v>
      </c>
      <c r="Q157" s="17">
        <v>0</v>
      </c>
      <c r="R157" s="17">
        <f t="shared" si="9"/>
        <v>0.05058760474080001</v>
      </c>
      <c r="S157" s="18">
        <f t="shared" si="10"/>
        <v>67.45558713449049</v>
      </c>
      <c r="T157" s="67" t="s">
        <v>530</v>
      </c>
      <c r="U157" s="19"/>
      <c r="V157" s="19"/>
      <c r="W157" s="19"/>
      <c r="X157" s="19"/>
    </row>
    <row r="158" spans="1:24" s="1" customFormat="1" ht="24">
      <c r="A158" s="14"/>
      <c r="B158" s="33" t="s">
        <v>379</v>
      </c>
      <c r="C158" s="30" t="s">
        <v>280</v>
      </c>
      <c r="D158" s="17">
        <v>0.17572110316320003</v>
      </c>
      <c r="E158" s="17">
        <v>0</v>
      </c>
      <c r="F158" s="17">
        <v>0</v>
      </c>
      <c r="G158" s="17">
        <f t="shared" si="7"/>
        <v>0.17572110316320003</v>
      </c>
      <c r="H158" s="17">
        <f t="shared" si="8"/>
        <v>0.07621614</v>
      </c>
      <c r="I158" s="17">
        <v>0</v>
      </c>
      <c r="J158" s="17">
        <v>0</v>
      </c>
      <c r="K158" s="17">
        <v>0</v>
      </c>
      <c r="L158" s="17">
        <v>0</v>
      </c>
      <c r="M158" s="17">
        <v>0.17572110316320003</v>
      </c>
      <c r="N158" s="17">
        <v>0</v>
      </c>
      <c r="O158" s="17">
        <v>0</v>
      </c>
      <c r="P158" s="17">
        <v>0.07621614</v>
      </c>
      <c r="Q158" s="17">
        <v>0</v>
      </c>
      <c r="R158" s="17">
        <f t="shared" si="9"/>
        <v>-0.09950496316320002</v>
      </c>
      <c r="S158" s="18">
        <f t="shared" si="10"/>
        <v>-56.626643796326114</v>
      </c>
      <c r="T158" s="67" t="s">
        <v>530</v>
      </c>
      <c r="U158" s="19"/>
      <c r="V158" s="19"/>
      <c r="W158" s="19"/>
      <c r="X158" s="19"/>
    </row>
    <row r="159" spans="1:24" s="27" customFormat="1" ht="21.75">
      <c r="A159" s="23" t="s">
        <v>283</v>
      </c>
      <c r="B159" s="32" t="s">
        <v>95</v>
      </c>
      <c r="C159" s="28" t="s">
        <v>282</v>
      </c>
      <c r="D159" s="25">
        <v>2.9901018930912002</v>
      </c>
      <c r="E159" s="25">
        <f>SUM(E161:E161)</f>
        <v>0</v>
      </c>
      <c r="F159" s="25">
        <v>0</v>
      </c>
      <c r="G159" s="17">
        <f t="shared" si="7"/>
        <v>2.9901018930912002</v>
      </c>
      <c r="H159" s="17">
        <f t="shared" si="8"/>
        <v>3.038661216</v>
      </c>
      <c r="I159" s="25">
        <v>0</v>
      </c>
      <c r="J159" s="25">
        <f>SUM(J161:J167)</f>
        <v>0</v>
      </c>
      <c r="K159" s="25">
        <v>2.383414552464</v>
      </c>
      <c r="L159" s="25">
        <f>SUM(L161:L167)</f>
        <v>2.429934552</v>
      </c>
      <c r="M159" s="25">
        <v>0.6066873406272</v>
      </c>
      <c r="N159" s="25">
        <v>0.6087266639999999</v>
      </c>
      <c r="O159" s="25">
        <v>0</v>
      </c>
      <c r="P159" s="25">
        <v>0</v>
      </c>
      <c r="Q159" s="25">
        <v>0</v>
      </c>
      <c r="R159" s="17">
        <f t="shared" si="9"/>
        <v>0.04855932290879972</v>
      </c>
      <c r="S159" s="18">
        <f t="shared" si="10"/>
        <v>1.6240022796881532</v>
      </c>
      <c r="T159" s="67">
        <v>0</v>
      </c>
      <c r="U159" s="19"/>
      <c r="V159" s="26"/>
      <c r="W159" s="26"/>
      <c r="X159" s="26"/>
    </row>
    <row r="160" spans="1:24" s="1" customFormat="1" ht="12">
      <c r="A160" s="14"/>
      <c r="B160" s="29" t="s">
        <v>84</v>
      </c>
      <c r="C160" s="30">
        <v>0</v>
      </c>
      <c r="D160" s="17">
        <v>0</v>
      </c>
      <c r="E160" s="17">
        <v>0</v>
      </c>
      <c r="F160" s="17">
        <v>0</v>
      </c>
      <c r="G160" s="17">
        <f t="shared" si="7"/>
        <v>0</v>
      </c>
      <c r="H160" s="17">
        <f t="shared" si="8"/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f t="shared" si="9"/>
        <v>0</v>
      </c>
      <c r="S160" s="18"/>
      <c r="T160" s="67">
        <v>0</v>
      </c>
      <c r="U160" s="19"/>
      <c r="V160" s="19"/>
      <c r="W160" s="19"/>
      <c r="X160" s="19"/>
    </row>
    <row r="161" spans="1:24" s="1" customFormat="1" ht="24">
      <c r="A161" s="14"/>
      <c r="B161" s="33" t="s">
        <v>222</v>
      </c>
      <c r="C161" s="30" t="s">
        <v>282</v>
      </c>
      <c r="D161" s="17">
        <v>0.5200177205376</v>
      </c>
      <c r="E161" s="17">
        <v>0</v>
      </c>
      <c r="F161" s="17">
        <v>0</v>
      </c>
      <c r="G161" s="17">
        <f t="shared" si="7"/>
        <v>0.5200177205376</v>
      </c>
      <c r="H161" s="17">
        <f t="shared" si="8"/>
        <v>0.532178424</v>
      </c>
      <c r="I161" s="17">
        <v>0</v>
      </c>
      <c r="J161" s="17">
        <v>0</v>
      </c>
      <c r="K161" s="17">
        <v>0.5200177205376</v>
      </c>
      <c r="L161" s="17">
        <v>0.532178424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f t="shared" si="9"/>
        <v>0.012160703462400058</v>
      </c>
      <c r="S161" s="18">
        <f t="shared" si="10"/>
        <v>2.3385171278063734</v>
      </c>
      <c r="T161" s="67"/>
      <c r="U161" s="19"/>
      <c r="V161" s="19"/>
      <c r="W161" s="19"/>
      <c r="X161" s="19"/>
    </row>
    <row r="162" spans="1:24" s="1" customFormat="1" ht="24">
      <c r="A162" s="14"/>
      <c r="B162" s="33" t="s">
        <v>331</v>
      </c>
      <c r="C162" s="30" t="s">
        <v>282</v>
      </c>
      <c r="D162" s="17">
        <v>0.39001329040320004</v>
      </c>
      <c r="E162" s="17">
        <v>0</v>
      </c>
      <c r="F162" s="17">
        <v>0</v>
      </c>
      <c r="G162" s="17">
        <f t="shared" si="7"/>
        <v>0.39001329040320004</v>
      </c>
      <c r="H162" s="17">
        <f t="shared" si="8"/>
        <v>0.398540796</v>
      </c>
      <c r="I162" s="17">
        <v>0</v>
      </c>
      <c r="J162" s="17">
        <v>0</v>
      </c>
      <c r="K162" s="17">
        <v>0.39001329040320004</v>
      </c>
      <c r="L162" s="17">
        <v>0.398540796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f t="shared" si="9"/>
        <v>0.008527505596799934</v>
      </c>
      <c r="S162" s="18">
        <f t="shared" si="10"/>
        <v>2.186465386342118</v>
      </c>
      <c r="T162" s="67"/>
      <c r="U162" s="19"/>
      <c r="V162" s="19"/>
      <c r="W162" s="19"/>
      <c r="X162" s="19"/>
    </row>
    <row r="163" spans="1:24" s="1" customFormat="1" ht="12">
      <c r="A163" s="14"/>
      <c r="B163" s="29" t="s">
        <v>90</v>
      </c>
      <c r="C163" s="30"/>
      <c r="D163" s="17">
        <v>0</v>
      </c>
      <c r="E163" s="17">
        <v>0</v>
      </c>
      <c r="F163" s="17">
        <v>0</v>
      </c>
      <c r="G163" s="17">
        <f t="shared" si="7"/>
        <v>0</v>
      </c>
      <c r="H163" s="17">
        <f t="shared" si="8"/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f t="shared" si="9"/>
        <v>0</v>
      </c>
      <c r="S163" s="18"/>
      <c r="T163" s="67">
        <v>0</v>
      </c>
      <c r="U163" s="19"/>
      <c r="V163" s="19"/>
      <c r="W163" s="19"/>
      <c r="X163" s="19"/>
    </row>
    <row r="164" spans="1:24" s="1" customFormat="1" ht="48">
      <c r="A164" s="14"/>
      <c r="B164" s="33" t="s">
        <v>332</v>
      </c>
      <c r="C164" s="30" t="s">
        <v>282</v>
      </c>
      <c r="D164" s="17">
        <v>0.8666962008960001</v>
      </c>
      <c r="E164" s="17">
        <v>0</v>
      </c>
      <c r="F164" s="17">
        <v>0</v>
      </c>
      <c r="G164" s="17">
        <f t="shared" si="7"/>
        <v>0.8666962008960001</v>
      </c>
      <c r="H164" s="17">
        <f t="shared" si="8"/>
        <v>0.881074692</v>
      </c>
      <c r="I164" s="17">
        <v>0</v>
      </c>
      <c r="J164" s="17">
        <v>0</v>
      </c>
      <c r="K164" s="17">
        <v>0.8666962008960001</v>
      </c>
      <c r="L164" s="17">
        <v>0.881074692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f t="shared" si="9"/>
        <v>0.014378491103999913</v>
      </c>
      <c r="S164" s="18">
        <f t="shared" si="10"/>
        <v>1.6590001305111606</v>
      </c>
      <c r="T164" s="67">
        <v>0</v>
      </c>
      <c r="U164" s="19"/>
      <c r="V164" s="19"/>
      <c r="W164" s="19"/>
      <c r="X164" s="19"/>
    </row>
    <row r="165" spans="1:24" s="1" customFormat="1" ht="48">
      <c r="A165" s="14"/>
      <c r="B165" s="33" t="s">
        <v>333</v>
      </c>
      <c r="C165" s="30" t="s">
        <v>282</v>
      </c>
      <c r="D165" s="17">
        <v>0.6066873406272</v>
      </c>
      <c r="E165" s="17">
        <v>0</v>
      </c>
      <c r="F165" s="17">
        <v>0</v>
      </c>
      <c r="G165" s="17">
        <f t="shared" si="7"/>
        <v>0.6066873406272</v>
      </c>
      <c r="H165" s="17">
        <f t="shared" si="8"/>
        <v>0.6181406399999999</v>
      </c>
      <c r="I165" s="17">
        <v>0</v>
      </c>
      <c r="J165" s="17">
        <v>0</v>
      </c>
      <c r="K165" s="17">
        <v>0.6066873406272</v>
      </c>
      <c r="L165" s="17">
        <v>0.6181406399999999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f t="shared" si="9"/>
        <v>0.01145329937279993</v>
      </c>
      <c r="S165" s="18">
        <f t="shared" si="10"/>
        <v>1.8878421562182894</v>
      </c>
      <c r="T165" s="67">
        <v>0</v>
      </c>
      <c r="U165" s="19"/>
      <c r="V165" s="19"/>
      <c r="W165" s="19"/>
      <c r="X165" s="19"/>
    </row>
    <row r="166" spans="1:24" s="1" customFormat="1" ht="12">
      <c r="A166" s="14"/>
      <c r="B166" s="29" t="s">
        <v>91</v>
      </c>
      <c r="C166" s="30"/>
      <c r="D166" s="17">
        <v>0</v>
      </c>
      <c r="E166" s="17">
        <v>0</v>
      </c>
      <c r="F166" s="17">
        <v>0</v>
      </c>
      <c r="G166" s="17">
        <f t="shared" si="7"/>
        <v>0</v>
      </c>
      <c r="H166" s="17">
        <f t="shared" si="8"/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f t="shared" si="9"/>
        <v>0</v>
      </c>
      <c r="S166" s="18"/>
      <c r="T166" s="67"/>
      <c r="U166" s="19"/>
      <c r="V166" s="19"/>
      <c r="W166" s="19"/>
      <c r="X166" s="19"/>
    </row>
    <row r="167" spans="1:24" s="1" customFormat="1" ht="36">
      <c r="A167" s="14"/>
      <c r="B167" s="33" t="s">
        <v>380</v>
      </c>
      <c r="C167" s="30" t="s">
        <v>282</v>
      </c>
      <c r="D167" s="17">
        <v>0.6066873406272</v>
      </c>
      <c r="E167" s="17">
        <v>0</v>
      </c>
      <c r="F167" s="17">
        <v>0</v>
      </c>
      <c r="G167" s="17">
        <f t="shared" si="7"/>
        <v>0.6066873406272</v>
      </c>
      <c r="H167" s="17">
        <f t="shared" si="8"/>
        <v>0.6087266639999999</v>
      </c>
      <c r="I167" s="17">
        <v>0</v>
      </c>
      <c r="J167" s="17">
        <v>0</v>
      </c>
      <c r="K167" s="17">
        <v>0</v>
      </c>
      <c r="L167" s="17">
        <v>0</v>
      </c>
      <c r="M167" s="17">
        <v>0.6066873406272</v>
      </c>
      <c r="N167" s="17">
        <v>0.6087266639999999</v>
      </c>
      <c r="O167" s="17">
        <v>0</v>
      </c>
      <c r="P167" s="17">
        <v>0</v>
      </c>
      <c r="Q167" s="17">
        <v>0</v>
      </c>
      <c r="R167" s="17">
        <f t="shared" si="9"/>
        <v>0.002039323372799884</v>
      </c>
      <c r="S167" s="18">
        <f t="shared" si="10"/>
        <v>0.33614074931769783</v>
      </c>
      <c r="T167" s="67"/>
      <c r="U167" s="19"/>
      <c r="V167" s="19"/>
      <c r="W167" s="19"/>
      <c r="X167" s="19"/>
    </row>
    <row r="168" spans="1:24" s="27" customFormat="1" ht="21.75">
      <c r="A168" s="23" t="s">
        <v>285</v>
      </c>
      <c r="B168" s="32" t="s">
        <v>96</v>
      </c>
      <c r="C168" s="28" t="s">
        <v>284</v>
      </c>
      <c r="D168" s="25">
        <v>3.669548400000001</v>
      </c>
      <c r="E168" s="25">
        <f>SUM(E170:E171)</f>
        <v>0</v>
      </c>
      <c r="F168" s="25">
        <v>0</v>
      </c>
      <c r="G168" s="17">
        <f t="shared" si="7"/>
        <v>3.669548400000001</v>
      </c>
      <c r="H168" s="17">
        <f t="shared" si="8"/>
        <v>3.6138936000000004</v>
      </c>
      <c r="I168" s="25">
        <v>0.1747404</v>
      </c>
      <c r="J168" s="25">
        <f>SUM(J170:J183)</f>
        <v>0.113784288</v>
      </c>
      <c r="K168" s="25">
        <v>1.2231828</v>
      </c>
      <c r="L168" s="25">
        <f>SUM(L170:L183)</f>
        <v>1.220316624</v>
      </c>
      <c r="M168" s="25">
        <v>0.1747404</v>
      </c>
      <c r="N168" s="25">
        <v>2.147232348</v>
      </c>
      <c r="O168" s="25">
        <v>2.096884800000001</v>
      </c>
      <c r="P168" s="25">
        <v>0.13256033999999997</v>
      </c>
      <c r="Q168" s="25">
        <v>0</v>
      </c>
      <c r="R168" s="17">
        <f t="shared" si="9"/>
        <v>-0.05565480000000056</v>
      </c>
      <c r="S168" s="18">
        <f t="shared" si="10"/>
        <v>-1.5166661924938925</v>
      </c>
      <c r="T168" s="67">
        <v>0</v>
      </c>
      <c r="U168" s="19"/>
      <c r="V168" s="26"/>
      <c r="W168" s="26"/>
      <c r="X168" s="26"/>
    </row>
    <row r="169" spans="1:24" s="1" customFormat="1" ht="12">
      <c r="A169" s="14"/>
      <c r="B169" s="34" t="s">
        <v>84</v>
      </c>
      <c r="C169" s="30">
        <v>0</v>
      </c>
      <c r="D169" s="17">
        <v>0</v>
      </c>
      <c r="E169" s="17">
        <v>0</v>
      </c>
      <c r="F169" s="17">
        <v>0</v>
      </c>
      <c r="G169" s="17">
        <f t="shared" si="7"/>
        <v>0</v>
      </c>
      <c r="H169" s="17">
        <f t="shared" si="8"/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f t="shared" si="9"/>
        <v>0</v>
      </c>
      <c r="S169" s="18"/>
      <c r="T169" s="67">
        <v>0</v>
      </c>
      <c r="U169" s="19"/>
      <c r="V169" s="19"/>
      <c r="W169" s="19"/>
      <c r="X169" s="19"/>
    </row>
    <row r="170" spans="1:24" s="1" customFormat="1" ht="36">
      <c r="A170" s="14"/>
      <c r="B170" s="33" t="s">
        <v>223</v>
      </c>
      <c r="C170" s="30" t="s">
        <v>284</v>
      </c>
      <c r="D170" s="17">
        <v>0.8737020000000001</v>
      </c>
      <c r="E170" s="17">
        <v>0</v>
      </c>
      <c r="F170" s="17">
        <v>0</v>
      </c>
      <c r="G170" s="17">
        <f t="shared" si="7"/>
        <v>0.8737020000000001</v>
      </c>
      <c r="H170" s="17">
        <f t="shared" si="8"/>
        <v>0.8716548120000001</v>
      </c>
      <c r="I170" s="17">
        <v>0</v>
      </c>
      <c r="J170" s="17">
        <v>0</v>
      </c>
      <c r="K170" s="17">
        <v>0.8737020000000001</v>
      </c>
      <c r="L170" s="17">
        <v>0.8716548120000001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f t="shared" si="9"/>
        <v>-0.002047188000000033</v>
      </c>
      <c r="S170" s="18">
        <f t="shared" si="10"/>
        <v>-0.2343119278655689</v>
      </c>
      <c r="T170" s="67"/>
      <c r="U170" s="19"/>
      <c r="V170" s="19"/>
      <c r="W170" s="19"/>
      <c r="X170" s="19"/>
    </row>
    <row r="171" spans="1:24" s="1" customFormat="1" ht="24">
      <c r="A171" s="14"/>
      <c r="B171" s="33" t="s">
        <v>224</v>
      </c>
      <c r="C171" s="30" t="s">
        <v>284</v>
      </c>
      <c r="D171" s="17">
        <v>0.1747404</v>
      </c>
      <c r="E171" s="17">
        <v>0</v>
      </c>
      <c r="F171" s="17">
        <v>0</v>
      </c>
      <c r="G171" s="17">
        <f t="shared" si="7"/>
        <v>0.1747404</v>
      </c>
      <c r="H171" s="17">
        <f t="shared" si="8"/>
        <v>0.113784288</v>
      </c>
      <c r="I171" s="17">
        <v>0.1747404</v>
      </c>
      <c r="J171" s="17">
        <v>0.113784288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f t="shared" si="9"/>
        <v>-0.06095611199999999</v>
      </c>
      <c r="S171" s="18">
        <f t="shared" si="10"/>
        <v>-34.883811642871365</v>
      </c>
      <c r="T171" s="67" t="s">
        <v>533</v>
      </c>
      <c r="U171" s="19"/>
      <c r="V171" s="19"/>
      <c r="W171" s="19"/>
      <c r="X171" s="19"/>
    </row>
    <row r="172" spans="1:24" s="1" customFormat="1" ht="24">
      <c r="A172" s="14"/>
      <c r="B172" s="33" t="s">
        <v>381</v>
      </c>
      <c r="C172" s="30" t="s">
        <v>284</v>
      </c>
      <c r="D172" s="17">
        <v>0.3494808</v>
      </c>
      <c r="E172" s="17">
        <v>0</v>
      </c>
      <c r="F172" s="17">
        <v>0</v>
      </c>
      <c r="G172" s="17">
        <f t="shared" si="7"/>
        <v>0.3494808</v>
      </c>
      <c r="H172" s="17">
        <f t="shared" si="8"/>
        <v>0.348661812</v>
      </c>
      <c r="I172" s="17">
        <v>0</v>
      </c>
      <c r="J172" s="17">
        <v>0</v>
      </c>
      <c r="K172" s="17">
        <v>0.3494808</v>
      </c>
      <c r="L172" s="17">
        <v>0.348661812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f t="shared" si="9"/>
        <v>-0.000818987999999965</v>
      </c>
      <c r="S172" s="18">
        <f t="shared" si="10"/>
        <v>-0.23434420431679365</v>
      </c>
      <c r="T172" s="67"/>
      <c r="U172" s="19"/>
      <c r="V172" s="19"/>
      <c r="W172" s="19"/>
      <c r="X172" s="19"/>
    </row>
    <row r="173" spans="1:24" s="1" customFormat="1" ht="24">
      <c r="A173" s="14"/>
      <c r="B173" s="33" t="s">
        <v>382</v>
      </c>
      <c r="C173" s="30" t="s">
        <v>284</v>
      </c>
      <c r="D173" s="17">
        <v>0.1747404</v>
      </c>
      <c r="E173" s="17">
        <v>0</v>
      </c>
      <c r="F173" s="17">
        <v>0</v>
      </c>
      <c r="G173" s="17">
        <f t="shared" si="7"/>
        <v>0.1747404</v>
      </c>
      <c r="H173" s="17">
        <f t="shared" si="8"/>
        <v>0.176209704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0.132152832</v>
      </c>
      <c r="O173" s="17">
        <v>0.1747404</v>
      </c>
      <c r="P173" s="17">
        <v>0.04405687199999999</v>
      </c>
      <c r="Q173" s="17">
        <v>0</v>
      </c>
      <c r="R173" s="17">
        <f t="shared" si="9"/>
        <v>0.0014693040000000046</v>
      </c>
      <c r="S173" s="18">
        <f t="shared" si="10"/>
        <v>0.8408496260738814</v>
      </c>
      <c r="T173" s="67"/>
      <c r="U173" s="19"/>
      <c r="V173" s="19"/>
      <c r="W173" s="19"/>
      <c r="X173" s="19"/>
    </row>
    <row r="174" spans="1:24" s="1" customFormat="1" ht="24">
      <c r="A174" s="14"/>
      <c r="B174" s="33" t="s">
        <v>383</v>
      </c>
      <c r="C174" s="30" t="s">
        <v>284</v>
      </c>
      <c r="D174" s="17">
        <v>0.1747404</v>
      </c>
      <c r="E174" s="17">
        <v>0</v>
      </c>
      <c r="F174" s="17">
        <v>0</v>
      </c>
      <c r="G174" s="17">
        <f t="shared" si="7"/>
        <v>0.1747404</v>
      </c>
      <c r="H174" s="17">
        <f t="shared" si="8"/>
        <v>0.176509704</v>
      </c>
      <c r="I174" s="17">
        <v>0</v>
      </c>
      <c r="J174" s="17">
        <v>0</v>
      </c>
      <c r="K174" s="17">
        <v>0</v>
      </c>
      <c r="L174" s="17">
        <v>0</v>
      </c>
      <c r="M174" s="17">
        <v>0.1747404</v>
      </c>
      <c r="N174" s="17">
        <v>0.132152832</v>
      </c>
      <c r="O174" s="17">
        <v>0</v>
      </c>
      <c r="P174" s="17">
        <v>0.04435687199999999</v>
      </c>
      <c r="Q174" s="17">
        <v>0</v>
      </c>
      <c r="R174" s="17">
        <f t="shared" si="9"/>
        <v>0.0017693039999999993</v>
      </c>
      <c r="S174" s="18">
        <f t="shared" si="10"/>
        <v>1.0125328773426177</v>
      </c>
      <c r="T174" s="67"/>
      <c r="U174" s="19"/>
      <c r="V174" s="19"/>
      <c r="W174" s="19"/>
      <c r="X174" s="19"/>
    </row>
    <row r="175" spans="1:24" s="1" customFormat="1" ht="24">
      <c r="A175" s="14"/>
      <c r="B175" s="33" t="s">
        <v>384</v>
      </c>
      <c r="C175" s="30" t="s">
        <v>284</v>
      </c>
      <c r="D175" s="17">
        <v>0.1747404</v>
      </c>
      <c r="E175" s="17">
        <v>0</v>
      </c>
      <c r="F175" s="17">
        <v>0</v>
      </c>
      <c r="G175" s="17">
        <f t="shared" si="7"/>
        <v>0.1747404</v>
      </c>
      <c r="H175" s="17">
        <f t="shared" si="8"/>
        <v>0.17629942799999998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0.132152832</v>
      </c>
      <c r="O175" s="17">
        <v>0.1747404</v>
      </c>
      <c r="P175" s="17">
        <v>0.04414659599999999</v>
      </c>
      <c r="Q175" s="17">
        <v>0</v>
      </c>
      <c r="R175" s="17">
        <f t="shared" si="9"/>
        <v>0.00155902799999999</v>
      </c>
      <c r="S175" s="18">
        <f t="shared" si="10"/>
        <v>0.8921966528633276</v>
      </c>
      <c r="T175" s="67"/>
      <c r="U175" s="19"/>
      <c r="V175" s="19"/>
      <c r="W175" s="19"/>
      <c r="X175" s="19"/>
    </row>
    <row r="176" spans="1:24" s="1" customFormat="1" ht="12">
      <c r="A176" s="14"/>
      <c r="B176" s="29" t="s">
        <v>90</v>
      </c>
      <c r="C176" s="30"/>
      <c r="D176" s="17">
        <v>0</v>
      </c>
      <c r="E176" s="17">
        <v>0</v>
      </c>
      <c r="F176" s="17">
        <v>0</v>
      </c>
      <c r="G176" s="17">
        <f t="shared" si="7"/>
        <v>0</v>
      </c>
      <c r="H176" s="17">
        <f t="shared" si="8"/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f t="shared" si="9"/>
        <v>0</v>
      </c>
      <c r="S176" s="18"/>
      <c r="T176" s="67"/>
      <c r="U176" s="19"/>
      <c r="V176" s="19"/>
      <c r="W176" s="19"/>
      <c r="X176" s="19"/>
    </row>
    <row r="177" spans="1:24" s="1" customFormat="1" ht="24">
      <c r="A177" s="14"/>
      <c r="B177" s="33" t="s">
        <v>385</v>
      </c>
      <c r="C177" s="30" t="s">
        <v>284</v>
      </c>
      <c r="D177" s="17">
        <v>0.1747404</v>
      </c>
      <c r="E177" s="17">
        <v>0</v>
      </c>
      <c r="F177" s="17">
        <v>0</v>
      </c>
      <c r="G177" s="17">
        <f t="shared" si="7"/>
        <v>0.1747404</v>
      </c>
      <c r="H177" s="17">
        <f t="shared" si="8"/>
        <v>0.17529454800000002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0.17529454800000002</v>
      </c>
      <c r="O177" s="17">
        <v>0.1747404</v>
      </c>
      <c r="P177" s="17">
        <v>0</v>
      </c>
      <c r="Q177" s="17">
        <v>0</v>
      </c>
      <c r="R177" s="17">
        <f t="shared" si="9"/>
        <v>0.0005541480000000321</v>
      </c>
      <c r="S177" s="18">
        <f t="shared" si="10"/>
        <v>0.3171264344135827</v>
      </c>
      <c r="T177" s="67"/>
      <c r="U177" s="19"/>
      <c r="V177" s="19"/>
      <c r="W177" s="19"/>
      <c r="X177" s="19"/>
    </row>
    <row r="178" spans="1:24" s="1" customFormat="1" ht="36">
      <c r="A178" s="14"/>
      <c r="B178" s="33" t="s">
        <v>386</v>
      </c>
      <c r="C178" s="30" t="s">
        <v>284</v>
      </c>
      <c r="D178" s="17">
        <v>0.8737020000000001</v>
      </c>
      <c r="E178" s="17">
        <v>0</v>
      </c>
      <c r="F178" s="17">
        <v>0</v>
      </c>
      <c r="G178" s="17">
        <f t="shared" si="7"/>
        <v>0.8737020000000001</v>
      </c>
      <c r="H178" s="17">
        <f t="shared" si="8"/>
        <v>0.8737755599999999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0.8737755599999999</v>
      </c>
      <c r="O178" s="17">
        <v>0.8737020000000001</v>
      </c>
      <c r="P178" s="17">
        <v>0</v>
      </c>
      <c r="Q178" s="17">
        <v>0</v>
      </c>
      <c r="R178" s="17">
        <f t="shared" si="9"/>
        <v>7.3559999999806E-05</v>
      </c>
      <c r="S178" s="18">
        <f t="shared" si="10"/>
        <v>0.008419346642196767</v>
      </c>
      <c r="T178" s="67"/>
      <c r="U178" s="19"/>
      <c r="V178" s="19"/>
      <c r="W178" s="19"/>
      <c r="X178" s="19"/>
    </row>
    <row r="179" spans="1:24" s="1" customFormat="1" ht="12">
      <c r="A179" s="14"/>
      <c r="B179" s="29" t="s">
        <v>91</v>
      </c>
      <c r="C179" s="30"/>
      <c r="D179" s="17">
        <v>0</v>
      </c>
      <c r="E179" s="17">
        <v>0</v>
      </c>
      <c r="F179" s="17">
        <v>0</v>
      </c>
      <c r="G179" s="17">
        <f t="shared" si="7"/>
        <v>0</v>
      </c>
      <c r="H179" s="17">
        <f t="shared" si="8"/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f t="shared" si="9"/>
        <v>0</v>
      </c>
      <c r="S179" s="18"/>
      <c r="T179" s="67"/>
      <c r="U179" s="19"/>
      <c r="V179" s="19"/>
      <c r="W179" s="19"/>
      <c r="X179" s="19"/>
    </row>
    <row r="180" spans="1:24" s="1" customFormat="1" ht="24">
      <c r="A180" s="14"/>
      <c r="B180" s="33" t="s">
        <v>387</v>
      </c>
      <c r="C180" s="30" t="s">
        <v>284</v>
      </c>
      <c r="D180" s="17">
        <v>0.1747404</v>
      </c>
      <c r="E180" s="17">
        <v>0</v>
      </c>
      <c r="F180" s="17">
        <v>0</v>
      </c>
      <c r="G180" s="17">
        <f t="shared" si="7"/>
        <v>0.1747404</v>
      </c>
      <c r="H180" s="17">
        <f t="shared" si="8"/>
        <v>0.1755177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0.1755177</v>
      </c>
      <c r="O180" s="17">
        <v>0.1747404</v>
      </c>
      <c r="P180" s="17">
        <v>0</v>
      </c>
      <c r="Q180" s="17">
        <v>0</v>
      </c>
      <c r="R180" s="17">
        <f t="shared" si="9"/>
        <v>0.0007773000000000085</v>
      </c>
      <c r="S180" s="18">
        <f t="shared" si="10"/>
        <v>0.4448313040373082</v>
      </c>
      <c r="T180" s="67"/>
      <c r="U180" s="19"/>
      <c r="V180" s="19"/>
      <c r="W180" s="19"/>
      <c r="X180" s="19"/>
    </row>
    <row r="181" spans="1:24" s="1" customFormat="1" ht="24">
      <c r="A181" s="14"/>
      <c r="B181" s="33" t="s">
        <v>388</v>
      </c>
      <c r="C181" s="30" t="s">
        <v>284</v>
      </c>
      <c r="D181" s="17">
        <v>0.1747404</v>
      </c>
      <c r="E181" s="17">
        <v>0</v>
      </c>
      <c r="F181" s="17">
        <v>0</v>
      </c>
      <c r="G181" s="17">
        <f t="shared" si="7"/>
        <v>0.1747404</v>
      </c>
      <c r="H181" s="17">
        <f t="shared" si="8"/>
        <v>0.1755177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0.1755177</v>
      </c>
      <c r="O181" s="17">
        <v>0.1747404</v>
      </c>
      <c r="P181" s="17">
        <v>0</v>
      </c>
      <c r="Q181" s="17">
        <v>0</v>
      </c>
      <c r="R181" s="17">
        <f t="shared" si="9"/>
        <v>0.0007773000000000085</v>
      </c>
      <c r="S181" s="18">
        <f t="shared" si="10"/>
        <v>0.4448313040373082</v>
      </c>
      <c r="T181" s="67"/>
      <c r="U181" s="19"/>
      <c r="V181" s="19"/>
      <c r="W181" s="19"/>
      <c r="X181" s="19"/>
    </row>
    <row r="182" spans="1:24" s="1" customFormat="1" ht="24">
      <c r="A182" s="14"/>
      <c r="B182" s="33" t="s">
        <v>389</v>
      </c>
      <c r="C182" s="30" t="s">
        <v>284</v>
      </c>
      <c r="D182" s="17">
        <v>0.1747404</v>
      </c>
      <c r="E182" s="17">
        <v>0</v>
      </c>
      <c r="F182" s="17">
        <v>0</v>
      </c>
      <c r="G182" s="17">
        <f t="shared" si="7"/>
        <v>0.1747404</v>
      </c>
      <c r="H182" s="17">
        <f t="shared" si="8"/>
        <v>0.1755177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0.1755177</v>
      </c>
      <c r="O182" s="17">
        <v>0.1747404</v>
      </c>
      <c r="P182" s="17">
        <v>0</v>
      </c>
      <c r="Q182" s="17">
        <v>0</v>
      </c>
      <c r="R182" s="17">
        <f t="shared" si="9"/>
        <v>0.0007773000000000085</v>
      </c>
      <c r="S182" s="18">
        <f t="shared" si="10"/>
        <v>0.4448313040373082</v>
      </c>
      <c r="T182" s="67"/>
      <c r="U182" s="19"/>
      <c r="V182" s="19"/>
      <c r="W182" s="19"/>
      <c r="X182" s="19"/>
    </row>
    <row r="183" spans="1:24" s="1" customFormat="1" ht="24">
      <c r="A183" s="14"/>
      <c r="B183" s="33" t="s">
        <v>390</v>
      </c>
      <c r="C183" s="30" t="s">
        <v>284</v>
      </c>
      <c r="D183" s="17">
        <v>0.1747404</v>
      </c>
      <c r="E183" s="17">
        <v>0</v>
      </c>
      <c r="F183" s="17">
        <v>0</v>
      </c>
      <c r="G183" s="17">
        <f t="shared" si="7"/>
        <v>0.1747404</v>
      </c>
      <c r="H183" s="17">
        <f t="shared" si="8"/>
        <v>0.175150644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0.175150644</v>
      </c>
      <c r="O183" s="17">
        <v>0.1747404</v>
      </c>
      <c r="P183" s="17">
        <v>0</v>
      </c>
      <c r="Q183" s="17">
        <v>0</v>
      </c>
      <c r="R183" s="17">
        <f t="shared" si="9"/>
        <v>0.00041024400000000405</v>
      </c>
      <c r="S183" s="18">
        <f t="shared" si="10"/>
        <v>0.23477341244497785</v>
      </c>
      <c r="T183" s="67"/>
      <c r="U183" s="19"/>
      <c r="V183" s="19"/>
      <c r="W183" s="19"/>
      <c r="X183" s="19"/>
    </row>
    <row r="184" spans="1:24" s="27" customFormat="1" ht="21">
      <c r="A184" s="23" t="s">
        <v>97</v>
      </c>
      <c r="B184" s="35" t="s">
        <v>98</v>
      </c>
      <c r="C184" s="24" t="s">
        <v>30</v>
      </c>
      <c r="D184" s="25">
        <v>68.98118833508812</v>
      </c>
      <c r="E184" s="25">
        <f>E185+E285</f>
        <v>0</v>
      </c>
      <c r="F184" s="25">
        <v>0</v>
      </c>
      <c r="G184" s="17">
        <f t="shared" si="7"/>
        <v>68.98118833508812</v>
      </c>
      <c r="H184" s="17">
        <f t="shared" si="8"/>
        <v>58.115290368</v>
      </c>
      <c r="I184" s="25">
        <v>16.579695471154363</v>
      </c>
      <c r="J184" s="25">
        <f>J185+J285</f>
        <v>17.245356360000002</v>
      </c>
      <c r="K184" s="25">
        <v>25.323437562916535</v>
      </c>
      <c r="L184" s="25">
        <f>L185+L285</f>
        <v>27.446072296799993</v>
      </c>
      <c r="M184" s="25">
        <v>19.370748874273918</v>
      </c>
      <c r="N184" s="25">
        <v>13.390839223199999</v>
      </c>
      <c r="O184" s="25">
        <v>7.707306426743301</v>
      </c>
      <c r="P184" s="25">
        <v>0.03302248799999999</v>
      </c>
      <c r="Q184" s="25">
        <v>0</v>
      </c>
      <c r="R184" s="17">
        <f t="shared" si="9"/>
        <v>-10.865897967088124</v>
      </c>
      <c r="S184" s="18">
        <f t="shared" si="10"/>
        <v>-15.751972717989627</v>
      </c>
      <c r="T184" s="67">
        <v>0</v>
      </c>
      <c r="U184" s="19"/>
      <c r="V184" s="26"/>
      <c r="W184" s="26"/>
      <c r="X184" s="26"/>
    </row>
    <row r="185" spans="1:24" s="27" customFormat="1" ht="12">
      <c r="A185" s="23" t="s">
        <v>99</v>
      </c>
      <c r="B185" s="35" t="s">
        <v>100</v>
      </c>
      <c r="C185" s="24" t="s">
        <v>30</v>
      </c>
      <c r="D185" s="25">
        <v>56.87604433508812</v>
      </c>
      <c r="E185" s="25">
        <f>E186+E253</f>
        <v>0</v>
      </c>
      <c r="F185" s="25">
        <v>0</v>
      </c>
      <c r="G185" s="17">
        <f t="shared" si="7"/>
        <v>56.87604433508812</v>
      </c>
      <c r="H185" s="17">
        <f t="shared" si="8"/>
        <v>50.58796804799999</v>
      </c>
      <c r="I185" s="25">
        <v>16.579695471154363</v>
      </c>
      <c r="J185" s="25">
        <f>J186+J253</f>
        <v>17.199529308000002</v>
      </c>
      <c r="K185" s="25">
        <v>25.323437562916535</v>
      </c>
      <c r="L185" s="25">
        <f>L186+L253</f>
        <v>27.446072296799993</v>
      </c>
      <c r="M185" s="25">
        <v>7.26560487427392</v>
      </c>
      <c r="N185" s="25">
        <v>5.915132143199998</v>
      </c>
      <c r="O185" s="25">
        <v>7.707306426743301</v>
      </c>
      <c r="P185" s="25">
        <v>0.0272343</v>
      </c>
      <c r="Q185" s="25">
        <v>0</v>
      </c>
      <c r="R185" s="17">
        <f t="shared" si="9"/>
        <v>-6.288076287088124</v>
      </c>
      <c r="S185" s="18">
        <f t="shared" si="10"/>
        <v>-11.0557553019011</v>
      </c>
      <c r="T185" s="67">
        <v>0</v>
      </c>
      <c r="U185" s="19"/>
      <c r="V185" s="26"/>
      <c r="W185" s="26"/>
      <c r="X185" s="26"/>
    </row>
    <row r="186" spans="1:24" s="27" customFormat="1" ht="21.75">
      <c r="A186" s="23" t="s">
        <v>287</v>
      </c>
      <c r="B186" s="32" t="s">
        <v>101</v>
      </c>
      <c r="C186" s="28" t="s">
        <v>286</v>
      </c>
      <c r="D186" s="25">
        <v>41.774136761524225</v>
      </c>
      <c r="E186" s="25">
        <f>SUM(E188:E251)</f>
        <v>0</v>
      </c>
      <c r="F186" s="25">
        <v>0</v>
      </c>
      <c r="G186" s="17">
        <f t="shared" si="7"/>
        <v>41.774136761524225</v>
      </c>
      <c r="H186" s="17">
        <f t="shared" si="8"/>
        <v>42.020509512</v>
      </c>
      <c r="I186" s="25">
        <v>12.623111814676864</v>
      </c>
      <c r="J186" s="25">
        <f>SUM(J188:J252)</f>
        <v>12.923210568</v>
      </c>
      <c r="K186" s="25">
        <v>21.158550452732488</v>
      </c>
      <c r="L186" s="25">
        <f>SUM(L188:L252)</f>
        <v>23.202061955999994</v>
      </c>
      <c r="M186" s="25">
        <v>7.26560487427392</v>
      </c>
      <c r="N186" s="25">
        <v>5.868002687999999</v>
      </c>
      <c r="O186" s="25">
        <v>0.7268696198409543</v>
      </c>
      <c r="P186" s="25">
        <v>0.0272343</v>
      </c>
      <c r="Q186" s="25">
        <v>0</v>
      </c>
      <c r="R186" s="17">
        <f t="shared" si="9"/>
        <v>0.24637275047577134</v>
      </c>
      <c r="S186" s="18">
        <f t="shared" si="10"/>
        <v>0.5897734090407135</v>
      </c>
      <c r="T186" s="67">
        <v>0</v>
      </c>
      <c r="U186" s="19"/>
      <c r="V186" s="26"/>
      <c r="W186" s="26"/>
      <c r="X186" s="26"/>
    </row>
    <row r="187" spans="1:24" s="1" customFormat="1" ht="12">
      <c r="A187" s="14"/>
      <c r="B187" s="29" t="s">
        <v>84</v>
      </c>
      <c r="C187" s="30">
        <v>0</v>
      </c>
      <c r="D187" s="17">
        <v>0</v>
      </c>
      <c r="E187" s="17">
        <v>0</v>
      </c>
      <c r="F187" s="17">
        <v>0</v>
      </c>
      <c r="G187" s="17">
        <f t="shared" si="7"/>
        <v>0</v>
      </c>
      <c r="H187" s="17">
        <f t="shared" si="8"/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f t="shared" si="9"/>
        <v>0</v>
      </c>
      <c r="S187" s="18"/>
      <c r="T187" s="67">
        <v>0</v>
      </c>
      <c r="U187" s="19"/>
      <c r="V187" s="19"/>
      <c r="W187" s="19"/>
      <c r="X187" s="19"/>
    </row>
    <row r="188" spans="1:24" s="1" customFormat="1" ht="22.5">
      <c r="A188" s="14"/>
      <c r="B188" s="31" t="s">
        <v>152</v>
      </c>
      <c r="C188" s="30" t="s">
        <v>286</v>
      </c>
      <c r="D188" s="17">
        <v>1.32899495539056</v>
      </c>
      <c r="E188" s="17">
        <v>0</v>
      </c>
      <c r="F188" s="17">
        <v>0</v>
      </c>
      <c r="G188" s="17">
        <f t="shared" si="7"/>
        <v>1.3289949553905598</v>
      </c>
      <c r="H188" s="17">
        <f t="shared" si="8"/>
        <v>1.5393675839999998</v>
      </c>
      <c r="I188" s="17">
        <v>0</v>
      </c>
      <c r="J188" s="17">
        <v>0</v>
      </c>
      <c r="K188" s="17">
        <v>0.216</v>
      </c>
      <c r="L188" s="17">
        <v>0.389915772</v>
      </c>
      <c r="M188" s="17">
        <v>1.1129949553905598</v>
      </c>
      <c r="N188" s="17">
        <v>1.1369651159999998</v>
      </c>
      <c r="O188" s="17">
        <v>0</v>
      </c>
      <c r="P188" s="17">
        <v>0.012486695999999999</v>
      </c>
      <c r="Q188" s="17">
        <v>0</v>
      </c>
      <c r="R188" s="17">
        <f t="shared" si="9"/>
        <v>0.21037262860944006</v>
      </c>
      <c r="S188" s="18">
        <f t="shared" si="10"/>
        <v>15.829452757224091</v>
      </c>
      <c r="T188" s="67" t="s">
        <v>534</v>
      </c>
      <c r="U188" s="19"/>
      <c r="V188" s="19"/>
      <c r="W188" s="19"/>
      <c r="X188" s="19"/>
    </row>
    <row r="189" spans="1:24" s="1" customFormat="1" ht="22.5">
      <c r="A189" s="14"/>
      <c r="B189" s="31" t="s">
        <v>157</v>
      </c>
      <c r="C189" s="30" t="s">
        <v>286</v>
      </c>
      <c r="D189" s="17">
        <v>0.803387797026624</v>
      </c>
      <c r="E189" s="17">
        <v>0</v>
      </c>
      <c r="F189" s="17">
        <v>0</v>
      </c>
      <c r="G189" s="17">
        <f t="shared" si="7"/>
        <v>0.803387797026624</v>
      </c>
      <c r="H189" s="17">
        <f t="shared" si="8"/>
        <v>0.7927846559999999</v>
      </c>
      <c r="I189" s="17">
        <v>0</v>
      </c>
      <c r="J189" s="17">
        <v>0</v>
      </c>
      <c r="K189" s="17">
        <v>0.803387797026624</v>
      </c>
      <c r="L189" s="17">
        <v>0.7861126559999999</v>
      </c>
      <c r="M189" s="17">
        <v>0</v>
      </c>
      <c r="N189" s="17">
        <v>0.006672</v>
      </c>
      <c r="O189" s="17">
        <v>0</v>
      </c>
      <c r="P189" s="17">
        <v>0</v>
      </c>
      <c r="Q189" s="17">
        <v>0</v>
      </c>
      <c r="R189" s="17">
        <f t="shared" si="9"/>
        <v>-0.010603141026624074</v>
      </c>
      <c r="S189" s="18">
        <f t="shared" si="10"/>
        <v>-1.3198035949595945</v>
      </c>
      <c r="T189" s="67"/>
      <c r="U189" s="19"/>
      <c r="V189" s="19"/>
      <c r="W189" s="19"/>
      <c r="X189" s="19"/>
    </row>
    <row r="190" spans="1:24" s="1" customFormat="1" ht="22.5">
      <c r="A190" s="14"/>
      <c r="B190" s="31" t="s">
        <v>391</v>
      </c>
      <c r="C190" s="30" t="s">
        <v>286</v>
      </c>
      <c r="D190" s="17">
        <v>0.28818462938054396</v>
      </c>
      <c r="E190" s="17">
        <v>0</v>
      </c>
      <c r="F190" s="17">
        <v>0</v>
      </c>
      <c r="G190" s="17">
        <f t="shared" si="7"/>
        <v>0.28818462938054396</v>
      </c>
      <c r="H190" s="17">
        <f t="shared" si="8"/>
        <v>0.28226049599999997</v>
      </c>
      <c r="I190" s="17">
        <v>0.28818462938054396</v>
      </c>
      <c r="J190" s="17">
        <v>0.26320468799999996</v>
      </c>
      <c r="K190" s="17">
        <v>0</v>
      </c>
      <c r="L190" s="17">
        <v>0.016391807999999997</v>
      </c>
      <c r="M190" s="17">
        <v>0</v>
      </c>
      <c r="N190" s="17">
        <v>0.002664</v>
      </c>
      <c r="O190" s="17">
        <v>0</v>
      </c>
      <c r="P190" s="17">
        <v>0</v>
      </c>
      <c r="Q190" s="17">
        <v>0</v>
      </c>
      <c r="R190" s="17">
        <f t="shared" si="9"/>
        <v>-0.005924133380543983</v>
      </c>
      <c r="S190" s="18">
        <f t="shared" si="10"/>
        <v>-2.055672918183726</v>
      </c>
      <c r="T190" s="67"/>
      <c r="U190" s="19"/>
      <c r="V190" s="19"/>
      <c r="W190" s="19"/>
      <c r="X190" s="19"/>
    </row>
    <row r="191" spans="1:24" s="1" customFormat="1" ht="33.75">
      <c r="A191" s="14"/>
      <c r="B191" s="31" t="s">
        <v>392</v>
      </c>
      <c r="C191" s="30" t="s">
        <v>286</v>
      </c>
      <c r="D191" s="17">
        <v>0.962528705948736</v>
      </c>
      <c r="E191" s="17">
        <v>0</v>
      </c>
      <c r="F191" s="17">
        <v>0</v>
      </c>
      <c r="G191" s="17">
        <f t="shared" si="7"/>
        <v>0.962528705948736</v>
      </c>
      <c r="H191" s="17">
        <f t="shared" si="8"/>
        <v>1.130254104</v>
      </c>
      <c r="I191" s="17">
        <v>0</v>
      </c>
      <c r="J191" s="17">
        <v>0</v>
      </c>
      <c r="K191" s="17">
        <v>0.962528705948736</v>
      </c>
      <c r="L191" s="17">
        <v>1.1086304999999999</v>
      </c>
      <c r="M191" s="17">
        <v>0</v>
      </c>
      <c r="N191" s="17">
        <v>0.006875999999999999</v>
      </c>
      <c r="O191" s="17">
        <v>0</v>
      </c>
      <c r="P191" s="17">
        <v>0.014747604000000001</v>
      </c>
      <c r="Q191" s="17">
        <v>0</v>
      </c>
      <c r="R191" s="17">
        <f t="shared" si="9"/>
        <v>0.16772539805126407</v>
      </c>
      <c r="S191" s="18">
        <f t="shared" si="10"/>
        <v>17.425495677652762</v>
      </c>
      <c r="T191" s="67" t="s">
        <v>535</v>
      </c>
      <c r="U191" s="19"/>
      <c r="V191" s="19"/>
      <c r="W191" s="19"/>
      <c r="X191" s="19"/>
    </row>
    <row r="192" spans="1:24" s="1" customFormat="1" ht="33.75">
      <c r="A192" s="14"/>
      <c r="B192" s="31" t="s">
        <v>393</v>
      </c>
      <c r="C192" s="30" t="s">
        <v>286</v>
      </c>
      <c r="D192" s="17">
        <v>0.67507515871968</v>
      </c>
      <c r="E192" s="17">
        <v>0</v>
      </c>
      <c r="F192" s="17">
        <v>0</v>
      </c>
      <c r="G192" s="17">
        <f t="shared" si="7"/>
        <v>0.67507515871968</v>
      </c>
      <c r="H192" s="17">
        <f t="shared" si="8"/>
        <v>0.636216804</v>
      </c>
      <c r="I192" s="17">
        <v>0</v>
      </c>
      <c r="J192" s="17">
        <v>0</v>
      </c>
      <c r="K192" s="17">
        <v>0.67507515871968</v>
      </c>
      <c r="L192" s="17">
        <v>0.630744804</v>
      </c>
      <c r="M192" s="17">
        <v>0</v>
      </c>
      <c r="N192" s="17">
        <v>0.0054719999999999994</v>
      </c>
      <c r="O192" s="17">
        <v>0</v>
      </c>
      <c r="P192" s="17">
        <v>0</v>
      </c>
      <c r="Q192" s="17">
        <v>0</v>
      </c>
      <c r="R192" s="17">
        <f t="shared" si="9"/>
        <v>-0.03885835471968002</v>
      </c>
      <c r="S192" s="18">
        <f t="shared" si="10"/>
        <v>-5.756152365816154</v>
      </c>
      <c r="T192" s="67"/>
      <c r="U192" s="19"/>
      <c r="V192" s="19"/>
      <c r="W192" s="19"/>
      <c r="X192" s="19"/>
    </row>
    <row r="193" spans="1:24" s="1" customFormat="1" ht="22.5">
      <c r="A193" s="14"/>
      <c r="B193" s="31" t="s">
        <v>394</v>
      </c>
      <c r="C193" s="30" t="s">
        <v>286</v>
      </c>
      <c r="D193" s="17">
        <v>0.685465728105984</v>
      </c>
      <c r="E193" s="17">
        <v>0</v>
      </c>
      <c r="F193" s="17">
        <v>0</v>
      </c>
      <c r="G193" s="17">
        <f t="shared" si="7"/>
        <v>0.685465728105984</v>
      </c>
      <c r="H193" s="17">
        <f t="shared" si="8"/>
        <v>0.6653943120000001</v>
      </c>
      <c r="I193" s="17">
        <v>0</v>
      </c>
      <c r="J193" s="17">
        <v>0</v>
      </c>
      <c r="K193" s="17">
        <v>0.685465728105984</v>
      </c>
      <c r="L193" s="17">
        <v>0.660126312</v>
      </c>
      <c r="M193" s="17">
        <v>0</v>
      </c>
      <c r="N193" s="17">
        <v>0.005267999999999999</v>
      </c>
      <c r="O193" s="17">
        <v>0</v>
      </c>
      <c r="P193" s="17">
        <v>0</v>
      </c>
      <c r="Q193" s="17">
        <v>0</v>
      </c>
      <c r="R193" s="17">
        <f t="shared" si="9"/>
        <v>-0.020071416105983952</v>
      </c>
      <c r="S193" s="18">
        <f t="shared" si="10"/>
        <v>-2.9281429082447996</v>
      </c>
      <c r="T193" s="67"/>
      <c r="U193" s="19"/>
      <c r="V193" s="19"/>
      <c r="W193" s="19"/>
      <c r="X193" s="19"/>
    </row>
    <row r="194" spans="1:24" s="1" customFormat="1" ht="22.5">
      <c r="A194" s="14"/>
      <c r="B194" s="31" t="s">
        <v>395</v>
      </c>
      <c r="C194" s="30" t="s">
        <v>286</v>
      </c>
      <c r="D194" s="17">
        <v>0</v>
      </c>
      <c r="E194" s="17">
        <v>0</v>
      </c>
      <c r="F194" s="17">
        <v>0</v>
      </c>
      <c r="G194" s="17">
        <f t="shared" si="7"/>
        <v>0</v>
      </c>
      <c r="H194" s="17">
        <f t="shared" si="8"/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f t="shared" si="9"/>
        <v>0</v>
      </c>
      <c r="S194" s="18"/>
      <c r="T194" s="67" t="s">
        <v>529</v>
      </c>
      <c r="U194" s="19"/>
      <c r="V194" s="19"/>
      <c r="W194" s="19"/>
      <c r="X194" s="19"/>
    </row>
    <row r="195" spans="1:24" s="1" customFormat="1" ht="22.5">
      <c r="A195" s="14"/>
      <c r="B195" s="31" t="s">
        <v>396</v>
      </c>
      <c r="C195" s="30" t="s">
        <v>286</v>
      </c>
      <c r="D195" s="17">
        <v>0.26315656755079686</v>
      </c>
      <c r="E195" s="17">
        <v>0</v>
      </c>
      <c r="F195" s="17">
        <v>0</v>
      </c>
      <c r="G195" s="17">
        <f t="shared" si="7"/>
        <v>0.26315656755079686</v>
      </c>
      <c r="H195" s="17">
        <f t="shared" si="8"/>
        <v>0.27480567600000005</v>
      </c>
      <c r="I195" s="17">
        <v>0.26315656755079686</v>
      </c>
      <c r="J195" s="17">
        <v>0.264491676</v>
      </c>
      <c r="K195" s="17">
        <v>0</v>
      </c>
      <c r="L195" s="17">
        <v>0.007181999999999999</v>
      </c>
      <c r="M195" s="17">
        <v>0</v>
      </c>
      <c r="N195" s="17">
        <v>0.003132</v>
      </c>
      <c r="O195" s="17">
        <v>0</v>
      </c>
      <c r="P195" s="17">
        <v>0</v>
      </c>
      <c r="Q195" s="17">
        <v>0</v>
      </c>
      <c r="R195" s="17">
        <f t="shared" si="9"/>
        <v>0.011649108449203194</v>
      </c>
      <c r="S195" s="18">
        <f t="shared" si="10"/>
        <v>4.426683535821152</v>
      </c>
      <c r="T195" s="67"/>
      <c r="U195" s="19"/>
      <c r="V195" s="19"/>
      <c r="W195" s="19"/>
      <c r="X195" s="19"/>
    </row>
    <row r="196" spans="1:24" s="1" customFormat="1" ht="22.5">
      <c r="A196" s="14"/>
      <c r="B196" s="31" t="s">
        <v>397</v>
      </c>
      <c r="C196" s="30" t="s">
        <v>286</v>
      </c>
      <c r="D196" s="17">
        <v>0.112549225437888</v>
      </c>
      <c r="E196" s="17">
        <v>0</v>
      </c>
      <c r="F196" s="17">
        <v>0</v>
      </c>
      <c r="G196" s="17">
        <f t="shared" si="7"/>
        <v>0.112549225437888</v>
      </c>
      <c r="H196" s="17">
        <f t="shared" si="8"/>
        <v>0.101435712</v>
      </c>
      <c r="I196" s="17">
        <v>0.112549225437888</v>
      </c>
      <c r="J196" s="17">
        <v>0.092529372</v>
      </c>
      <c r="K196" s="17">
        <v>0</v>
      </c>
      <c r="L196" s="17">
        <v>0.007850339999999999</v>
      </c>
      <c r="M196" s="17">
        <v>0</v>
      </c>
      <c r="N196" s="17">
        <v>0.001056</v>
      </c>
      <c r="O196" s="17">
        <v>0</v>
      </c>
      <c r="P196" s="17">
        <v>0</v>
      </c>
      <c r="Q196" s="17">
        <v>0</v>
      </c>
      <c r="R196" s="17">
        <f t="shared" si="9"/>
        <v>-0.011113513437888009</v>
      </c>
      <c r="S196" s="18">
        <f t="shared" si="10"/>
        <v>-9.874357992824367</v>
      </c>
      <c r="T196" s="67"/>
      <c r="U196" s="19"/>
      <c r="V196" s="19"/>
      <c r="W196" s="19"/>
      <c r="X196" s="19"/>
    </row>
    <row r="197" spans="1:24" s="1" customFormat="1" ht="24">
      <c r="A197" s="14"/>
      <c r="B197" s="33" t="s">
        <v>158</v>
      </c>
      <c r="C197" s="30" t="s">
        <v>286</v>
      </c>
      <c r="D197" s="17">
        <v>0.703119090432</v>
      </c>
      <c r="E197" s="17">
        <v>0</v>
      </c>
      <c r="F197" s="17">
        <v>0</v>
      </c>
      <c r="G197" s="17">
        <f t="shared" si="7"/>
        <v>0.7031190904319999</v>
      </c>
      <c r="H197" s="17">
        <f t="shared" si="8"/>
        <v>0.71615718</v>
      </c>
      <c r="I197" s="17">
        <v>0.6479190904319999</v>
      </c>
      <c r="J197" s="17">
        <v>0.656765628</v>
      </c>
      <c r="K197" s="17">
        <v>0.0552</v>
      </c>
      <c r="L197" s="17">
        <v>0.04855555199999998</v>
      </c>
      <c r="M197" s="17">
        <v>0</v>
      </c>
      <c r="N197" s="17">
        <v>0.010836</v>
      </c>
      <c r="O197" s="17">
        <v>0</v>
      </c>
      <c r="P197" s="17">
        <v>0</v>
      </c>
      <c r="Q197" s="17">
        <v>0</v>
      </c>
      <c r="R197" s="17">
        <f t="shared" si="9"/>
        <v>0.01303808956800001</v>
      </c>
      <c r="S197" s="18">
        <f t="shared" si="10"/>
        <v>1.8543216569456737</v>
      </c>
      <c r="T197" s="67"/>
      <c r="U197" s="19"/>
      <c r="V197" s="19"/>
      <c r="W197" s="19"/>
      <c r="X197" s="19"/>
    </row>
    <row r="198" spans="1:24" s="1" customFormat="1" ht="24">
      <c r="A198" s="14"/>
      <c r="B198" s="33" t="s">
        <v>159</v>
      </c>
      <c r="C198" s="30" t="s">
        <v>286</v>
      </c>
      <c r="D198" s="17">
        <v>0.7062664674691201</v>
      </c>
      <c r="E198" s="17">
        <v>0</v>
      </c>
      <c r="F198" s="17">
        <v>0</v>
      </c>
      <c r="G198" s="17">
        <f t="shared" si="7"/>
        <v>0.7062664674691201</v>
      </c>
      <c r="H198" s="17">
        <f t="shared" si="8"/>
        <v>0.7469313719999999</v>
      </c>
      <c r="I198" s="17">
        <v>0</v>
      </c>
      <c r="J198" s="17">
        <v>0</v>
      </c>
      <c r="K198" s="17">
        <v>0.7062664674691201</v>
      </c>
      <c r="L198" s="17">
        <v>0.7387233719999999</v>
      </c>
      <c r="M198" s="17">
        <v>0</v>
      </c>
      <c r="N198" s="17">
        <v>0.008208</v>
      </c>
      <c r="O198" s="17">
        <v>0</v>
      </c>
      <c r="P198" s="17">
        <v>0</v>
      </c>
      <c r="Q198" s="17">
        <v>0</v>
      </c>
      <c r="R198" s="17">
        <f t="shared" si="9"/>
        <v>0.040664904530879786</v>
      </c>
      <c r="S198" s="18">
        <f t="shared" si="10"/>
        <v>5.757728336813296</v>
      </c>
      <c r="T198" s="67"/>
      <c r="U198" s="19"/>
      <c r="V198" s="19"/>
      <c r="W198" s="19"/>
      <c r="X198" s="19"/>
    </row>
    <row r="199" spans="1:24" s="1" customFormat="1" ht="24">
      <c r="A199" s="14"/>
      <c r="B199" s="33" t="s">
        <v>160</v>
      </c>
      <c r="C199" s="30" t="s">
        <v>286</v>
      </c>
      <c r="D199" s="17">
        <v>0.46457050601011196</v>
      </c>
      <c r="E199" s="17">
        <v>0</v>
      </c>
      <c r="F199" s="17">
        <v>0</v>
      </c>
      <c r="G199" s="17">
        <f t="shared" si="7"/>
        <v>0.464570506010112</v>
      </c>
      <c r="H199" s="17">
        <f t="shared" si="8"/>
        <v>0.456001236</v>
      </c>
      <c r="I199" s="17">
        <v>0.41297050601011204</v>
      </c>
      <c r="J199" s="17">
        <v>0.417633336</v>
      </c>
      <c r="K199" s="17">
        <v>0.05159999999999999</v>
      </c>
      <c r="L199" s="17">
        <v>0.03173190000000001</v>
      </c>
      <c r="M199" s="17">
        <v>0</v>
      </c>
      <c r="N199" s="17">
        <v>0.006636</v>
      </c>
      <c r="O199" s="17">
        <v>0</v>
      </c>
      <c r="P199" s="17">
        <v>0</v>
      </c>
      <c r="Q199" s="17">
        <v>0</v>
      </c>
      <c r="R199" s="17">
        <f t="shared" si="9"/>
        <v>-0.00856927001011204</v>
      </c>
      <c r="S199" s="18">
        <f t="shared" si="10"/>
        <v>-1.8445574781980494</v>
      </c>
      <c r="T199" s="67"/>
      <c r="U199" s="19"/>
      <c r="V199" s="19"/>
      <c r="W199" s="19"/>
      <c r="X199" s="19"/>
    </row>
    <row r="200" spans="1:24" s="1" customFormat="1" ht="12">
      <c r="A200" s="14"/>
      <c r="B200" s="29" t="s">
        <v>147</v>
      </c>
      <c r="C200" s="30">
        <v>0</v>
      </c>
      <c r="D200" s="17">
        <v>0</v>
      </c>
      <c r="E200" s="17">
        <v>0</v>
      </c>
      <c r="F200" s="17">
        <v>0</v>
      </c>
      <c r="G200" s="17">
        <f t="shared" si="7"/>
        <v>0</v>
      </c>
      <c r="H200" s="17">
        <f t="shared" si="8"/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f t="shared" si="9"/>
        <v>0</v>
      </c>
      <c r="S200" s="18"/>
      <c r="T200" s="67">
        <v>0</v>
      </c>
      <c r="U200" s="19"/>
      <c r="V200" s="19"/>
      <c r="W200" s="19"/>
      <c r="X200" s="19"/>
    </row>
    <row r="201" spans="1:24" s="1" customFormat="1" ht="22.5">
      <c r="A201" s="14"/>
      <c r="B201" s="31" t="s">
        <v>153</v>
      </c>
      <c r="C201" s="30" t="s">
        <v>286</v>
      </c>
      <c r="D201" s="17">
        <v>1.3335666664320003</v>
      </c>
      <c r="E201" s="17">
        <v>0</v>
      </c>
      <c r="F201" s="17">
        <v>0</v>
      </c>
      <c r="G201" s="17">
        <f t="shared" si="7"/>
        <v>1.333566666432</v>
      </c>
      <c r="H201" s="17">
        <f t="shared" si="8"/>
        <v>1.423015452</v>
      </c>
      <c r="I201" s="17">
        <v>0</v>
      </c>
      <c r="J201" s="17">
        <v>0</v>
      </c>
      <c r="K201" s="17">
        <v>0.4488</v>
      </c>
      <c r="L201" s="17">
        <v>0.48793006799999994</v>
      </c>
      <c r="M201" s="17">
        <v>0.8847666664320002</v>
      </c>
      <c r="N201" s="17">
        <v>0.935085384</v>
      </c>
      <c r="O201" s="17">
        <v>0</v>
      </c>
      <c r="P201" s="17">
        <v>0</v>
      </c>
      <c r="Q201" s="17">
        <v>0</v>
      </c>
      <c r="R201" s="17">
        <f t="shared" si="9"/>
        <v>0.08944878556799996</v>
      </c>
      <c r="S201" s="18">
        <f t="shared" si="10"/>
        <v>6.707485108886459</v>
      </c>
      <c r="T201" s="67"/>
      <c r="U201" s="19"/>
      <c r="V201" s="19"/>
      <c r="W201" s="19"/>
      <c r="X201" s="19"/>
    </row>
    <row r="202" spans="1:24" s="1" customFormat="1" ht="36">
      <c r="A202" s="14"/>
      <c r="B202" s="33" t="s">
        <v>398</v>
      </c>
      <c r="C202" s="30" t="s">
        <v>286</v>
      </c>
      <c r="D202" s="17">
        <v>0.510461643384</v>
      </c>
      <c r="E202" s="17">
        <v>0</v>
      </c>
      <c r="F202" s="17">
        <v>0</v>
      </c>
      <c r="G202" s="17">
        <f t="shared" si="7"/>
        <v>0.510461643384</v>
      </c>
      <c r="H202" s="17">
        <f t="shared" si="8"/>
        <v>0.522840864</v>
      </c>
      <c r="I202" s="17">
        <v>0</v>
      </c>
      <c r="J202" s="17">
        <v>0</v>
      </c>
      <c r="K202" s="17">
        <v>0.510461643384</v>
      </c>
      <c r="L202" s="17">
        <v>0.519420864</v>
      </c>
      <c r="M202" s="17">
        <v>0</v>
      </c>
      <c r="N202" s="17">
        <v>0.00342</v>
      </c>
      <c r="O202" s="17">
        <v>0</v>
      </c>
      <c r="P202" s="17">
        <v>0</v>
      </c>
      <c r="Q202" s="17">
        <v>0</v>
      </c>
      <c r="R202" s="17">
        <f t="shared" si="9"/>
        <v>0.012379220615999942</v>
      </c>
      <c r="S202" s="18">
        <f t="shared" si="10"/>
        <v>2.425102997736413</v>
      </c>
      <c r="T202" s="67"/>
      <c r="U202" s="19"/>
      <c r="V202" s="19"/>
      <c r="W202" s="19"/>
      <c r="X202" s="19"/>
    </row>
    <row r="203" spans="1:24" s="1" customFormat="1" ht="24">
      <c r="A203" s="14"/>
      <c r="B203" s="33" t="s">
        <v>399</v>
      </c>
      <c r="C203" s="30" t="s">
        <v>286</v>
      </c>
      <c r="D203" s="17">
        <v>0.46635246759552</v>
      </c>
      <c r="E203" s="17">
        <v>0</v>
      </c>
      <c r="F203" s="17">
        <v>0</v>
      </c>
      <c r="G203" s="17">
        <f t="shared" si="7"/>
        <v>0.46635246759552</v>
      </c>
      <c r="H203" s="17">
        <f t="shared" si="8"/>
        <v>0.509094252</v>
      </c>
      <c r="I203" s="17">
        <v>0.17759999999999998</v>
      </c>
      <c r="J203" s="17">
        <v>0.17738967600000002</v>
      </c>
      <c r="K203" s="17">
        <v>0.28875246759552003</v>
      </c>
      <c r="L203" s="17">
        <v>0.328560576</v>
      </c>
      <c r="M203" s="17">
        <v>0</v>
      </c>
      <c r="N203" s="17">
        <v>0.0031439999999999997</v>
      </c>
      <c r="O203" s="17">
        <v>0</v>
      </c>
      <c r="P203" s="17">
        <v>0</v>
      </c>
      <c r="Q203" s="17">
        <v>0</v>
      </c>
      <c r="R203" s="17">
        <f t="shared" si="9"/>
        <v>0.04274178440448001</v>
      </c>
      <c r="S203" s="18">
        <f t="shared" si="10"/>
        <v>9.165124530133527</v>
      </c>
      <c r="T203" s="67"/>
      <c r="U203" s="19"/>
      <c r="V203" s="19"/>
      <c r="W203" s="19"/>
      <c r="X203" s="19"/>
    </row>
    <row r="204" spans="1:24" s="1" customFormat="1" ht="12">
      <c r="A204" s="14"/>
      <c r="B204" s="29" t="s">
        <v>90</v>
      </c>
      <c r="C204" s="30"/>
      <c r="D204" s="17">
        <v>0</v>
      </c>
      <c r="E204" s="17">
        <v>0</v>
      </c>
      <c r="F204" s="17">
        <v>0</v>
      </c>
      <c r="G204" s="17">
        <f t="shared" si="7"/>
        <v>0</v>
      </c>
      <c r="H204" s="17">
        <f t="shared" si="8"/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f t="shared" si="9"/>
        <v>0</v>
      </c>
      <c r="S204" s="18"/>
      <c r="T204" s="67">
        <v>0</v>
      </c>
      <c r="U204" s="19"/>
      <c r="V204" s="19"/>
      <c r="W204" s="19"/>
      <c r="X204" s="19"/>
    </row>
    <row r="205" spans="1:24" s="1" customFormat="1" ht="22.5">
      <c r="A205" s="14"/>
      <c r="B205" s="31" t="s">
        <v>400</v>
      </c>
      <c r="C205" s="30" t="s">
        <v>286</v>
      </c>
      <c r="D205" s="17">
        <v>1.81349016371376</v>
      </c>
      <c r="E205" s="17">
        <v>0</v>
      </c>
      <c r="F205" s="17">
        <v>0</v>
      </c>
      <c r="G205" s="17">
        <f t="shared" si="7"/>
        <v>1.8134901637137602</v>
      </c>
      <c r="H205" s="17">
        <f t="shared" si="8"/>
        <v>1.941566544</v>
      </c>
      <c r="I205" s="17">
        <v>0</v>
      </c>
      <c r="J205" s="17">
        <v>0.04104</v>
      </c>
      <c r="K205" s="17">
        <v>0.7992</v>
      </c>
      <c r="L205" s="17">
        <v>0.8790799679999999</v>
      </c>
      <c r="M205" s="17">
        <v>1.01429016371376</v>
      </c>
      <c r="N205" s="17">
        <v>1.0214465760000002</v>
      </c>
      <c r="O205" s="17">
        <v>0</v>
      </c>
      <c r="P205" s="17">
        <v>0</v>
      </c>
      <c r="Q205" s="17">
        <v>0</v>
      </c>
      <c r="R205" s="17">
        <f t="shared" si="9"/>
        <v>0.1280763802862399</v>
      </c>
      <c r="S205" s="18">
        <f t="shared" si="10"/>
        <v>7.062424867194117</v>
      </c>
      <c r="T205" s="67"/>
      <c r="U205" s="19"/>
      <c r="V205" s="19"/>
      <c r="W205" s="19"/>
      <c r="X205" s="19"/>
    </row>
    <row r="206" spans="1:24" s="1" customFormat="1" ht="24">
      <c r="A206" s="14"/>
      <c r="B206" s="33" t="s">
        <v>401</v>
      </c>
      <c r="C206" s="30" t="s">
        <v>286</v>
      </c>
      <c r="D206" s="17">
        <v>0.49702565554920003</v>
      </c>
      <c r="E206" s="17">
        <v>0</v>
      </c>
      <c r="F206" s="17">
        <v>0</v>
      </c>
      <c r="G206" s="17">
        <f t="shared" si="7"/>
        <v>0.49702565554920003</v>
      </c>
      <c r="H206" s="17">
        <f t="shared" si="8"/>
        <v>0.499693128</v>
      </c>
      <c r="I206" s="17">
        <v>0.49702565554920003</v>
      </c>
      <c r="J206" s="17">
        <v>0.484471128</v>
      </c>
      <c r="K206" s="17">
        <v>0</v>
      </c>
      <c r="L206" s="17">
        <v>0.011454</v>
      </c>
      <c r="M206" s="17">
        <v>0</v>
      </c>
      <c r="N206" s="17">
        <v>0.0037679999999999996</v>
      </c>
      <c r="O206" s="17">
        <v>0</v>
      </c>
      <c r="P206" s="17">
        <v>0</v>
      </c>
      <c r="Q206" s="17">
        <v>0</v>
      </c>
      <c r="R206" s="17">
        <f t="shared" si="9"/>
        <v>0.002667472450799957</v>
      </c>
      <c r="S206" s="18">
        <f t="shared" si="10"/>
        <v>0.5366870746043223</v>
      </c>
      <c r="T206" s="67"/>
      <c r="U206" s="19"/>
      <c r="V206" s="19"/>
      <c r="W206" s="19"/>
      <c r="X206" s="19"/>
    </row>
    <row r="207" spans="1:24" s="1" customFormat="1" ht="48">
      <c r="A207" s="14"/>
      <c r="B207" s="33" t="s">
        <v>402</v>
      </c>
      <c r="C207" s="30" t="s">
        <v>286</v>
      </c>
      <c r="D207" s="17">
        <v>1.2028414376734082</v>
      </c>
      <c r="E207" s="17">
        <v>0</v>
      </c>
      <c r="F207" s="17">
        <v>0</v>
      </c>
      <c r="G207" s="17">
        <f t="shared" si="7"/>
        <v>1.2028414376734082</v>
      </c>
      <c r="H207" s="17">
        <f t="shared" si="8"/>
        <v>1.2111511679999998</v>
      </c>
      <c r="I207" s="17">
        <v>0.2484</v>
      </c>
      <c r="J207" s="17">
        <v>0.277218732</v>
      </c>
      <c r="K207" s="17">
        <v>0.9544414376734082</v>
      </c>
      <c r="L207" s="17">
        <v>0.9238044359999998</v>
      </c>
      <c r="M207" s="17">
        <v>0</v>
      </c>
      <c r="N207" s="17">
        <v>0.010128</v>
      </c>
      <c r="O207" s="17">
        <v>0</v>
      </c>
      <c r="P207" s="17">
        <v>0</v>
      </c>
      <c r="Q207" s="17">
        <v>0</v>
      </c>
      <c r="R207" s="17">
        <f t="shared" si="9"/>
        <v>0.008309730326591547</v>
      </c>
      <c r="S207" s="18">
        <f t="shared" si="10"/>
        <v>0.690841707504242</v>
      </c>
      <c r="T207" s="67"/>
      <c r="U207" s="19"/>
      <c r="V207" s="19"/>
      <c r="W207" s="19"/>
      <c r="X207" s="19"/>
    </row>
    <row r="208" spans="1:24" s="1" customFormat="1" ht="24">
      <c r="A208" s="14"/>
      <c r="B208" s="33" t="s">
        <v>334</v>
      </c>
      <c r="C208" s="30" t="s">
        <v>286</v>
      </c>
      <c r="D208" s="17">
        <v>0.7268696198409601</v>
      </c>
      <c r="E208" s="17">
        <v>0</v>
      </c>
      <c r="F208" s="17">
        <v>0</v>
      </c>
      <c r="G208" s="17">
        <f t="shared" si="7"/>
        <v>0.7268696198409601</v>
      </c>
      <c r="H208" s="17">
        <f t="shared" si="8"/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0.7268696198409601</v>
      </c>
      <c r="P208" s="17">
        <v>0</v>
      </c>
      <c r="Q208" s="17">
        <v>0</v>
      </c>
      <c r="R208" s="17">
        <f t="shared" si="9"/>
        <v>-0.7268696198409601</v>
      </c>
      <c r="S208" s="18">
        <f t="shared" si="10"/>
        <v>-100</v>
      </c>
      <c r="T208" s="67" t="s">
        <v>536</v>
      </c>
      <c r="U208" s="19"/>
      <c r="V208" s="19"/>
      <c r="W208" s="19"/>
      <c r="X208" s="19"/>
    </row>
    <row r="209" spans="1:24" s="1" customFormat="1" ht="12">
      <c r="A209" s="14"/>
      <c r="B209" s="29" t="s">
        <v>91</v>
      </c>
      <c r="C209" s="30"/>
      <c r="D209" s="17">
        <v>0</v>
      </c>
      <c r="E209" s="17">
        <v>0</v>
      </c>
      <c r="F209" s="17">
        <v>0</v>
      </c>
      <c r="G209" s="17">
        <f t="shared" si="7"/>
        <v>0</v>
      </c>
      <c r="H209" s="17">
        <f t="shared" si="8"/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f t="shared" si="9"/>
        <v>0</v>
      </c>
      <c r="S209" s="18"/>
      <c r="T209" s="67">
        <v>0</v>
      </c>
      <c r="U209" s="19"/>
      <c r="V209" s="19"/>
      <c r="W209" s="19"/>
      <c r="X209" s="19"/>
    </row>
    <row r="210" spans="1:24" s="1" customFormat="1" ht="22.5">
      <c r="A210" s="14"/>
      <c r="B210" s="31" t="s">
        <v>161</v>
      </c>
      <c r="C210" s="30" t="s">
        <v>286</v>
      </c>
      <c r="D210" s="17">
        <v>0.6021310372704001</v>
      </c>
      <c r="E210" s="17">
        <v>0</v>
      </c>
      <c r="F210" s="17">
        <v>0</v>
      </c>
      <c r="G210" s="17">
        <f t="shared" si="7"/>
        <v>0.6021310372704001</v>
      </c>
      <c r="H210" s="17">
        <f t="shared" si="8"/>
        <v>0.594836496</v>
      </c>
      <c r="I210" s="17">
        <v>0</v>
      </c>
      <c r="J210" s="17">
        <v>0.010799999999999999</v>
      </c>
      <c r="K210" s="17">
        <v>0.6021310372704001</v>
      </c>
      <c r="L210" s="17">
        <v>0.580616496</v>
      </c>
      <c r="M210" s="17">
        <v>0</v>
      </c>
      <c r="N210" s="17">
        <v>0.00342</v>
      </c>
      <c r="O210" s="17">
        <v>0</v>
      </c>
      <c r="P210" s="17">
        <v>0</v>
      </c>
      <c r="Q210" s="17">
        <v>0</v>
      </c>
      <c r="R210" s="17">
        <f t="shared" si="9"/>
        <v>-0.007294541270400079</v>
      </c>
      <c r="S210" s="18">
        <f t="shared" si="10"/>
        <v>-1.2114541219246777</v>
      </c>
      <c r="T210" s="67"/>
      <c r="U210" s="19"/>
      <c r="V210" s="19"/>
      <c r="W210" s="19"/>
      <c r="X210" s="19"/>
    </row>
    <row r="211" spans="1:24" s="1" customFormat="1" ht="22.5">
      <c r="A211" s="14"/>
      <c r="B211" s="31" t="s">
        <v>403</v>
      </c>
      <c r="C211" s="30" t="s">
        <v>286</v>
      </c>
      <c r="D211" s="17">
        <v>0.69896219082432</v>
      </c>
      <c r="E211" s="17">
        <v>0</v>
      </c>
      <c r="F211" s="17">
        <v>0</v>
      </c>
      <c r="G211" s="17">
        <f aca="true" t="shared" si="11" ref="G211:G274">I211+K211+M211+O211</f>
        <v>0.69896219082432</v>
      </c>
      <c r="H211" s="17">
        <f aca="true" t="shared" si="12" ref="H211:H274">J211+L211+N211+P211</f>
        <v>0.7154908799999999</v>
      </c>
      <c r="I211" s="17">
        <v>0.69896219082432</v>
      </c>
      <c r="J211" s="17">
        <v>0.68505288</v>
      </c>
      <c r="K211" s="17">
        <v>0</v>
      </c>
      <c r="L211" s="17">
        <v>0.025674</v>
      </c>
      <c r="M211" s="17">
        <v>0</v>
      </c>
      <c r="N211" s="17">
        <v>0.004763999999999999</v>
      </c>
      <c r="O211" s="17">
        <v>0</v>
      </c>
      <c r="P211" s="17">
        <v>0</v>
      </c>
      <c r="Q211" s="17">
        <v>0</v>
      </c>
      <c r="R211" s="17">
        <f aca="true" t="shared" si="13" ref="R211:R274">H211-G211</f>
        <v>0.016528689175679956</v>
      </c>
      <c r="S211" s="18">
        <f aca="true" t="shared" si="14" ref="S211:S274">R211/G211*100</f>
        <v>2.364747248515241</v>
      </c>
      <c r="T211" s="67"/>
      <c r="U211" s="19"/>
      <c r="V211" s="19"/>
      <c r="W211" s="19"/>
      <c r="X211" s="19"/>
    </row>
    <row r="212" spans="1:24" s="1" customFormat="1" ht="22.5">
      <c r="A212" s="14"/>
      <c r="B212" s="31" t="s">
        <v>162</v>
      </c>
      <c r="C212" s="30" t="s">
        <v>286</v>
      </c>
      <c r="D212" s="17">
        <v>0.46968994652601603</v>
      </c>
      <c r="E212" s="17">
        <v>0</v>
      </c>
      <c r="F212" s="17">
        <v>0</v>
      </c>
      <c r="G212" s="17">
        <f t="shared" si="11"/>
        <v>0.46968994652601603</v>
      </c>
      <c r="H212" s="17">
        <f t="shared" si="12"/>
        <v>0.49699546799999994</v>
      </c>
      <c r="I212" s="17">
        <v>0.46968994652601603</v>
      </c>
      <c r="J212" s="17">
        <v>0.47314546799999996</v>
      </c>
      <c r="K212" s="17">
        <v>0</v>
      </c>
      <c r="L212" s="17">
        <v>0.020754</v>
      </c>
      <c r="M212" s="17">
        <v>0</v>
      </c>
      <c r="N212" s="17">
        <v>0.003096</v>
      </c>
      <c r="O212" s="17">
        <v>0</v>
      </c>
      <c r="P212" s="17">
        <v>0</v>
      </c>
      <c r="Q212" s="17">
        <v>0</v>
      </c>
      <c r="R212" s="17">
        <f t="shared" si="13"/>
        <v>0.027305521473983907</v>
      </c>
      <c r="S212" s="18">
        <f t="shared" si="14"/>
        <v>5.813520531138612</v>
      </c>
      <c r="T212" s="67"/>
      <c r="U212" s="19"/>
      <c r="V212" s="19"/>
      <c r="W212" s="19"/>
      <c r="X212" s="19"/>
    </row>
    <row r="213" spans="1:24" s="1" customFormat="1" ht="22.5">
      <c r="A213" s="14"/>
      <c r="B213" s="31" t="s">
        <v>163</v>
      </c>
      <c r="C213" s="30" t="s">
        <v>286</v>
      </c>
      <c r="D213" s="17">
        <v>0.493027497179904</v>
      </c>
      <c r="E213" s="17">
        <v>0</v>
      </c>
      <c r="F213" s="17">
        <v>0</v>
      </c>
      <c r="G213" s="17">
        <f t="shared" si="11"/>
        <v>0.4930274971799039</v>
      </c>
      <c r="H213" s="17">
        <f t="shared" si="12"/>
        <v>0.481294848</v>
      </c>
      <c r="I213" s="17">
        <v>0.18239999999999998</v>
      </c>
      <c r="J213" s="17">
        <v>0.182743392</v>
      </c>
      <c r="K213" s="17">
        <v>0.31062749717990396</v>
      </c>
      <c r="L213" s="17">
        <v>0.277873056</v>
      </c>
      <c r="M213" s="17">
        <v>0</v>
      </c>
      <c r="N213" s="17">
        <v>0.0206784</v>
      </c>
      <c r="O213" s="17">
        <v>0</v>
      </c>
      <c r="P213" s="17">
        <v>0</v>
      </c>
      <c r="Q213" s="17">
        <v>0</v>
      </c>
      <c r="R213" s="17">
        <f t="shared" si="13"/>
        <v>-0.011732649179903909</v>
      </c>
      <c r="S213" s="18">
        <f t="shared" si="14"/>
        <v>-2.3797149747253767</v>
      </c>
      <c r="T213" s="67"/>
      <c r="U213" s="19"/>
      <c r="V213" s="19"/>
      <c r="W213" s="19"/>
      <c r="X213" s="19"/>
    </row>
    <row r="214" spans="1:24" s="1" customFormat="1" ht="22.5">
      <c r="A214" s="14"/>
      <c r="B214" s="31" t="s">
        <v>404</v>
      </c>
      <c r="C214" s="30" t="s">
        <v>286</v>
      </c>
      <c r="D214" s="17">
        <v>1.2009519254745602</v>
      </c>
      <c r="E214" s="17">
        <v>0</v>
      </c>
      <c r="F214" s="17">
        <v>0</v>
      </c>
      <c r="G214" s="17">
        <f t="shared" si="11"/>
        <v>1.2009519254745602</v>
      </c>
      <c r="H214" s="17">
        <f t="shared" si="12"/>
        <v>1.3178999999999998</v>
      </c>
      <c r="I214" s="17">
        <v>0</v>
      </c>
      <c r="J214" s="17">
        <v>0</v>
      </c>
      <c r="K214" s="17">
        <v>1.2009519254745602</v>
      </c>
      <c r="L214" s="17">
        <v>1.3103879999999999</v>
      </c>
      <c r="M214" s="17">
        <v>0</v>
      </c>
      <c r="N214" s="17">
        <v>0.007512</v>
      </c>
      <c r="O214" s="17">
        <v>0</v>
      </c>
      <c r="P214" s="17">
        <v>0</v>
      </c>
      <c r="Q214" s="17">
        <v>0</v>
      </c>
      <c r="R214" s="17">
        <f t="shared" si="13"/>
        <v>0.11694807452543965</v>
      </c>
      <c r="S214" s="18">
        <f t="shared" si="14"/>
        <v>9.73794804310982</v>
      </c>
      <c r="T214" s="67"/>
      <c r="U214" s="19"/>
      <c r="V214" s="19"/>
      <c r="W214" s="19"/>
      <c r="X214" s="19"/>
    </row>
    <row r="215" spans="1:24" s="1" customFormat="1" ht="22.5">
      <c r="A215" s="14"/>
      <c r="B215" s="31" t="s">
        <v>335</v>
      </c>
      <c r="C215" s="30" t="s">
        <v>286</v>
      </c>
      <c r="D215" s="17">
        <v>0.66505200497952</v>
      </c>
      <c r="E215" s="17">
        <v>0</v>
      </c>
      <c r="F215" s="17">
        <v>0</v>
      </c>
      <c r="G215" s="17">
        <f t="shared" si="11"/>
        <v>0.66505200497952</v>
      </c>
      <c r="H215" s="17">
        <f t="shared" si="12"/>
        <v>0.686804424</v>
      </c>
      <c r="I215" s="17">
        <v>0</v>
      </c>
      <c r="J215" s="17">
        <v>0</v>
      </c>
      <c r="K215" s="17">
        <v>0.66505200497952</v>
      </c>
      <c r="L215" s="17">
        <v>0.6820884239999999</v>
      </c>
      <c r="M215" s="17">
        <v>0</v>
      </c>
      <c r="N215" s="17">
        <v>0.004716000000000001</v>
      </c>
      <c r="O215" s="17">
        <v>0</v>
      </c>
      <c r="P215" s="17">
        <v>0</v>
      </c>
      <c r="Q215" s="17">
        <v>0</v>
      </c>
      <c r="R215" s="17">
        <f t="shared" si="13"/>
        <v>0.021752419020479974</v>
      </c>
      <c r="S215" s="18">
        <f t="shared" si="14"/>
        <v>3.2707846691101743</v>
      </c>
      <c r="T215" s="67"/>
      <c r="U215" s="19"/>
      <c r="V215" s="19"/>
      <c r="W215" s="19"/>
      <c r="X215" s="19"/>
    </row>
    <row r="216" spans="1:24" s="1" customFormat="1" ht="22.5">
      <c r="A216" s="14"/>
      <c r="B216" s="31" t="s">
        <v>336</v>
      </c>
      <c r="C216" s="30" t="s">
        <v>286</v>
      </c>
      <c r="D216" s="17">
        <v>1.39845343010976</v>
      </c>
      <c r="E216" s="17">
        <v>0</v>
      </c>
      <c r="F216" s="17">
        <v>0</v>
      </c>
      <c r="G216" s="17">
        <f t="shared" si="11"/>
        <v>1.39845343010976</v>
      </c>
      <c r="H216" s="17">
        <f t="shared" si="12"/>
        <v>1.447309128</v>
      </c>
      <c r="I216" s="17">
        <v>0</v>
      </c>
      <c r="J216" s="17">
        <v>0</v>
      </c>
      <c r="K216" s="17">
        <v>0</v>
      </c>
      <c r="L216" s="17">
        <v>0.039527999999999994</v>
      </c>
      <c r="M216" s="17">
        <v>1.39845343010976</v>
      </c>
      <c r="N216" s="17">
        <v>1.4077811279999999</v>
      </c>
      <c r="O216" s="17">
        <v>0</v>
      </c>
      <c r="P216" s="17">
        <v>0</v>
      </c>
      <c r="Q216" s="17">
        <v>0</v>
      </c>
      <c r="R216" s="17">
        <f t="shared" si="13"/>
        <v>0.04885569789023991</v>
      </c>
      <c r="S216" s="18">
        <f t="shared" si="14"/>
        <v>3.4935520081212426</v>
      </c>
      <c r="T216" s="67"/>
      <c r="U216" s="19"/>
      <c r="V216" s="19"/>
      <c r="W216" s="19"/>
      <c r="X216" s="19"/>
    </row>
    <row r="217" spans="1:24" s="1" customFormat="1" ht="22.5">
      <c r="A217" s="14"/>
      <c r="B217" s="31" t="s">
        <v>405</v>
      </c>
      <c r="C217" s="30" t="s">
        <v>286</v>
      </c>
      <c r="D217" s="17">
        <v>0.827412339602496</v>
      </c>
      <c r="E217" s="17">
        <v>0</v>
      </c>
      <c r="F217" s="17">
        <v>0</v>
      </c>
      <c r="G217" s="17">
        <f t="shared" si="11"/>
        <v>0.827412339602496</v>
      </c>
      <c r="H217" s="17">
        <f t="shared" si="12"/>
        <v>0.942059544</v>
      </c>
      <c r="I217" s="17">
        <v>0</v>
      </c>
      <c r="J217" s="17">
        <v>0</v>
      </c>
      <c r="K217" s="17">
        <v>0.827412339602496</v>
      </c>
      <c r="L217" s="17">
        <v>0.928063944</v>
      </c>
      <c r="M217" s="17">
        <v>0</v>
      </c>
      <c r="N217" s="17">
        <v>0.013995600000000002</v>
      </c>
      <c r="O217" s="17">
        <v>0</v>
      </c>
      <c r="P217" s="17">
        <v>0</v>
      </c>
      <c r="Q217" s="17">
        <v>0</v>
      </c>
      <c r="R217" s="17">
        <f t="shared" si="13"/>
        <v>0.11464720439750398</v>
      </c>
      <c r="S217" s="18">
        <f t="shared" si="14"/>
        <v>13.856114890984413</v>
      </c>
      <c r="T217" s="67" t="s">
        <v>537</v>
      </c>
      <c r="U217" s="19"/>
      <c r="V217" s="19"/>
      <c r="W217" s="19"/>
      <c r="X217" s="19"/>
    </row>
    <row r="218" spans="1:24" s="1" customFormat="1" ht="22.5">
      <c r="A218" s="14"/>
      <c r="B218" s="31" t="s">
        <v>406</v>
      </c>
      <c r="C218" s="30" t="s">
        <v>286</v>
      </c>
      <c r="D218" s="17">
        <v>0.668580852462912</v>
      </c>
      <c r="E218" s="17">
        <v>0</v>
      </c>
      <c r="F218" s="17">
        <v>0</v>
      </c>
      <c r="G218" s="17">
        <f t="shared" si="11"/>
        <v>0.668580852462912</v>
      </c>
      <c r="H218" s="17">
        <f t="shared" si="12"/>
        <v>0.718845984</v>
      </c>
      <c r="I218" s="17">
        <v>0</v>
      </c>
      <c r="J218" s="17">
        <v>0</v>
      </c>
      <c r="K218" s="17">
        <v>0.668580852462912</v>
      </c>
      <c r="L218" s="17">
        <v>0.705428784</v>
      </c>
      <c r="M218" s="17">
        <v>0</v>
      </c>
      <c r="N218" s="17">
        <v>0.013417200000000002</v>
      </c>
      <c r="O218" s="17">
        <v>0</v>
      </c>
      <c r="P218" s="17">
        <v>0</v>
      </c>
      <c r="Q218" s="17">
        <v>0</v>
      </c>
      <c r="R218" s="17">
        <f t="shared" si="13"/>
        <v>0.050265131537088004</v>
      </c>
      <c r="S218" s="18">
        <f t="shared" si="14"/>
        <v>7.51818293208993</v>
      </c>
      <c r="T218" s="67"/>
      <c r="U218" s="19"/>
      <c r="V218" s="19"/>
      <c r="W218" s="19"/>
      <c r="X218" s="19"/>
    </row>
    <row r="219" spans="1:24" s="1" customFormat="1" ht="12">
      <c r="A219" s="14"/>
      <c r="B219" s="29" t="s">
        <v>86</v>
      </c>
      <c r="C219" s="16"/>
      <c r="D219" s="17">
        <v>0</v>
      </c>
      <c r="E219" s="17">
        <v>0</v>
      </c>
      <c r="F219" s="17">
        <v>0</v>
      </c>
      <c r="G219" s="17">
        <f t="shared" si="11"/>
        <v>0</v>
      </c>
      <c r="H219" s="17">
        <f t="shared" si="12"/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f t="shared" si="13"/>
        <v>0</v>
      </c>
      <c r="S219" s="18"/>
      <c r="T219" s="67">
        <v>0</v>
      </c>
      <c r="U219" s="19"/>
      <c r="V219" s="19"/>
      <c r="W219" s="19"/>
      <c r="X219" s="19"/>
    </row>
    <row r="220" spans="1:24" s="1" customFormat="1" ht="24">
      <c r="A220" s="14"/>
      <c r="B220" s="31" t="s">
        <v>164</v>
      </c>
      <c r="C220" s="30" t="s">
        <v>286</v>
      </c>
      <c r="D220" s="17">
        <v>0.5285199164150783</v>
      </c>
      <c r="E220" s="17">
        <v>0</v>
      </c>
      <c r="F220" s="17">
        <v>0</v>
      </c>
      <c r="G220" s="17">
        <f t="shared" si="11"/>
        <v>0.5285199164150783</v>
      </c>
      <c r="H220" s="17">
        <f t="shared" si="12"/>
        <v>0.5998190279999999</v>
      </c>
      <c r="I220" s="17">
        <v>0</v>
      </c>
      <c r="J220" s="17">
        <v>0.012960000000000001</v>
      </c>
      <c r="K220" s="17">
        <v>0.5285199164150783</v>
      </c>
      <c r="L220" s="17">
        <v>0.5832350279999999</v>
      </c>
      <c r="M220" s="17">
        <v>0</v>
      </c>
      <c r="N220" s="17">
        <v>0.003624</v>
      </c>
      <c r="O220" s="17">
        <v>0</v>
      </c>
      <c r="P220" s="17">
        <v>0</v>
      </c>
      <c r="Q220" s="17">
        <v>0</v>
      </c>
      <c r="R220" s="17">
        <f t="shared" si="13"/>
        <v>0.07129911158492153</v>
      </c>
      <c r="S220" s="18">
        <f t="shared" si="14"/>
        <v>13.490335817151319</v>
      </c>
      <c r="T220" s="67" t="s">
        <v>538</v>
      </c>
      <c r="U220" s="19"/>
      <c r="V220" s="19"/>
      <c r="W220" s="19"/>
      <c r="X220" s="19"/>
    </row>
    <row r="221" spans="1:24" s="1" customFormat="1" ht="24">
      <c r="A221" s="14"/>
      <c r="B221" s="33" t="s">
        <v>165</v>
      </c>
      <c r="C221" s="30" t="s">
        <v>286</v>
      </c>
      <c r="D221" s="17">
        <v>0.6172816942067713</v>
      </c>
      <c r="E221" s="17">
        <v>0</v>
      </c>
      <c r="F221" s="17">
        <v>0</v>
      </c>
      <c r="G221" s="17">
        <f t="shared" si="11"/>
        <v>0.6172816942067713</v>
      </c>
      <c r="H221" s="17">
        <f t="shared" si="12"/>
        <v>0.62366046</v>
      </c>
      <c r="I221" s="17">
        <v>0.6172816942067713</v>
      </c>
      <c r="J221" s="17">
        <v>0.61304166</v>
      </c>
      <c r="K221" s="17">
        <v>0</v>
      </c>
      <c r="L221" s="17">
        <v>0.0072228</v>
      </c>
      <c r="M221" s="17">
        <v>0</v>
      </c>
      <c r="N221" s="17">
        <v>0.003396</v>
      </c>
      <c r="O221" s="17">
        <v>0</v>
      </c>
      <c r="P221" s="17">
        <v>0</v>
      </c>
      <c r="Q221" s="17">
        <v>0</v>
      </c>
      <c r="R221" s="17">
        <f t="shared" si="13"/>
        <v>0.006378765793228713</v>
      </c>
      <c r="S221" s="18">
        <f t="shared" si="14"/>
        <v>1.0333638358457482</v>
      </c>
      <c r="T221" s="67"/>
      <c r="U221" s="19"/>
      <c r="V221" s="19"/>
      <c r="W221" s="19"/>
      <c r="X221" s="19"/>
    </row>
    <row r="222" spans="1:24" s="1" customFormat="1" ht="24">
      <c r="A222" s="14"/>
      <c r="B222" s="33" t="s">
        <v>166</v>
      </c>
      <c r="C222" s="30" t="s">
        <v>286</v>
      </c>
      <c r="D222" s="17">
        <v>0.33546161607936004</v>
      </c>
      <c r="E222" s="17">
        <v>0</v>
      </c>
      <c r="F222" s="17">
        <v>0</v>
      </c>
      <c r="G222" s="17">
        <f t="shared" si="11"/>
        <v>0.33546161607936004</v>
      </c>
      <c r="H222" s="17">
        <f t="shared" si="12"/>
        <v>0.40014265200000004</v>
      </c>
      <c r="I222" s="17">
        <v>0.33546161607936004</v>
      </c>
      <c r="J222" s="17">
        <v>0.391368252</v>
      </c>
      <c r="K222" s="17">
        <v>0</v>
      </c>
      <c r="L222" s="17">
        <v>0.0063744000000000006</v>
      </c>
      <c r="M222" s="17">
        <v>0</v>
      </c>
      <c r="N222" s="17">
        <v>0.0024</v>
      </c>
      <c r="O222" s="17">
        <v>0</v>
      </c>
      <c r="P222" s="17">
        <v>0</v>
      </c>
      <c r="Q222" s="17">
        <v>0</v>
      </c>
      <c r="R222" s="17">
        <f t="shared" si="13"/>
        <v>0.06468103592064</v>
      </c>
      <c r="S222" s="18">
        <f t="shared" si="14"/>
        <v>19.281203219786086</v>
      </c>
      <c r="T222" s="67" t="s">
        <v>539</v>
      </c>
      <c r="U222" s="19"/>
      <c r="V222" s="19"/>
      <c r="W222" s="19"/>
      <c r="X222" s="19"/>
    </row>
    <row r="223" spans="1:24" s="1" customFormat="1" ht="24">
      <c r="A223" s="14"/>
      <c r="B223" s="33" t="s">
        <v>167</v>
      </c>
      <c r="C223" s="30" t="s">
        <v>286</v>
      </c>
      <c r="D223" s="17">
        <v>0.5338793528424192</v>
      </c>
      <c r="E223" s="17">
        <v>0</v>
      </c>
      <c r="F223" s="17">
        <v>0</v>
      </c>
      <c r="G223" s="17">
        <f t="shared" si="11"/>
        <v>0.5338793528424192</v>
      </c>
      <c r="H223" s="17">
        <f t="shared" si="12"/>
        <v>0.6066616319999999</v>
      </c>
      <c r="I223" s="17">
        <v>0.4584</v>
      </c>
      <c r="J223" s="17">
        <v>0.4580800079999999</v>
      </c>
      <c r="K223" s="17">
        <v>0.07547935284241922</v>
      </c>
      <c r="L223" s="17">
        <v>0.145149624</v>
      </c>
      <c r="M223" s="17">
        <v>0</v>
      </c>
      <c r="N223" s="17">
        <v>0.003432</v>
      </c>
      <c r="O223" s="17">
        <v>0</v>
      </c>
      <c r="P223" s="17">
        <v>0</v>
      </c>
      <c r="Q223" s="17">
        <v>0</v>
      </c>
      <c r="R223" s="17">
        <f t="shared" si="13"/>
        <v>0.07278227915758073</v>
      </c>
      <c r="S223" s="18">
        <f t="shared" si="14"/>
        <v>13.632720345913674</v>
      </c>
      <c r="T223" s="67" t="s">
        <v>539</v>
      </c>
      <c r="U223" s="19"/>
      <c r="V223" s="19"/>
      <c r="W223" s="19"/>
      <c r="X223" s="19"/>
    </row>
    <row r="224" spans="1:24" s="1" customFormat="1" ht="24">
      <c r="A224" s="14"/>
      <c r="B224" s="33" t="s">
        <v>168</v>
      </c>
      <c r="C224" s="30" t="s">
        <v>286</v>
      </c>
      <c r="D224" s="17">
        <v>0.7768536617991936</v>
      </c>
      <c r="E224" s="17">
        <v>0</v>
      </c>
      <c r="F224" s="17">
        <v>0</v>
      </c>
      <c r="G224" s="17">
        <f t="shared" si="11"/>
        <v>0.7768536617991936</v>
      </c>
      <c r="H224" s="17">
        <f t="shared" si="12"/>
        <v>0.819998076</v>
      </c>
      <c r="I224" s="17">
        <v>0.1596</v>
      </c>
      <c r="J224" s="17">
        <v>0.15940010399999996</v>
      </c>
      <c r="K224" s="17">
        <v>0.6172536617991936</v>
      </c>
      <c r="L224" s="17">
        <v>0.654333972</v>
      </c>
      <c r="M224" s="17">
        <v>0</v>
      </c>
      <c r="N224" s="17">
        <v>0.006264</v>
      </c>
      <c r="O224" s="17">
        <v>0</v>
      </c>
      <c r="P224" s="17">
        <v>0</v>
      </c>
      <c r="Q224" s="17">
        <v>0</v>
      </c>
      <c r="R224" s="17">
        <f t="shared" si="13"/>
        <v>0.04314441420080639</v>
      </c>
      <c r="S224" s="18">
        <f t="shared" si="14"/>
        <v>5.553737637135404</v>
      </c>
      <c r="T224" s="67"/>
      <c r="U224" s="19"/>
      <c r="V224" s="19"/>
      <c r="W224" s="19"/>
      <c r="X224" s="19"/>
    </row>
    <row r="225" spans="1:24" s="1" customFormat="1" ht="12">
      <c r="A225" s="14"/>
      <c r="B225" s="29" t="s">
        <v>85</v>
      </c>
      <c r="C225" s="16"/>
      <c r="D225" s="17">
        <v>0</v>
      </c>
      <c r="E225" s="17">
        <v>0</v>
      </c>
      <c r="F225" s="17">
        <v>0</v>
      </c>
      <c r="G225" s="17">
        <f t="shared" si="11"/>
        <v>0</v>
      </c>
      <c r="H225" s="17">
        <f t="shared" si="12"/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f t="shared" si="13"/>
        <v>0</v>
      </c>
      <c r="S225" s="18"/>
      <c r="T225" s="67">
        <v>0</v>
      </c>
      <c r="U225" s="19"/>
      <c r="V225" s="19"/>
      <c r="W225" s="19"/>
      <c r="X225" s="19"/>
    </row>
    <row r="226" spans="1:24" s="1" customFormat="1" ht="24">
      <c r="A226" s="14"/>
      <c r="B226" s="31" t="s">
        <v>155</v>
      </c>
      <c r="C226" s="30" t="s">
        <v>286</v>
      </c>
      <c r="D226" s="17">
        <v>0.4322150787312</v>
      </c>
      <c r="E226" s="17">
        <v>0</v>
      </c>
      <c r="F226" s="17">
        <v>0</v>
      </c>
      <c r="G226" s="17">
        <f t="shared" si="11"/>
        <v>0.4322150787312</v>
      </c>
      <c r="H226" s="17">
        <f t="shared" si="12"/>
        <v>0.6714995759999999</v>
      </c>
      <c r="I226" s="17">
        <v>0.4322150787312</v>
      </c>
      <c r="J226" s="17">
        <v>0.625251492</v>
      </c>
      <c r="K226" s="17">
        <v>0</v>
      </c>
      <c r="L226" s="17">
        <v>0.043512083999999986</v>
      </c>
      <c r="M226" s="17">
        <v>0</v>
      </c>
      <c r="N226" s="17">
        <v>0.0027359999999999997</v>
      </c>
      <c r="O226" s="17">
        <v>0</v>
      </c>
      <c r="P226" s="17">
        <v>0</v>
      </c>
      <c r="Q226" s="17">
        <v>0</v>
      </c>
      <c r="R226" s="17">
        <f t="shared" si="13"/>
        <v>0.23928449726879986</v>
      </c>
      <c r="S226" s="18">
        <f t="shared" si="14"/>
        <v>55.3623668038694</v>
      </c>
      <c r="T226" s="67" t="s">
        <v>540</v>
      </c>
      <c r="U226" s="19"/>
      <c r="V226" s="19"/>
      <c r="W226" s="19"/>
      <c r="X226" s="19"/>
    </row>
    <row r="227" spans="1:24" s="1" customFormat="1" ht="22.5">
      <c r="A227" s="14"/>
      <c r="B227" s="31" t="s">
        <v>169</v>
      </c>
      <c r="C227" s="30" t="s">
        <v>286</v>
      </c>
      <c r="D227" s="17">
        <v>0.6593352886452479</v>
      </c>
      <c r="E227" s="17">
        <v>0</v>
      </c>
      <c r="F227" s="17">
        <v>0</v>
      </c>
      <c r="G227" s="17">
        <f t="shared" si="11"/>
        <v>0.6593352886452479</v>
      </c>
      <c r="H227" s="17">
        <f t="shared" si="12"/>
        <v>0.6841655040000001</v>
      </c>
      <c r="I227" s="17">
        <v>0.6593352886452479</v>
      </c>
      <c r="J227" s="17">
        <v>0.6718679040000001</v>
      </c>
      <c r="K227" s="17">
        <v>0</v>
      </c>
      <c r="L227" s="17">
        <v>0.007989600000000001</v>
      </c>
      <c r="M227" s="17">
        <v>0</v>
      </c>
      <c r="N227" s="17">
        <v>0.004307999999999999</v>
      </c>
      <c r="O227" s="17">
        <v>0</v>
      </c>
      <c r="P227" s="17">
        <v>0</v>
      </c>
      <c r="Q227" s="17">
        <v>0</v>
      </c>
      <c r="R227" s="17">
        <f t="shared" si="13"/>
        <v>0.02483021535475216</v>
      </c>
      <c r="S227" s="18">
        <f t="shared" si="14"/>
        <v>3.7659466711953797</v>
      </c>
      <c r="T227" s="67"/>
      <c r="U227" s="19"/>
      <c r="V227" s="19"/>
      <c r="W227" s="19"/>
      <c r="X227" s="19"/>
    </row>
    <row r="228" spans="1:24" s="1" customFormat="1" ht="22.5">
      <c r="A228" s="14"/>
      <c r="B228" s="31" t="s">
        <v>170</v>
      </c>
      <c r="C228" s="30" t="s">
        <v>286</v>
      </c>
      <c r="D228" s="17">
        <v>0.47665193651328003</v>
      </c>
      <c r="E228" s="17">
        <v>0</v>
      </c>
      <c r="F228" s="17">
        <v>0</v>
      </c>
      <c r="G228" s="17">
        <f t="shared" si="11"/>
        <v>0.47665193651328003</v>
      </c>
      <c r="H228" s="17">
        <f t="shared" si="12"/>
        <v>0.519500916</v>
      </c>
      <c r="I228" s="17">
        <v>0</v>
      </c>
      <c r="J228" s="17">
        <v>0.019008</v>
      </c>
      <c r="K228" s="17">
        <v>0.47665193651328003</v>
      </c>
      <c r="L228" s="17">
        <v>0.496724916</v>
      </c>
      <c r="M228" s="17">
        <v>0</v>
      </c>
      <c r="N228" s="17">
        <v>0.0037679999999999996</v>
      </c>
      <c r="O228" s="17">
        <v>0</v>
      </c>
      <c r="P228" s="17">
        <v>0</v>
      </c>
      <c r="Q228" s="17">
        <v>0</v>
      </c>
      <c r="R228" s="17">
        <f t="shared" si="13"/>
        <v>0.04284897948672001</v>
      </c>
      <c r="S228" s="18">
        <f t="shared" si="14"/>
        <v>8.989574195410027</v>
      </c>
      <c r="T228" s="67"/>
      <c r="U228" s="19"/>
      <c r="V228" s="19"/>
      <c r="W228" s="19"/>
      <c r="X228" s="19"/>
    </row>
    <row r="229" spans="1:24" s="1" customFormat="1" ht="22.5">
      <c r="A229" s="14"/>
      <c r="B229" s="31" t="s">
        <v>407</v>
      </c>
      <c r="C229" s="30" t="s">
        <v>286</v>
      </c>
      <c r="D229" s="17">
        <v>1.225812919366656</v>
      </c>
      <c r="E229" s="17">
        <v>0</v>
      </c>
      <c r="F229" s="17">
        <v>0</v>
      </c>
      <c r="G229" s="17">
        <f t="shared" si="11"/>
        <v>1.225812919366656</v>
      </c>
      <c r="H229" s="17">
        <f t="shared" si="12"/>
        <v>1.361332788</v>
      </c>
      <c r="I229" s="17">
        <v>0.21119999999999997</v>
      </c>
      <c r="J229" s="17">
        <v>0.21099364799999998</v>
      </c>
      <c r="K229" s="17">
        <v>1.014612919366656</v>
      </c>
      <c r="L229" s="17">
        <v>1.14259914</v>
      </c>
      <c r="M229" s="17">
        <v>0</v>
      </c>
      <c r="N229" s="17">
        <v>0.0077399999999999995</v>
      </c>
      <c r="O229" s="17">
        <v>0</v>
      </c>
      <c r="P229" s="17">
        <v>0</v>
      </c>
      <c r="Q229" s="17">
        <v>0</v>
      </c>
      <c r="R229" s="17">
        <f t="shared" si="13"/>
        <v>0.13551986863334387</v>
      </c>
      <c r="S229" s="18">
        <f t="shared" si="14"/>
        <v>11.055509898146877</v>
      </c>
      <c r="T229" s="67" t="s">
        <v>534</v>
      </c>
      <c r="U229" s="19"/>
      <c r="V229" s="19"/>
      <c r="W229" s="19"/>
      <c r="X229" s="19"/>
    </row>
    <row r="230" spans="1:24" s="1" customFormat="1" ht="22.5">
      <c r="A230" s="14"/>
      <c r="B230" s="31" t="s">
        <v>171</v>
      </c>
      <c r="C230" s="30" t="s">
        <v>286</v>
      </c>
      <c r="D230" s="17">
        <v>0.869830069343808</v>
      </c>
      <c r="E230" s="17">
        <v>0</v>
      </c>
      <c r="F230" s="17">
        <v>0</v>
      </c>
      <c r="G230" s="17">
        <f t="shared" si="11"/>
        <v>0.8698300693438081</v>
      </c>
      <c r="H230" s="17">
        <f t="shared" si="12"/>
        <v>0.9039097079999999</v>
      </c>
      <c r="I230" s="17">
        <v>0.4596</v>
      </c>
      <c r="J230" s="17">
        <v>0.479492724</v>
      </c>
      <c r="K230" s="17">
        <v>0.41023006934380807</v>
      </c>
      <c r="L230" s="17">
        <v>0.41926898399999996</v>
      </c>
      <c r="M230" s="17">
        <v>0</v>
      </c>
      <c r="N230" s="17">
        <v>0.005148000000000001</v>
      </c>
      <c r="O230" s="17">
        <v>0</v>
      </c>
      <c r="P230" s="17">
        <v>0</v>
      </c>
      <c r="Q230" s="17">
        <v>0</v>
      </c>
      <c r="R230" s="17">
        <f t="shared" si="13"/>
        <v>0.03407963865619179</v>
      </c>
      <c r="S230" s="18">
        <f t="shared" si="14"/>
        <v>3.917965112645641</v>
      </c>
      <c r="T230" s="67"/>
      <c r="U230" s="19"/>
      <c r="V230" s="19"/>
      <c r="W230" s="19"/>
      <c r="X230" s="19"/>
    </row>
    <row r="231" spans="1:24" s="1" customFormat="1" ht="33.75">
      <c r="A231" s="14"/>
      <c r="B231" s="31" t="s">
        <v>337</v>
      </c>
      <c r="C231" s="30" t="s">
        <v>286</v>
      </c>
      <c r="D231" s="17">
        <v>1.0720681194796802</v>
      </c>
      <c r="E231" s="17">
        <v>0</v>
      </c>
      <c r="F231" s="17">
        <v>0</v>
      </c>
      <c r="G231" s="17">
        <f t="shared" si="11"/>
        <v>1.0720681194796802</v>
      </c>
      <c r="H231" s="17">
        <f t="shared" si="12"/>
        <v>1.0942439400000001</v>
      </c>
      <c r="I231" s="17">
        <v>0</v>
      </c>
      <c r="J231" s="17">
        <v>0</v>
      </c>
      <c r="K231" s="17">
        <v>0</v>
      </c>
      <c r="L231" s="17">
        <v>0.042421056</v>
      </c>
      <c r="M231" s="17">
        <v>1.0720681194796802</v>
      </c>
      <c r="N231" s="17">
        <v>1.0518228840000001</v>
      </c>
      <c r="O231" s="17">
        <v>0</v>
      </c>
      <c r="P231" s="17">
        <v>0</v>
      </c>
      <c r="Q231" s="17">
        <v>0</v>
      </c>
      <c r="R231" s="17">
        <f t="shared" si="13"/>
        <v>0.022175820520319967</v>
      </c>
      <c r="S231" s="18">
        <f t="shared" si="14"/>
        <v>2.0685085320028755</v>
      </c>
      <c r="T231" s="67"/>
      <c r="U231" s="19"/>
      <c r="V231" s="19"/>
      <c r="W231" s="19"/>
      <c r="X231" s="19"/>
    </row>
    <row r="232" spans="1:24" s="1" customFormat="1" ht="22.5">
      <c r="A232" s="14"/>
      <c r="B232" s="31" t="s">
        <v>408</v>
      </c>
      <c r="C232" s="30" t="s">
        <v>286</v>
      </c>
      <c r="D232" s="17">
        <v>0.67028672406624</v>
      </c>
      <c r="E232" s="17">
        <v>0</v>
      </c>
      <c r="F232" s="17">
        <v>0</v>
      </c>
      <c r="G232" s="17">
        <f t="shared" si="11"/>
        <v>0.67028672406624</v>
      </c>
      <c r="H232" s="17">
        <f t="shared" si="12"/>
        <v>0.673544892</v>
      </c>
      <c r="I232" s="17">
        <v>0</v>
      </c>
      <c r="J232" s="17">
        <v>0</v>
      </c>
      <c r="K232" s="17">
        <v>0.67028672406624</v>
      </c>
      <c r="L232" s="17">
        <v>0.669956892</v>
      </c>
      <c r="M232" s="17">
        <v>0</v>
      </c>
      <c r="N232" s="17">
        <v>0.003588</v>
      </c>
      <c r="O232" s="17">
        <v>0</v>
      </c>
      <c r="P232" s="17">
        <v>0</v>
      </c>
      <c r="Q232" s="17">
        <v>0</v>
      </c>
      <c r="R232" s="17">
        <f t="shared" si="13"/>
        <v>0.0032581679337599923</v>
      </c>
      <c r="S232" s="18">
        <f t="shared" si="14"/>
        <v>0.48608570284587777</v>
      </c>
      <c r="T232" s="67"/>
      <c r="U232" s="19"/>
      <c r="V232" s="19"/>
      <c r="W232" s="19"/>
      <c r="X232" s="19"/>
    </row>
    <row r="233" spans="1:24" s="1" customFormat="1" ht="22.5">
      <c r="A233" s="14"/>
      <c r="B233" s="31" t="s">
        <v>338</v>
      </c>
      <c r="C233" s="30" t="s">
        <v>286</v>
      </c>
      <c r="D233" s="17">
        <v>0.7264173919756799</v>
      </c>
      <c r="E233" s="17">
        <v>0</v>
      </c>
      <c r="F233" s="17">
        <v>0</v>
      </c>
      <c r="G233" s="17">
        <f t="shared" si="11"/>
        <v>0.7264173919756799</v>
      </c>
      <c r="H233" s="17">
        <f t="shared" si="12"/>
        <v>0.7708335839999999</v>
      </c>
      <c r="I233" s="17">
        <v>0</v>
      </c>
      <c r="J233" s="17">
        <v>0</v>
      </c>
      <c r="K233" s="17">
        <v>0.7264173919756799</v>
      </c>
      <c r="L233" s="17">
        <v>0.739963584</v>
      </c>
      <c r="M233" s="17">
        <v>0</v>
      </c>
      <c r="N233" s="17">
        <v>0.030869999999999995</v>
      </c>
      <c r="O233" s="17">
        <v>0</v>
      </c>
      <c r="P233" s="17">
        <v>0</v>
      </c>
      <c r="Q233" s="17">
        <v>0</v>
      </c>
      <c r="R233" s="17">
        <f t="shared" si="13"/>
        <v>0.04441619202432001</v>
      </c>
      <c r="S233" s="18">
        <f t="shared" si="14"/>
        <v>6.114417484349968</v>
      </c>
      <c r="T233" s="67"/>
      <c r="U233" s="19"/>
      <c r="V233" s="19"/>
      <c r="W233" s="19"/>
      <c r="X233" s="19"/>
    </row>
    <row r="234" spans="1:24" s="1" customFormat="1" ht="12">
      <c r="A234" s="14"/>
      <c r="B234" s="29" t="s">
        <v>146</v>
      </c>
      <c r="C234" s="30"/>
      <c r="D234" s="17">
        <v>0</v>
      </c>
      <c r="E234" s="17">
        <v>0</v>
      </c>
      <c r="F234" s="17">
        <v>0</v>
      </c>
      <c r="G234" s="17">
        <f t="shared" si="11"/>
        <v>0</v>
      </c>
      <c r="H234" s="17">
        <f t="shared" si="12"/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f t="shared" si="13"/>
        <v>0</v>
      </c>
      <c r="S234" s="18"/>
      <c r="T234" s="67">
        <v>0</v>
      </c>
      <c r="U234" s="19"/>
      <c r="V234" s="19"/>
      <c r="W234" s="19"/>
      <c r="X234" s="19"/>
    </row>
    <row r="235" spans="1:24" s="1" customFormat="1" ht="24">
      <c r="A235" s="14"/>
      <c r="B235" s="31" t="s">
        <v>156</v>
      </c>
      <c r="C235" s="30" t="s">
        <v>286</v>
      </c>
      <c r="D235" s="17">
        <v>0.3847809034704</v>
      </c>
      <c r="E235" s="17">
        <v>0</v>
      </c>
      <c r="F235" s="17">
        <v>0</v>
      </c>
      <c r="G235" s="17">
        <f t="shared" si="11"/>
        <v>0.3847809034704</v>
      </c>
      <c r="H235" s="17">
        <f t="shared" si="12"/>
        <v>0.440009892</v>
      </c>
      <c r="I235" s="17">
        <v>0.3847809034704</v>
      </c>
      <c r="J235" s="17">
        <v>0.42535909200000005</v>
      </c>
      <c r="K235" s="17">
        <v>0</v>
      </c>
      <c r="L235" s="17">
        <v>0.013282799999999999</v>
      </c>
      <c r="M235" s="17">
        <v>0</v>
      </c>
      <c r="N235" s="17">
        <v>0.0013679999999999999</v>
      </c>
      <c r="O235" s="17">
        <v>0</v>
      </c>
      <c r="P235" s="17">
        <v>0</v>
      </c>
      <c r="Q235" s="17">
        <v>0</v>
      </c>
      <c r="R235" s="17">
        <f t="shared" si="13"/>
        <v>0.05522898852960001</v>
      </c>
      <c r="S235" s="18">
        <f t="shared" si="14"/>
        <v>14.353360063215456</v>
      </c>
      <c r="T235" s="67" t="s">
        <v>541</v>
      </c>
      <c r="U235" s="19"/>
      <c r="V235" s="19"/>
      <c r="W235" s="19"/>
      <c r="X235" s="19"/>
    </row>
    <row r="236" spans="1:24" s="1" customFormat="1" ht="22.5">
      <c r="A236" s="14"/>
      <c r="B236" s="31" t="s">
        <v>409</v>
      </c>
      <c r="C236" s="30" t="s">
        <v>286</v>
      </c>
      <c r="D236" s="17">
        <v>0.8722076497482241</v>
      </c>
      <c r="E236" s="17">
        <v>0</v>
      </c>
      <c r="F236" s="17">
        <v>0</v>
      </c>
      <c r="G236" s="17">
        <f t="shared" si="11"/>
        <v>0.8722076497482241</v>
      </c>
      <c r="H236" s="17">
        <f t="shared" si="12"/>
        <v>0.9368075880000001</v>
      </c>
      <c r="I236" s="17">
        <v>0.2544</v>
      </c>
      <c r="J236" s="17">
        <v>0.276605376</v>
      </c>
      <c r="K236" s="17">
        <v>0.6178076497482241</v>
      </c>
      <c r="L236" s="17">
        <v>0.655486212</v>
      </c>
      <c r="M236" s="17">
        <v>0</v>
      </c>
      <c r="N236" s="17">
        <v>0.004716000000000001</v>
      </c>
      <c r="O236" s="17">
        <v>0</v>
      </c>
      <c r="P236" s="17">
        <v>0</v>
      </c>
      <c r="Q236" s="17">
        <v>0</v>
      </c>
      <c r="R236" s="17">
        <f t="shared" si="13"/>
        <v>0.06459993825177601</v>
      </c>
      <c r="S236" s="18">
        <f t="shared" si="14"/>
        <v>7.406486089685611</v>
      </c>
      <c r="T236" s="67"/>
      <c r="U236" s="19"/>
      <c r="V236" s="19"/>
      <c r="W236" s="19"/>
      <c r="X236" s="19"/>
    </row>
    <row r="237" spans="1:24" s="1" customFormat="1" ht="24">
      <c r="A237" s="14"/>
      <c r="B237" s="31" t="s">
        <v>410</v>
      </c>
      <c r="C237" s="30" t="s">
        <v>286</v>
      </c>
      <c r="D237" s="17">
        <v>0.1377048449290752</v>
      </c>
      <c r="E237" s="17">
        <v>0</v>
      </c>
      <c r="F237" s="17">
        <v>0</v>
      </c>
      <c r="G237" s="17">
        <f t="shared" si="11"/>
        <v>0.1377048449290752</v>
      </c>
      <c r="H237" s="17">
        <f t="shared" si="12"/>
        <v>0.16513445999999998</v>
      </c>
      <c r="I237" s="17">
        <v>0.1377048449290752</v>
      </c>
      <c r="J237" s="17">
        <v>0.15933126</v>
      </c>
      <c r="K237" s="17">
        <v>0</v>
      </c>
      <c r="L237" s="17">
        <v>0.0050352</v>
      </c>
      <c r="M237" s="17">
        <v>0</v>
      </c>
      <c r="N237" s="17">
        <v>0.000768</v>
      </c>
      <c r="O237" s="17">
        <v>0</v>
      </c>
      <c r="P237" s="17">
        <v>0</v>
      </c>
      <c r="Q237" s="17">
        <v>0</v>
      </c>
      <c r="R237" s="17">
        <f t="shared" si="13"/>
        <v>0.027429615070924784</v>
      </c>
      <c r="S237" s="18">
        <f t="shared" si="14"/>
        <v>19.91913580459162</v>
      </c>
      <c r="T237" s="67" t="s">
        <v>542</v>
      </c>
      <c r="U237" s="19"/>
      <c r="V237" s="19"/>
      <c r="W237" s="19"/>
      <c r="X237" s="19"/>
    </row>
    <row r="238" spans="1:24" s="1" customFormat="1" ht="33.75">
      <c r="A238" s="14"/>
      <c r="B238" s="31" t="s">
        <v>411</v>
      </c>
      <c r="C238" s="30" t="s">
        <v>286</v>
      </c>
      <c r="D238" s="17">
        <v>0.9263390732102401</v>
      </c>
      <c r="E238" s="17">
        <v>0</v>
      </c>
      <c r="F238" s="17">
        <v>0</v>
      </c>
      <c r="G238" s="17">
        <f t="shared" si="11"/>
        <v>0.9263390732102401</v>
      </c>
      <c r="H238" s="17">
        <f t="shared" si="12"/>
        <v>1.1168318400000001</v>
      </c>
      <c r="I238" s="17">
        <v>0.1596</v>
      </c>
      <c r="J238" s="17">
        <v>0.15927124799999998</v>
      </c>
      <c r="K238" s="17">
        <v>0.7667390732102402</v>
      </c>
      <c r="L238" s="17">
        <v>0.950036592</v>
      </c>
      <c r="M238" s="17">
        <v>0</v>
      </c>
      <c r="N238" s="17">
        <v>0.007524</v>
      </c>
      <c r="O238" s="17">
        <v>0</v>
      </c>
      <c r="P238" s="17">
        <v>0</v>
      </c>
      <c r="Q238" s="17">
        <v>0</v>
      </c>
      <c r="R238" s="17">
        <f t="shared" si="13"/>
        <v>0.19049276678976002</v>
      </c>
      <c r="S238" s="18">
        <f t="shared" si="14"/>
        <v>20.564043156422716</v>
      </c>
      <c r="T238" s="67" t="s">
        <v>541</v>
      </c>
      <c r="U238" s="19"/>
      <c r="V238" s="19"/>
      <c r="W238" s="19"/>
      <c r="X238" s="19"/>
    </row>
    <row r="239" spans="1:24" s="1" customFormat="1" ht="33.75">
      <c r="A239" s="14"/>
      <c r="B239" s="31" t="s">
        <v>412</v>
      </c>
      <c r="C239" s="30" t="s">
        <v>286</v>
      </c>
      <c r="D239" s="17">
        <v>1.25436060163296</v>
      </c>
      <c r="E239" s="17">
        <v>0</v>
      </c>
      <c r="F239" s="17">
        <v>0</v>
      </c>
      <c r="G239" s="17">
        <f t="shared" si="11"/>
        <v>1.25436060163296</v>
      </c>
      <c r="H239" s="17">
        <f t="shared" si="12"/>
        <v>1.303320108</v>
      </c>
      <c r="I239" s="17">
        <v>0.7188</v>
      </c>
      <c r="J239" s="17">
        <v>0.71939226</v>
      </c>
      <c r="K239" s="17">
        <v>0.5355606016329602</v>
      </c>
      <c r="L239" s="17">
        <v>0.576403848</v>
      </c>
      <c r="M239" s="17">
        <v>0</v>
      </c>
      <c r="N239" s="17">
        <v>0.007524</v>
      </c>
      <c r="O239" s="17">
        <v>0</v>
      </c>
      <c r="P239" s="17">
        <v>0</v>
      </c>
      <c r="Q239" s="17">
        <v>0</v>
      </c>
      <c r="R239" s="17">
        <f t="shared" si="13"/>
        <v>0.04895950636704005</v>
      </c>
      <c r="S239" s="18">
        <f t="shared" si="14"/>
        <v>3.903144462868434</v>
      </c>
      <c r="T239" s="67"/>
      <c r="U239" s="19"/>
      <c r="V239" s="19"/>
      <c r="W239" s="19"/>
      <c r="X239" s="19"/>
    </row>
    <row r="240" spans="1:24" s="1" customFormat="1" ht="33.75">
      <c r="A240" s="14"/>
      <c r="B240" s="31" t="s">
        <v>172</v>
      </c>
      <c r="C240" s="30" t="s">
        <v>286</v>
      </c>
      <c r="D240" s="17">
        <v>1.83130266114816</v>
      </c>
      <c r="E240" s="17">
        <v>0</v>
      </c>
      <c r="F240" s="17">
        <v>0</v>
      </c>
      <c r="G240" s="17">
        <f t="shared" si="11"/>
        <v>1.83130266114816</v>
      </c>
      <c r="H240" s="17">
        <f t="shared" si="12"/>
        <v>2.026415148</v>
      </c>
      <c r="I240" s="17">
        <v>1.4951999999999999</v>
      </c>
      <c r="J240" s="17">
        <v>1.494979224</v>
      </c>
      <c r="K240" s="17">
        <v>0.3361026611481601</v>
      </c>
      <c r="L240" s="17">
        <v>0.5170719239999999</v>
      </c>
      <c r="M240" s="17">
        <v>0</v>
      </c>
      <c r="N240" s="17">
        <v>0.014363999999999998</v>
      </c>
      <c r="O240" s="17">
        <v>0</v>
      </c>
      <c r="P240" s="17">
        <v>0</v>
      </c>
      <c r="Q240" s="17">
        <v>0</v>
      </c>
      <c r="R240" s="17">
        <f t="shared" si="13"/>
        <v>0.1951124868518399</v>
      </c>
      <c r="S240" s="18">
        <f t="shared" si="14"/>
        <v>10.65430040545627</v>
      </c>
      <c r="T240" s="67" t="s">
        <v>543</v>
      </c>
      <c r="U240" s="19"/>
      <c r="V240" s="19"/>
      <c r="W240" s="19"/>
      <c r="X240" s="19"/>
    </row>
    <row r="241" spans="1:24" s="1" customFormat="1" ht="22.5">
      <c r="A241" s="14"/>
      <c r="B241" s="31" t="s">
        <v>413</v>
      </c>
      <c r="C241" s="30" t="s">
        <v>286</v>
      </c>
      <c r="D241" s="17">
        <v>1.2614304498408002</v>
      </c>
      <c r="E241" s="17">
        <v>0</v>
      </c>
      <c r="F241" s="17">
        <v>0</v>
      </c>
      <c r="G241" s="17">
        <f t="shared" si="11"/>
        <v>1.2614304498408002</v>
      </c>
      <c r="H241" s="17">
        <f t="shared" si="12"/>
        <v>1.24397874</v>
      </c>
      <c r="I241" s="17">
        <v>0</v>
      </c>
      <c r="J241" s="17">
        <v>0</v>
      </c>
      <c r="K241" s="17">
        <v>1.2614304498408002</v>
      </c>
      <c r="L241" s="17">
        <v>1.21929834</v>
      </c>
      <c r="M241" s="17">
        <v>0</v>
      </c>
      <c r="N241" s="17">
        <v>0.0246804</v>
      </c>
      <c r="O241" s="17">
        <v>0</v>
      </c>
      <c r="P241" s="17">
        <v>0</v>
      </c>
      <c r="Q241" s="17">
        <v>0</v>
      </c>
      <c r="R241" s="17">
        <f t="shared" si="13"/>
        <v>-0.017451709840800245</v>
      </c>
      <c r="S241" s="18">
        <f t="shared" si="14"/>
        <v>-1.3834856961795041</v>
      </c>
      <c r="T241" s="67"/>
      <c r="U241" s="19"/>
      <c r="V241" s="19"/>
      <c r="W241" s="19"/>
      <c r="X241" s="19"/>
    </row>
    <row r="242" spans="1:24" s="1" customFormat="1" ht="12">
      <c r="A242" s="14"/>
      <c r="B242" s="29" t="s">
        <v>93</v>
      </c>
      <c r="C242" s="30"/>
      <c r="D242" s="17">
        <v>0</v>
      </c>
      <c r="E242" s="17">
        <v>0</v>
      </c>
      <c r="F242" s="17">
        <v>0</v>
      </c>
      <c r="G242" s="17">
        <f t="shared" si="11"/>
        <v>0</v>
      </c>
      <c r="H242" s="17">
        <f t="shared" si="12"/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f t="shared" si="13"/>
        <v>0</v>
      </c>
      <c r="S242" s="18"/>
      <c r="T242" s="67">
        <v>0</v>
      </c>
      <c r="U242" s="19"/>
      <c r="V242" s="19"/>
      <c r="W242" s="19"/>
      <c r="X242" s="19"/>
    </row>
    <row r="243" spans="1:24" s="1" customFormat="1" ht="22.5">
      <c r="A243" s="14"/>
      <c r="B243" s="31" t="s">
        <v>173</v>
      </c>
      <c r="C243" s="30" t="s">
        <v>286</v>
      </c>
      <c r="D243" s="17">
        <v>0.353845979140032</v>
      </c>
      <c r="E243" s="17">
        <v>0</v>
      </c>
      <c r="F243" s="17">
        <v>0</v>
      </c>
      <c r="G243" s="17">
        <f t="shared" si="11"/>
        <v>0.353845979140032</v>
      </c>
      <c r="H243" s="17">
        <f t="shared" si="12"/>
        <v>0.3678981839999999</v>
      </c>
      <c r="I243" s="17">
        <v>0.353845979140032</v>
      </c>
      <c r="J243" s="17">
        <v>0.35825138399999995</v>
      </c>
      <c r="K243" s="17">
        <v>0</v>
      </c>
      <c r="L243" s="17">
        <v>0.006778800000000001</v>
      </c>
      <c r="M243" s="17">
        <v>0</v>
      </c>
      <c r="N243" s="17">
        <v>0.0028680000000000003</v>
      </c>
      <c r="O243" s="17">
        <v>0</v>
      </c>
      <c r="P243" s="17">
        <v>0</v>
      </c>
      <c r="Q243" s="17">
        <v>0</v>
      </c>
      <c r="R243" s="17">
        <f t="shared" si="13"/>
        <v>0.014052204859967887</v>
      </c>
      <c r="S243" s="18">
        <f t="shared" si="14"/>
        <v>3.971277247270013</v>
      </c>
      <c r="T243" s="67"/>
      <c r="U243" s="19"/>
      <c r="V243" s="19"/>
      <c r="W243" s="19"/>
      <c r="X243" s="19"/>
    </row>
    <row r="244" spans="1:24" s="1" customFormat="1" ht="22.5">
      <c r="A244" s="14"/>
      <c r="B244" s="31" t="s">
        <v>174</v>
      </c>
      <c r="C244" s="30" t="s">
        <v>286</v>
      </c>
      <c r="D244" s="17">
        <v>0.29129673346636803</v>
      </c>
      <c r="E244" s="17">
        <v>0</v>
      </c>
      <c r="F244" s="17">
        <v>0</v>
      </c>
      <c r="G244" s="17">
        <f t="shared" si="11"/>
        <v>0.29129673346636803</v>
      </c>
      <c r="H244" s="17">
        <f t="shared" si="12"/>
        <v>0.3161581799999999</v>
      </c>
      <c r="I244" s="17">
        <v>0.29129673346636803</v>
      </c>
      <c r="J244" s="17">
        <v>0.30764417999999993</v>
      </c>
      <c r="K244" s="17">
        <v>0</v>
      </c>
      <c r="L244" s="17">
        <v>0.006258</v>
      </c>
      <c r="M244" s="17">
        <v>0</v>
      </c>
      <c r="N244" s="17">
        <v>0.0022559999999999998</v>
      </c>
      <c r="O244" s="17">
        <v>0</v>
      </c>
      <c r="P244" s="17">
        <v>0</v>
      </c>
      <c r="Q244" s="17">
        <v>0</v>
      </c>
      <c r="R244" s="17">
        <f t="shared" si="13"/>
        <v>0.02486144653363187</v>
      </c>
      <c r="S244" s="18">
        <f t="shared" si="14"/>
        <v>8.53474951050293</v>
      </c>
      <c r="T244" s="67"/>
      <c r="U244" s="19"/>
      <c r="V244" s="19"/>
      <c r="W244" s="19"/>
      <c r="X244" s="19"/>
    </row>
    <row r="245" spans="1:24" s="1" customFormat="1" ht="24">
      <c r="A245" s="14"/>
      <c r="B245" s="31" t="s">
        <v>414</v>
      </c>
      <c r="C245" s="30" t="s">
        <v>286</v>
      </c>
      <c r="D245" s="17">
        <v>0.083376972627264</v>
      </c>
      <c r="E245" s="17">
        <v>0</v>
      </c>
      <c r="F245" s="17">
        <v>0</v>
      </c>
      <c r="G245" s="17">
        <f t="shared" si="11"/>
        <v>0.083376972627264</v>
      </c>
      <c r="H245" s="17">
        <f t="shared" si="12"/>
        <v>0.092003232</v>
      </c>
      <c r="I245" s="17">
        <v>0.083376972627264</v>
      </c>
      <c r="J245" s="17">
        <v>0.086516832</v>
      </c>
      <c r="K245" s="17">
        <v>0</v>
      </c>
      <c r="L245" s="17">
        <v>0.004874399999999999</v>
      </c>
      <c r="M245" s="17">
        <v>0</v>
      </c>
      <c r="N245" s="17">
        <v>0.000612</v>
      </c>
      <c r="O245" s="17">
        <v>0</v>
      </c>
      <c r="P245" s="17">
        <v>0</v>
      </c>
      <c r="Q245" s="17">
        <v>0</v>
      </c>
      <c r="R245" s="17">
        <f t="shared" si="13"/>
        <v>0.008626259372736006</v>
      </c>
      <c r="S245" s="18">
        <f t="shared" si="14"/>
        <v>10.34609329280834</v>
      </c>
      <c r="T245" s="67" t="s">
        <v>543</v>
      </c>
      <c r="U245" s="19"/>
      <c r="V245" s="19"/>
      <c r="W245" s="19"/>
      <c r="X245" s="19"/>
    </row>
    <row r="246" spans="1:24" s="1" customFormat="1" ht="24">
      <c r="A246" s="14"/>
      <c r="B246" s="31" t="s">
        <v>175</v>
      </c>
      <c r="C246" s="30" t="s">
        <v>286</v>
      </c>
      <c r="D246" s="17">
        <v>0.29614049066591996</v>
      </c>
      <c r="E246" s="17">
        <v>0</v>
      </c>
      <c r="F246" s="17">
        <v>0</v>
      </c>
      <c r="G246" s="17">
        <f t="shared" si="11"/>
        <v>0.29614049066591996</v>
      </c>
      <c r="H246" s="17">
        <f t="shared" si="12"/>
        <v>0.41083827599999995</v>
      </c>
      <c r="I246" s="17">
        <v>0.1692</v>
      </c>
      <c r="J246" s="17">
        <v>0.18011088</v>
      </c>
      <c r="K246" s="17">
        <v>0.12694049066592</v>
      </c>
      <c r="L246" s="17">
        <v>0.227811396</v>
      </c>
      <c r="M246" s="17">
        <v>0</v>
      </c>
      <c r="N246" s="17">
        <v>0.0029159999999999998</v>
      </c>
      <c r="O246" s="17">
        <v>0</v>
      </c>
      <c r="P246" s="17">
        <v>0</v>
      </c>
      <c r="Q246" s="17">
        <v>0</v>
      </c>
      <c r="R246" s="17">
        <f t="shared" si="13"/>
        <v>0.11469778533407998</v>
      </c>
      <c r="S246" s="18">
        <f t="shared" si="14"/>
        <v>38.73086894539933</v>
      </c>
      <c r="T246" s="67" t="s">
        <v>541</v>
      </c>
      <c r="U246" s="19"/>
      <c r="V246" s="19"/>
      <c r="W246" s="19"/>
      <c r="X246" s="19"/>
    </row>
    <row r="247" spans="1:24" s="1" customFormat="1" ht="24">
      <c r="A247" s="14"/>
      <c r="B247" s="31" t="s">
        <v>415</v>
      </c>
      <c r="C247" s="30" t="s">
        <v>286</v>
      </c>
      <c r="D247" s="17">
        <v>0.30049182870969593</v>
      </c>
      <c r="E247" s="17">
        <v>0</v>
      </c>
      <c r="F247" s="17">
        <v>0</v>
      </c>
      <c r="G247" s="17">
        <f t="shared" si="11"/>
        <v>0.30049182870969593</v>
      </c>
      <c r="H247" s="17">
        <f t="shared" si="12"/>
        <v>0.466280016</v>
      </c>
      <c r="I247" s="17">
        <v>0.2028</v>
      </c>
      <c r="J247" s="17">
        <v>0.21453636</v>
      </c>
      <c r="K247" s="17">
        <v>0.09769182870969594</v>
      </c>
      <c r="L247" s="17">
        <v>0.248575656</v>
      </c>
      <c r="M247" s="17">
        <v>0</v>
      </c>
      <c r="N247" s="17">
        <v>0.003168</v>
      </c>
      <c r="O247" s="17">
        <v>0</v>
      </c>
      <c r="P247" s="17">
        <v>0</v>
      </c>
      <c r="Q247" s="17">
        <v>0</v>
      </c>
      <c r="R247" s="17">
        <f t="shared" si="13"/>
        <v>0.1657881872903041</v>
      </c>
      <c r="S247" s="18">
        <f t="shared" si="14"/>
        <v>55.172278062333426</v>
      </c>
      <c r="T247" s="67" t="s">
        <v>541</v>
      </c>
      <c r="U247" s="19"/>
      <c r="V247" s="19"/>
      <c r="W247" s="19"/>
      <c r="X247" s="19"/>
    </row>
    <row r="248" spans="1:24" s="1" customFormat="1" ht="12">
      <c r="A248" s="14"/>
      <c r="B248" s="29" t="s">
        <v>145</v>
      </c>
      <c r="C248" s="30"/>
      <c r="D248" s="17">
        <v>0</v>
      </c>
      <c r="E248" s="17">
        <v>0</v>
      </c>
      <c r="F248" s="17">
        <v>0</v>
      </c>
      <c r="G248" s="17">
        <f t="shared" si="11"/>
        <v>0</v>
      </c>
      <c r="H248" s="17">
        <f t="shared" si="12"/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f t="shared" si="13"/>
        <v>0</v>
      </c>
      <c r="S248" s="18"/>
      <c r="T248" s="67">
        <v>0</v>
      </c>
      <c r="U248" s="19"/>
      <c r="V248" s="19"/>
      <c r="W248" s="19"/>
      <c r="X248" s="19"/>
    </row>
    <row r="249" spans="1:24" s="1" customFormat="1" ht="24">
      <c r="A249" s="14"/>
      <c r="B249" s="33" t="s">
        <v>416</v>
      </c>
      <c r="C249" s="30" t="s">
        <v>286</v>
      </c>
      <c r="D249" s="17">
        <v>0.5786258521462272</v>
      </c>
      <c r="E249" s="17">
        <v>0</v>
      </c>
      <c r="F249" s="17">
        <v>0</v>
      </c>
      <c r="G249" s="17">
        <f t="shared" si="11"/>
        <v>0.5786258521462272</v>
      </c>
      <c r="H249" s="17">
        <f t="shared" si="12"/>
        <v>0.5764366799999999</v>
      </c>
      <c r="I249" s="17">
        <v>0.28919999999999996</v>
      </c>
      <c r="J249" s="17">
        <v>0.30220507199999996</v>
      </c>
      <c r="K249" s="17">
        <v>0.28942585214622724</v>
      </c>
      <c r="L249" s="17">
        <v>0.27007960799999997</v>
      </c>
      <c r="M249" s="17">
        <v>0</v>
      </c>
      <c r="N249" s="17">
        <v>0.0041519999999999994</v>
      </c>
      <c r="O249" s="17">
        <v>0</v>
      </c>
      <c r="P249" s="17">
        <v>0</v>
      </c>
      <c r="Q249" s="17">
        <v>0</v>
      </c>
      <c r="R249" s="17">
        <f t="shared" si="13"/>
        <v>-0.0021891721462272695</v>
      </c>
      <c r="S249" s="18">
        <f t="shared" si="14"/>
        <v>-0.37833984397814874</v>
      </c>
      <c r="T249" s="67"/>
      <c r="U249" s="19"/>
      <c r="V249" s="19"/>
      <c r="W249" s="19"/>
      <c r="X249" s="19"/>
    </row>
    <row r="250" spans="1:24" s="1" customFormat="1" ht="24">
      <c r="A250" s="14"/>
      <c r="B250" s="36" t="s">
        <v>417</v>
      </c>
      <c r="C250" s="30" t="s">
        <v>286</v>
      </c>
      <c r="D250" s="17">
        <v>0.37655489167027206</v>
      </c>
      <c r="E250" s="17">
        <v>0</v>
      </c>
      <c r="F250" s="17">
        <v>0</v>
      </c>
      <c r="G250" s="17">
        <f t="shared" si="11"/>
        <v>0.37655489167027206</v>
      </c>
      <c r="H250" s="17">
        <f t="shared" si="12"/>
        <v>0.381351012</v>
      </c>
      <c r="I250" s="17">
        <v>0.37655489167027206</v>
      </c>
      <c r="J250" s="17">
        <v>0.365340084</v>
      </c>
      <c r="K250" s="17">
        <v>0</v>
      </c>
      <c r="L250" s="17">
        <v>0.013754928000000015</v>
      </c>
      <c r="M250" s="17">
        <v>0</v>
      </c>
      <c r="N250" s="17">
        <v>0.0022559999999999998</v>
      </c>
      <c r="O250" s="17">
        <v>0</v>
      </c>
      <c r="P250" s="17">
        <v>0</v>
      </c>
      <c r="Q250" s="17">
        <v>0</v>
      </c>
      <c r="R250" s="17">
        <f t="shared" si="13"/>
        <v>0.0047961203297279265</v>
      </c>
      <c r="S250" s="18">
        <f t="shared" si="14"/>
        <v>1.2736842451983386</v>
      </c>
      <c r="T250" s="67"/>
      <c r="U250" s="19"/>
      <c r="V250" s="19"/>
      <c r="W250" s="19"/>
      <c r="X250" s="19"/>
    </row>
    <row r="251" spans="1:24" s="1" customFormat="1" ht="22.5">
      <c r="A251" s="14"/>
      <c r="B251" s="31" t="s">
        <v>418</v>
      </c>
      <c r="C251" s="30" t="s">
        <v>286</v>
      </c>
      <c r="D251" s="17">
        <v>1.54986481041504</v>
      </c>
      <c r="E251" s="17">
        <v>0</v>
      </c>
      <c r="F251" s="17">
        <v>0</v>
      </c>
      <c r="G251" s="17">
        <f t="shared" si="11"/>
        <v>1.54986481041504</v>
      </c>
      <c r="H251" s="17">
        <f t="shared" si="12"/>
        <v>1.5509120880000002</v>
      </c>
      <c r="I251" s="17">
        <v>0.37440000000000007</v>
      </c>
      <c r="J251" s="17">
        <v>0.205717548</v>
      </c>
      <c r="K251" s="17">
        <v>1.17546481041504</v>
      </c>
      <c r="L251" s="17">
        <v>1.3356185400000002</v>
      </c>
      <c r="M251" s="17">
        <v>0</v>
      </c>
      <c r="N251" s="17">
        <v>0.009576</v>
      </c>
      <c r="O251" s="17">
        <v>0</v>
      </c>
      <c r="P251" s="17">
        <v>0</v>
      </c>
      <c r="Q251" s="17">
        <v>0</v>
      </c>
      <c r="R251" s="17">
        <f t="shared" si="13"/>
        <v>0.001047277584960149</v>
      </c>
      <c r="S251" s="18">
        <f t="shared" si="14"/>
        <v>0.06757218938855043</v>
      </c>
      <c r="T251" s="67"/>
      <c r="U251" s="19"/>
      <c r="V251" s="19"/>
      <c r="W251" s="19"/>
      <c r="X251" s="19"/>
    </row>
    <row r="252" spans="1:24" s="1" customFormat="1" ht="33.75">
      <c r="A252" s="14"/>
      <c r="B252" s="31" t="s">
        <v>419</v>
      </c>
      <c r="C252" s="30" t="s">
        <v>286</v>
      </c>
      <c r="D252" s="17">
        <v>1.78303153914816</v>
      </c>
      <c r="E252" s="17">
        <v>0</v>
      </c>
      <c r="F252" s="17">
        <v>0</v>
      </c>
      <c r="G252" s="17">
        <f t="shared" si="11"/>
        <v>1.78303153914816</v>
      </c>
      <c r="H252" s="17">
        <f t="shared" si="12"/>
        <v>0.046313999999999994</v>
      </c>
      <c r="I252" s="17">
        <v>0</v>
      </c>
      <c r="J252" s="17">
        <v>0</v>
      </c>
      <c r="K252" s="17">
        <v>0</v>
      </c>
      <c r="L252" s="17">
        <v>0.046313999999999994</v>
      </c>
      <c r="M252" s="17">
        <v>1.78303153914816</v>
      </c>
      <c r="N252" s="17">
        <v>0</v>
      </c>
      <c r="O252" s="17">
        <v>0</v>
      </c>
      <c r="P252" s="17">
        <v>0</v>
      </c>
      <c r="Q252" s="17">
        <v>0</v>
      </c>
      <c r="R252" s="17">
        <f t="shared" si="13"/>
        <v>-1.73671753914816</v>
      </c>
      <c r="S252" s="18">
        <f t="shared" si="14"/>
        <v>-97.40251369742307</v>
      </c>
      <c r="T252" s="67" t="s">
        <v>544</v>
      </c>
      <c r="U252" s="19"/>
      <c r="V252" s="19"/>
      <c r="W252" s="19"/>
      <c r="X252" s="19"/>
    </row>
    <row r="253" spans="1:24" s="27" customFormat="1" ht="12">
      <c r="A253" s="23" t="s">
        <v>99</v>
      </c>
      <c r="B253" s="32" t="s">
        <v>102</v>
      </c>
      <c r="C253" s="28" t="s">
        <v>288</v>
      </c>
      <c r="D253" s="25">
        <v>15.101907573563887</v>
      </c>
      <c r="E253" s="25">
        <f>SUM(E255:E284)</f>
        <v>0</v>
      </c>
      <c r="F253" s="25">
        <v>0</v>
      </c>
      <c r="G253" s="17">
        <f t="shared" si="11"/>
        <v>15.101907573563887</v>
      </c>
      <c r="H253" s="17">
        <f t="shared" si="12"/>
        <v>8.567458536</v>
      </c>
      <c r="I253" s="25">
        <v>3.9565836564775005</v>
      </c>
      <c r="J253" s="25">
        <f>SUM(J255:J284)</f>
        <v>4.276318740000001</v>
      </c>
      <c r="K253" s="25">
        <v>4.164887110184044</v>
      </c>
      <c r="L253" s="25">
        <f>SUM(L255:L284)</f>
        <v>4.2440103408</v>
      </c>
      <c r="M253" s="25">
        <v>0</v>
      </c>
      <c r="N253" s="25">
        <v>0.04712945519999977</v>
      </c>
      <c r="O253" s="25">
        <v>6.9804368069023415</v>
      </c>
      <c r="P253" s="25">
        <v>0</v>
      </c>
      <c r="Q253" s="25">
        <v>0</v>
      </c>
      <c r="R253" s="17">
        <f t="shared" si="13"/>
        <v>-6.534449037563887</v>
      </c>
      <c r="S253" s="18">
        <f t="shared" si="14"/>
        <v>-43.269030787888916</v>
      </c>
      <c r="T253" s="67">
        <v>0</v>
      </c>
      <c r="U253" s="19"/>
      <c r="V253" s="26"/>
      <c r="W253" s="26"/>
      <c r="X253" s="26"/>
    </row>
    <row r="254" spans="1:24" s="1" customFormat="1" ht="12">
      <c r="A254" s="14"/>
      <c r="B254" s="29" t="s">
        <v>84</v>
      </c>
      <c r="C254" s="30">
        <v>0</v>
      </c>
      <c r="D254" s="17">
        <v>0</v>
      </c>
      <c r="E254" s="17">
        <v>0</v>
      </c>
      <c r="F254" s="17">
        <v>0</v>
      </c>
      <c r="G254" s="17">
        <f t="shared" si="11"/>
        <v>0</v>
      </c>
      <c r="H254" s="17">
        <f t="shared" si="12"/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f t="shared" si="13"/>
        <v>0</v>
      </c>
      <c r="S254" s="18"/>
      <c r="T254" s="67">
        <v>0</v>
      </c>
      <c r="U254" s="19"/>
      <c r="V254" s="19"/>
      <c r="W254" s="19"/>
      <c r="X254" s="19"/>
    </row>
    <row r="255" spans="1:24" s="1" customFormat="1" ht="22.5">
      <c r="A255" s="14"/>
      <c r="B255" s="31" t="s">
        <v>176</v>
      </c>
      <c r="C255" s="30" t="s">
        <v>288</v>
      </c>
      <c r="D255" s="17">
        <v>0.9134860394958241</v>
      </c>
      <c r="E255" s="17">
        <v>0</v>
      </c>
      <c r="F255" s="17">
        <v>0</v>
      </c>
      <c r="G255" s="17">
        <f t="shared" si="11"/>
        <v>0.9134860394958241</v>
      </c>
      <c r="H255" s="17">
        <f t="shared" si="12"/>
        <v>0.978473484</v>
      </c>
      <c r="I255" s="17">
        <v>0.9134860394958241</v>
      </c>
      <c r="J255" s="17">
        <v>0.950622576</v>
      </c>
      <c r="K255" s="17">
        <v>0</v>
      </c>
      <c r="L255" s="17">
        <v>0.015880799999999997</v>
      </c>
      <c r="M255" s="17">
        <v>0</v>
      </c>
      <c r="N255" s="17">
        <v>0.011970108</v>
      </c>
      <c r="O255" s="17">
        <v>0</v>
      </c>
      <c r="P255" s="17">
        <v>0</v>
      </c>
      <c r="Q255" s="17">
        <v>0</v>
      </c>
      <c r="R255" s="17">
        <f t="shared" si="13"/>
        <v>0.06498744450417593</v>
      </c>
      <c r="S255" s="18">
        <f t="shared" si="14"/>
        <v>7.114224158263452</v>
      </c>
      <c r="T255" s="67"/>
      <c r="U255" s="19"/>
      <c r="V255" s="19"/>
      <c r="W255" s="19"/>
      <c r="X255" s="19"/>
    </row>
    <row r="256" spans="1:24" s="1" customFormat="1" ht="45">
      <c r="A256" s="14"/>
      <c r="B256" s="31" t="s">
        <v>177</v>
      </c>
      <c r="C256" s="30" t="s">
        <v>288</v>
      </c>
      <c r="D256" s="17">
        <v>1.3814537602416</v>
      </c>
      <c r="E256" s="17">
        <v>0</v>
      </c>
      <c r="F256" s="17">
        <v>0</v>
      </c>
      <c r="G256" s="17">
        <f t="shared" si="11"/>
        <v>1.3814537602416</v>
      </c>
      <c r="H256" s="17">
        <f t="shared" si="12"/>
        <v>1.3514620439999998</v>
      </c>
      <c r="I256" s="17">
        <v>0.6516000000000001</v>
      </c>
      <c r="J256" s="17">
        <v>0.65203716</v>
      </c>
      <c r="K256" s="17">
        <v>0.7298537602416</v>
      </c>
      <c r="L256" s="17">
        <v>0.6892148279999999</v>
      </c>
      <c r="M256" s="17">
        <v>0</v>
      </c>
      <c r="N256" s="17">
        <v>0.010210056</v>
      </c>
      <c r="O256" s="17">
        <v>0</v>
      </c>
      <c r="P256" s="17">
        <v>0</v>
      </c>
      <c r="Q256" s="17">
        <v>0</v>
      </c>
      <c r="R256" s="17">
        <f t="shared" si="13"/>
        <v>-0.02999171624160013</v>
      </c>
      <c r="S256" s="18">
        <f t="shared" si="14"/>
        <v>-2.1710257052943223</v>
      </c>
      <c r="T256" s="67"/>
      <c r="U256" s="19"/>
      <c r="V256" s="19"/>
      <c r="W256" s="19"/>
      <c r="X256" s="19"/>
    </row>
    <row r="257" spans="1:24" s="1" customFormat="1" ht="33.75">
      <c r="A257" s="14"/>
      <c r="B257" s="37" t="s">
        <v>180</v>
      </c>
      <c r="C257" s="30" t="s">
        <v>288</v>
      </c>
      <c r="D257" s="17">
        <v>0.6548368120737887</v>
      </c>
      <c r="E257" s="17">
        <v>0</v>
      </c>
      <c r="F257" s="17">
        <v>0</v>
      </c>
      <c r="G257" s="17">
        <f t="shared" si="11"/>
        <v>0.6548368120737887</v>
      </c>
      <c r="H257" s="17">
        <f t="shared" si="12"/>
        <v>0.710709612</v>
      </c>
      <c r="I257" s="17">
        <v>0.6548368120737887</v>
      </c>
      <c r="J257" s="17">
        <v>0.6996186600000001</v>
      </c>
      <c r="K257" s="17">
        <v>0</v>
      </c>
      <c r="L257" s="17">
        <v>0.0062772</v>
      </c>
      <c r="M257" s="17">
        <v>0</v>
      </c>
      <c r="N257" s="17">
        <v>0.004813752000000002</v>
      </c>
      <c r="O257" s="17">
        <v>0</v>
      </c>
      <c r="P257" s="17">
        <v>0</v>
      </c>
      <c r="Q257" s="17">
        <v>0</v>
      </c>
      <c r="R257" s="17">
        <f t="shared" si="13"/>
        <v>0.0558727999262113</v>
      </c>
      <c r="S257" s="18">
        <f t="shared" si="14"/>
        <v>8.532324221246652</v>
      </c>
      <c r="T257" s="67">
        <v>0</v>
      </c>
      <c r="U257" s="19"/>
      <c r="V257" s="19"/>
      <c r="W257" s="19"/>
      <c r="X257" s="19"/>
    </row>
    <row r="258" spans="1:24" s="1" customFormat="1" ht="24">
      <c r="A258" s="14"/>
      <c r="B258" s="37" t="s">
        <v>181</v>
      </c>
      <c r="C258" s="30" t="s">
        <v>288</v>
      </c>
      <c r="D258" s="17">
        <v>0.51967143832416</v>
      </c>
      <c r="E258" s="17">
        <v>0</v>
      </c>
      <c r="F258" s="17">
        <v>0</v>
      </c>
      <c r="G258" s="17">
        <f t="shared" si="11"/>
        <v>0.51967143832416</v>
      </c>
      <c r="H258" s="17">
        <f t="shared" si="12"/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0.51967143832416</v>
      </c>
      <c r="P258" s="17">
        <v>0</v>
      </c>
      <c r="Q258" s="17">
        <v>0</v>
      </c>
      <c r="R258" s="17">
        <f t="shared" si="13"/>
        <v>-0.51967143832416</v>
      </c>
      <c r="S258" s="18">
        <f t="shared" si="14"/>
        <v>-100</v>
      </c>
      <c r="T258" s="67" t="s">
        <v>545</v>
      </c>
      <c r="U258" s="19"/>
      <c r="V258" s="19"/>
      <c r="W258" s="19"/>
      <c r="X258" s="19"/>
    </row>
    <row r="259" spans="1:24" s="1" customFormat="1" ht="24">
      <c r="A259" s="14"/>
      <c r="B259" s="37" t="s">
        <v>182</v>
      </c>
      <c r="C259" s="30" t="s">
        <v>288</v>
      </c>
      <c r="D259" s="17">
        <v>0.1490020530528</v>
      </c>
      <c r="E259" s="17">
        <v>0</v>
      </c>
      <c r="F259" s="17">
        <v>0</v>
      </c>
      <c r="G259" s="17">
        <f t="shared" si="11"/>
        <v>0.1490020530528</v>
      </c>
      <c r="H259" s="17">
        <f t="shared" si="12"/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0.1490020530528</v>
      </c>
      <c r="P259" s="17">
        <v>0</v>
      </c>
      <c r="Q259" s="17">
        <v>0</v>
      </c>
      <c r="R259" s="17">
        <f t="shared" si="13"/>
        <v>-0.1490020530528</v>
      </c>
      <c r="S259" s="18">
        <f t="shared" si="14"/>
        <v>-100</v>
      </c>
      <c r="T259" s="67" t="s">
        <v>545</v>
      </c>
      <c r="U259" s="19"/>
      <c r="V259" s="19"/>
      <c r="W259" s="19"/>
      <c r="X259" s="19"/>
    </row>
    <row r="260" spans="1:24" s="1" customFormat="1" ht="24">
      <c r="A260" s="14"/>
      <c r="B260" s="37" t="s">
        <v>183</v>
      </c>
      <c r="C260" s="30" t="s">
        <v>288</v>
      </c>
      <c r="D260" s="17">
        <v>0.41021045041871995</v>
      </c>
      <c r="E260" s="17">
        <v>0</v>
      </c>
      <c r="F260" s="17">
        <v>0</v>
      </c>
      <c r="G260" s="17">
        <f t="shared" si="11"/>
        <v>0.41021045041871995</v>
      </c>
      <c r="H260" s="17">
        <f t="shared" si="12"/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0.41021045041871995</v>
      </c>
      <c r="P260" s="17">
        <v>0</v>
      </c>
      <c r="Q260" s="17">
        <v>0</v>
      </c>
      <c r="R260" s="17">
        <f t="shared" si="13"/>
        <v>-0.41021045041871995</v>
      </c>
      <c r="S260" s="18">
        <f t="shared" si="14"/>
        <v>-100</v>
      </c>
      <c r="T260" s="67" t="s">
        <v>545</v>
      </c>
      <c r="U260" s="19"/>
      <c r="V260" s="19"/>
      <c r="W260" s="19"/>
      <c r="X260" s="19"/>
    </row>
    <row r="261" spans="1:24" s="1" customFormat="1" ht="24">
      <c r="A261" s="14"/>
      <c r="B261" s="37" t="s">
        <v>184</v>
      </c>
      <c r="C261" s="30" t="s">
        <v>288</v>
      </c>
      <c r="D261" s="17">
        <v>0.2324581408032</v>
      </c>
      <c r="E261" s="17">
        <v>0</v>
      </c>
      <c r="F261" s="17">
        <v>0</v>
      </c>
      <c r="G261" s="17">
        <f t="shared" si="11"/>
        <v>0.2324581408032</v>
      </c>
      <c r="H261" s="17">
        <f t="shared" si="12"/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0.2324581408032</v>
      </c>
      <c r="P261" s="17">
        <v>0</v>
      </c>
      <c r="Q261" s="17">
        <v>0</v>
      </c>
      <c r="R261" s="17">
        <f t="shared" si="13"/>
        <v>-0.2324581408032</v>
      </c>
      <c r="S261" s="18">
        <f t="shared" si="14"/>
        <v>-100</v>
      </c>
      <c r="T261" s="67" t="s">
        <v>545</v>
      </c>
      <c r="U261" s="19"/>
      <c r="V261" s="19"/>
      <c r="W261" s="19"/>
      <c r="X261" s="19"/>
    </row>
    <row r="262" spans="1:24" s="1" customFormat="1" ht="24">
      <c r="A262" s="14"/>
      <c r="B262" s="37" t="s">
        <v>185</v>
      </c>
      <c r="C262" s="30" t="s">
        <v>288</v>
      </c>
      <c r="D262" s="17">
        <v>0.1864829736672</v>
      </c>
      <c r="E262" s="17">
        <v>0</v>
      </c>
      <c r="F262" s="17">
        <v>0</v>
      </c>
      <c r="G262" s="17">
        <f t="shared" si="11"/>
        <v>0.1864829736672</v>
      </c>
      <c r="H262" s="17">
        <f t="shared" si="12"/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0.1864829736672</v>
      </c>
      <c r="P262" s="17">
        <v>0</v>
      </c>
      <c r="Q262" s="17">
        <v>0</v>
      </c>
      <c r="R262" s="17">
        <f t="shared" si="13"/>
        <v>-0.1864829736672</v>
      </c>
      <c r="S262" s="18">
        <f t="shared" si="14"/>
        <v>-100</v>
      </c>
      <c r="T262" s="67" t="s">
        <v>545</v>
      </c>
      <c r="U262" s="19"/>
      <c r="V262" s="19"/>
      <c r="W262" s="19"/>
      <c r="X262" s="19"/>
    </row>
    <row r="263" spans="1:24" s="1" customFormat="1" ht="24">
      <c r="A263" s="14"/>
      <c r="B263" s="37" t="s">
        <v>186</v>
      </c>
      <c r="C263" s="30" t="s">
        <v>288</v>
      </c>
      <c r="D263" s="17">
        <v>0.3593220160420561</v>
      </c>
      <c r="E263" s="17">
        <v>0</v>
      </c>
      <c r="F263" s="17">
        <v>0</v>
      </c>
      <c r="G263" s="17">
        <f t="shared" si="11"/>
        <v>0.3593220160420561</v>
      </c>
      <c r="H263" s="17">
        <f t="shared" si="12"/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0.3593220160420561</v>
      </c>
      <c r="P263" s="17">
        <v>0</v>
      </c>
      <c r="Q263" s="17">
        <v>0</v>
      </c>
      <c r="R263" s="17">
        <f t="shared" si="13"/>
        <v>-0.3593220160420561</v>
      </c>
      <c r="S263" s="18">
        <f t="shared" si="14"/>
        <v>-100</v>
      </c>
      <c r="T263" s="67" t="s">
        <v>545</v>
      </c>
      <c r="U263" s="19"/>
      <c r="V263" s="19"/>
      <c r="W263" s="19"/>
      <c r="X263" s="19"/>
    </row>
    <row r="264" spans="1:24" s="1" customFormat="1" ht="24">
      <c r="A264" s="14"/>
      <c r="B264" s="37" t="s">
        <v>187</v>
      </c>
      <c r="C264" s="30" t="s">
        <v>288</v>
      </c>
      <c r="D264" s="17">
        <v>0.19357053369600002</v>
      </c>
      <c r="E264" s="17">
        <v>0</v>
      </c>
      <c r="F264" s="17">
        <v>0</v>
      </c>
      <c r="G264" s="17">
        <f t="shared" si="11"/>
        <v>0.19357053369600002</v>
      </c>
      <c r="H264" s="17">
        <f t="shared" si="12"/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0.19357053369600002</v>
      </c>
      <c r="P264" s="17">
        <v>0</v>
      </c>
      <c r="Q264" s="17">
        <v>0</v>
      </c>
      <c r="R264" s="17">
        <f t="shared" si="13"/>
        <v>-0.19357053369600002</v>
      </c>
      <c r="S264" s="18">
        <f t="shared" si="14"/>
        <v>-100</v>
      </c>
      <c r="T264" s="67" t="s">
        <v>545</v>
      </c>
      <c r="U264" s="19"/>
      <c r="V264" s="19"/>
      <c r="W264" s="19"/>
      <c r="X264" s="19"/>
    </row>
    <row r="265" spans="1:24" s="1" customFormat="1" ht="24">
      <c r="A265" s="14"/>
      <c r="B265" s="37" t="s">
        <v>188</v>
      </c>
      <c r="C265" s="30" t="s">
        <v>288</v>
      </c>
      <c r="D265" s="17">
        <v>0.4969460750366832</v>
      </c>
      <c r="E265" s="17">
        <v>0</v>
      </c>
      <c r="F265" s="17">
        <v>0</v>
      </c>
      <c r="G265" s="17">
        <f t="shared" si="11"/>
        <v>0.4969460750366832</v>
      </c>
      <c r="H265" s="17">
        <f t="shared" si="12"/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0.4969460750366832</v>
      </c>
      <c r="P265" s="17">
        <v>0</v>
      </c>
      <c r="Q265" s="17">
        <v>0</v>
      </c>
      <c r="R265" s="17">
        <f t="shared" si="13"/>
        <v>-0.4969460750366832</v>
      </c>
      <c r="S265" s="18">
        <f t="shared" si="14"/>
        <v>-100</v>
      </c>
      <c r="T265" s="67" t="s">
        <v>545</v>
      </c>
      <c r="U265" s="19"/>
      <c r="V265" s="19"/>
      <c r="W265" s="19"/>
      <c r="X265" s="19"/>
    </row>
    <row r="266" spans="1:24" s="1" customFormat="1" ht="24">
      <c r="A266" s="14"/>
      <c r="B266" s="37" t="s">
        <v>189</v>
      </c>
      <c r="C266" s="30" t="s">
        <v>288</v>
      </c>
      <c r="D266" s="17">
        <v>0.5616242056949761</v>
      </c>
      <c r="E266" s="17">
        <v>0</v>
      </c>
      <c r="F266" s="17">
        <v>0</v>
      </c>
      <c r="G266" s="17">
        <f t="shared" si="11"/>
        <v>0.5616242056949761</v>
      </c>
      <c r="H266" s="17">
        <f t="shared" si="12"/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0.5616242056949761</v>
      </c>
      <c r="P266" s="17">
        <v>0</v>
      </c>
      <c r="Q266" s="17">
        <v>0</v>
      </c>
      <c r="R266" s="17">
        <f t="shared" si="13"/>
        <v>-0.5616242056949761</v>
      </c>
      <c r="S266" s="18">
        <f t="shared" si="14"/>
        <v>-100</v>
      </c>
      <c r="T266" s="67" t="s">
        <v>545</v>
      </c>
      <c r="U266" s="19"/>
      <c r="V266" s="19"/>
      <c r="W266" s="19"/>
      <c r="X266" s="19"/>
    </row>
    <row r="267" spans="1:24" s="1" customFormat="1" ht="22.5">
      <c r="A267" s="14"/>
      <c r="B267" s="37" t="s">
        <v>420</v>
      </c>
      <c r="C267" s="30" t="s">
        <v>288</v>
      </c>
      <c r="D267" s="17">
        <v>0.35696872632000004</v>
      </c>
      <c r="E267" s="17">
        <v>0</v>
      </c>
      <c r="F267" s="17">
        <v>0</v>
      </c>
      <c r="G267" s="17">
        <f t="shared" si="11"/>
        <v>0.35696872632000004</v>
      </c>
      <c r="H267" s="17">
        <f t="shared" si="12"/>
        <v>0.439658208</v>
      </c>
      <c r="I267" s="17">
        <v>0.35696872632000004</v>
      </c>
      <c r="J267" s="17">
        <v>0.42534940800000004</v>
      </c>
      <c r="K267" s="17">
        <v>0</v>
      </c>
      <c r="L267" s="17">
        <v>0.0129408</v>
      </c>
      <c r="M267" s="17">
        <v>0</v>
      </c>
      <c r="N267" s="17">
        <v>0.0013679999999999999</v>
      </c>
      <c r="O267" s="17">
        <v>0</v>
      </c>
      <c r="P267" s="17">
        <v>0</v>
      </c>
      <c r="Q267" s="17">
        <v>0</v>
      </c>
      <c r="R267" s="17">
        <f t="shared" si="13"/>
        <v>0.08268948167999995</v>
      </c>
      <c r="S267" s="18">
        <f t="shared" si="14"/>
        <v>23.16434902643937</v>
      </c>
      <c r="T267" s="67" t="s">
        <v>546</v>
      </c>
      <c r="U267" s="19"/>
      <c r="V267" s="19"/>
      <c r="W267" s="19"/>
      <c r="X267" s="19"/>
    </row>
    <row r="268" spans="1:24" s="1" customFormat="1" ht="24">
      <c r="A268" s="14"/>
      <c r="B268" s="37" t="s">
        <v>339</v>
      </c>
      <c r="C268" s="30" t="s">
        <v>288</v>
      </c>
      <c r="D268" s="17">
        <v>0.45005672719598405</v>
      </c>
      <c r="E268" s="17">
        <v>0</v>
      </c>
      <c r="F268" s="17">
        <v>0</v>
      </c>
      <c r="G268" s="17">
        <f t="shared" si="11"/>
        <v>0.45005672719598405</v>
      </c>
      <c r="H268" s="17">
        <f t="shared" si="12"/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0.45005672719598405</v>
      </c>
      <c r="P268" s="17">
        <v>0</v>
      </c>
      <c r="Q268" s="17">
        <v>0</v>
      </c>
      <c r="R268" s="17">
        <f t="shared" si="13"/>
        <v>-0.45005672719598405</v>
      </c>
      <c r="S268" s="18">
        <f t="shared" si="14"/>
        <v>-100</v>
      </c>
      <c r="T268" s="67" t="s">
        <v>545</v>
      </c>
      <c r="U268" s="19"/>
      <c r="V268" s="19"/>
      <c r="W268" s="19"/>
      <c r="X268" s="19"/>
    </row>
    <row r="269" spans="1:24" s="1" customFormat="1" ht="24">
      <c r="A269" s="14"/>
      <c r="B269" s="37" t="s">
        <v>340</v>
      </c>
      <c r="C269" s="30" t="s">
        <v>288</v>
      </c>
      <c r="D269" s="17">
        <v>0.42194383160160004</v>
      </c>
      <c r="E269" s="17">
        <v>0</v>
      </c>
      <c r="F269" s="17">
        <v>0</v>
      </c>
      <c r="G269" s="17">
        <f t="shared" si="11"/>
        <v>0.42194383160160004</v>
      </c>
      <c r="H269" s="17">
        <f t="shared" si="12"/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0.42194383160160004</v>
      </c>
      <c r="P269" s="17">
        <v>0</v>
      </c>
      <c r="Q269" s="17">
        <v>0</v>
      </c>
      <c r="R269" s="17">
        <f t="shared" si="13"/>
        <v>-0.42194383160160004</v>
      </c>
      <c r="S269" s="18">
        <f t="shared" si="14"/>
        <v>-100</v>
      </c>
      <c r="T269" s="67" t="s">
        <v>545</v>
      </c>
      <c r="U269" s="19"/>
      <c r="V269" s="19"/>
      <c r="W269" s="19"/>
      <c r="X269" s="19"/>
    </row>
    <row r="270" spans="1:24" s="1" customFormat="1" ht="24">
      <c r="A270" s="14"/>
      <c r="B270" s="37" t="s">
        <v>341</v>
      </c>
      <c r="C270" s="30" t="s">
        <v>288</v>
      </c>
      <c r="D270" s="17">
        <v>0.2412781016592</v>
      </c>
      <c r="E270" s="17">
        <v>0</v>
      </c>
      <c r="F270" s="17">
        <v>0</v>
      </c>
      <c r="G270" s="17">
        <f t="shared" si="11"/>
        <v>0.2412781016592</v>
      </c>
      <c r="H270" s="17">
        <f t="shared" si="12"/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0.2412781016592</v>
      </c>
      <c r="P270" s="17">
        <v>0</v>
      </c>
      <c r="Q270" s="17">
        <v>0</v>
      </c>
      <c r="R270" s="17">
        <f t="shared" si="13"/>
        <v>-0.2412781016592</v>
      </c>
      <c r="S270" s="18">
        <f t="shared" si="14"/>
        <v>-100</v>
      </c>
      <c r="T270" s="67" t="s">
        <v>545</v>
      </c>
      <c r="U270" s="19"/>
      <c r="V270" s="19"/>
      <c r="W270" s="19"/>
      <c r="X270" s="19"/>
    </row>
    <row r="271" spans="1:24" s="1" customFormat="1" ht="24">
      <c r="A271" s="14"/>
      <c r="B271" s="37" t="s">
        <v>518</v>
      </c>
      <c r="C271" s="30" t="s">
        <v>288</v>
      </c>
      <c r="D271" s="17">
        <v>0.15740378155680002</v>
      </c>
      <c r="E271" s="17">
        <v>0</v>
      </c>
      <c r="F271" s="17">
        <v>0</v>
      </c>
      <c r="G271" s="17">
        <f t="shared" si="11"/>
        <v>0.15740378155680002</v>
      </c>
      <c r="H271" s="17">
        <f t="shared" si="12"/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0.15740378155680002</v>
      </c>
      <c r="P271" s="17">
        <v>0</v>
      </c>
      <c r="Q271" s="17">
        <v>0</v>
      </c>
      <c r="R271" s="17">
        <f t="shared" si="13"/>
        <v>-0.15740378155680002</v>
      </c>
      <c r="S271" s="18">
        <f t="shared" si="14"/>
        <v>-100</v>
      </c>
      <c r="T271" s="67" t="s">
        <v>545</v>
      </c>
      <c r="U271" s="19"/>
      <c r="V271" s="19"/>
      <c r="W271" s="19"/>
      <c r="X271" s="19"/>
    </row>
    <row r="272" spans="1:24" s="1" customFormat="1" ht="12">
      <c r="A272" s="14"/>
      <c r="B272" s="29" t="s">
        <v>90</v>
      </c>
      <c r="C272" s="30"/>
      <c r="D272" s="17">
        <v>0</v>
      </c>
      <c r="E272" s="17">
        <v>0</v>
      </c>
      <c r="F272" s="17">
        <v>0</v>
      </c>
      <c r="G272" s="17">
        <f t="shared" si="11"/>
        <v>0</v>
      </c>
      <c r="H272" s="17">
        <f t="shared" si="12"/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f t="shared" si="13"/>
        <v>0</v>
      </c>
      <c r="S272" s="18"/>
      <c r="T272" s="67">
        <v>0</v>
      </c>
      <c r="U272" s="19"/>
      <c r="V272" s="19"/>
      <c r="W272" s="19"/>
      <c r="X272" s="19"/>
    </row>
    <row r="273" spans="1:24" s="1" customFormat="1" ht="22.5">
      <c r="A273" s="14"/>
      <c r="B273" s="31" t="s">
        <v>178</v>
      </c>
      <c r="C273" s="30" t="s">
        <v>288</v>
      </c>
      <c r="D273" s="17">
        <v>1.26741397514736</v>
      </c>
      <c r="E273" s="17">
        <v>0</v>
      </c>
      <c r="F273" s="17">
        <v>0</v>
      </c>
      <c r="G273" s="17">
        <f t="shared" si="11"/>
        <v>1.2674139751473599</v>
      </c>
      <c r="H273" s="17">
        <f t="shared" si="12"/>
        <v>1.4136672840000002</v>
      </c>
      <c r="I273" s="17">
        <v>0</v>
      </c>
      <c r="J273" s="17">
        <v>0.012960000000000001</v>
      </c>
      <c r="K273" s="17">
        <v>1.2674139751473599</v>
      </c>
      <c r="L273" s="17">
        <v>1.396543284</v>
      </c>
      <c r="M273" s="17">
        <v>0</v>
      </c>
      <c r="N273" s="17">
        <v>0.004164</v>
      </c>
      <c r="O273" s="17">
        <v>0</v>
      </c>
      <c r="P273" s="17">
        <v>0</v>
      </c>
      <c r="Q273" s="17">
        <v>0</v>
      </c>
      <c r="R273" s="17">
        <f t="shared" si="13"/>
        <v>0.14625330885264032</v>
      </c>
      <c r="S273" s="18">
        <f t="shared" si="14"/>
        <v>11.539505774791202</v>
      </c>
      <c r="T273" s="67" t="s">
        <v>547</v>
      </c>
      <c r="U273" s="19"/>
      <c r="V273" s="19"/>
      <c r="W273" s="19"/>
      <c r="X273" s="19"/>
    </row>
    <row r="274" spans="1:24" s="1" customFormat="1" ht="22.5">
      <c r="A274" s="14"/>
      <c r="B274" s="31" t="s">
        <v>421</v>
      </c>
      <c r="C274" s="30" t="s">
        <v>288</v>
      </c>
      <c r="D274" s="17">
        <v>0.7074080692768129</v>
      </c>
      <c r="E274" s="17">
        <v>0</v>
      </c>
      <c r="F274" s="17">
        <v>0</v>
      </c>
      <c r="G274" s="17">
        <f t="shared" si="11"/>
        <v>0.7074080692768129</v>
      </c>
      <c r="H274" s="17">
        <f t="shared" si="12"/>
        <v>0.6215307480000001</v>
      </c>
      <c r="I274" s="17">
        <v>0</v>
      </c>
      <c r="J274" s="17">
        <v>0</v>
      </c>
      <c r="K274" s="17">
        <v>0.7074080692768129</v>
      </c>
      <c r="L274" s="17">
        <v>0.6190707480000001</v>
      </c>
      <c r="M274" s="17">
        <v>0</v>
      </c>
      <c r="N274" s="17">
        <v>0.00246</v>
      </c>
      <c r="O274" s="17">
        <v>0</v>
      </c>
      <c r="P274" s="17">
        <v>0</v>
      </c>
      <c r="Q274" s="17">
        <v>0</v>
      </c>
      <c r="R274" s="17">
        <f t="shared" si="13"/>
        <v>-0.0858773212768128</v>
      </c>
      <c r="S274" s="18">
        <f t="shared" si="14"/>
        <v>-12.139714686122488</v>
      </c>
      <c r="T274" s="67" t="s">
        <v>548</v>
      </c>
      <c r="U274" s="19"/>
      <c r="V274" s="19"/>
      <c r="W274" s="19"/>
      <c r="X274" s="19"/>
    </row>
    <row r="275" spans="1:24" s="1" customFormat="1" ht="12">
      <c r="A275" s="14"/>
      <c r="B275" s="29" t="s">
        <v>147</v>
      </c>
      <c r="C275" s="30"/>
      <c r="D275" s="17">
        <v>0</v>
      </c>
      <c r="E275" s="17">
        <v>0</v>
      </c>
      <c r="F275" s="17">
        <v>0</v>
      </c>
      <c r="G275" s="17">
        <f aca="true" t="shared" si="15" ref="G275:G338">I275+K275+M275+O275</f>
        <v>0</v>
      </c>
      <c r="H275" s="17">
        <f aca="true" t="shared" si="16" ref="H275:H338">J275+L275+N275+P275</f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f aca="true" t="shared" si="17" ref="R275:R338">H275-G275</f>
        <v>0</v>
      </c>
      <c r="S275" s="18"/>
      <c r="T275" s="67">
        <v>0</v>
      </c>
      <c r="U275" s="19"/>
      <c r="V275" s="19"/>
      <c r="W275" s="19"/>
      <c r="X275" s="19"/>
    </row>
    <row r="276" spans="1:24" s="1" customFormat="1" ht="22.5">
      <c r="A276" s="14"/>
      <c r="B276" s="31" t="s">
        <v>422</v>
      </c>
      <c r="C276" s="30" t="s">
        <v>288</v>
      </c>
      <c r="D276" s="17">
        <v>1.00620625389456</v>
      </c>
      <c r="E276" s="17">
        <v>0</v>
      </c>
      <c r="F276" s="17">
        <v>0</v>
      </c>
      <c r="G276" s="17">
        <f t="shared" si="15"/>
        <v>1.00620625389456</v>
      </c>
      <c r="H276" s="17">
        <f t="shared" si="16"/>
        <v>0.981908952</v>
      </c>
      <c r="I276" s="17">
        <v>0</v>
      </c>
      <c r="J276" s="17">
        <v>0</v>
      </c>
      <c r="K276" s="17">
        <v>1.00620625389456</v>
      </c>
      <c r="L276" s="17">
        <v>0.9774574128000002</v>
      </c>
      <c r="M276" s="17">
        <v>0</v>
      </c>
      <c r="N276" s="17">
        <v>0.004451539199999768</v>
      </c>
      <c r="O276" s="17">
        <v>0</v>
      </c>
      <c r="P276" s="17">
        <v>0</v>
      </c>
      <c r="Q276" s="17">
        <v>0</v>
      </c>
      <c r="R276" s="17">
        <f t="shared" si="17"/>
        <v>-0.02429730189456003</v>
      </c>
      <c r="S276" s="18">
        <f aca="true" t="shared" si="18" ref="S276:S338">R276/G276*100</f>
        <v>-2.4147436771056023</v>
      </c>
      <c r="T276" s="67"/>
      <c r="U276" s="19"/>
      <c r="V276" s="19"/>
      <c r="W276" s="19"/>
      <c r="X276" s="19"/>
    </row>
    <row r="277" spans="1:24" s="1" customFormat="1" ht="12">
      <c r="A277" s="14"/>
      <c r="B277" s="29" t="s">
        <v>91</v>
      </c>
      <c r="C277" s="30"/>
      <c r="D277" s="17">
        <v>0</v>
      </c>
      <c r="E277" s="17">
        <v>0</v>
      </c>
      <c r="F277" s="17">
        <v>0</v>
      </c>
      <c r="G277" s="17">
        <f t="shared" si="15"/>
        <v>0</v>
      </c>
      <c r="H277" s="17">
        <f t="shared" si="16"/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f t="shared" si="17"/>
        <v>0</v>
      </c>
      <c r="S277" s="18"/>
      <c r="T277" s="67">
        <v>0</v>
      </c>
      <c r="U277" s="19"/>
      <c r="V277" s="19"/>
      <c r="W277" s="19"/>
      <c r="X277" s="19"/>
    </row>
    <row r="278" spans="1:24" s="1" customFormat="1" ht="24">
      <c r="A278" s="14"/>
      <c r="B278" s="31" t="s">
        <v>423</v>
      </c>
      <c r="C278" s="30" t="s">
        <v>288</v>
      </c>
      <c r="D278" s="17">
        <v>1.261617605399808</v>
      </c>
      <c r="E278" s="17">
        <v>0</v>
      </c>
      <c r="F278" s="17">
        <v>0</v>
      </c>
      <c r="G278" s="17">
        <f t="shared" si="15"/>
        <v>1.261617605399808</v>
      </c>
      <c r="H278" s="17">
        <f t="shared" si="16"/>
        <v>1.4300821799999999</v>
      </c>
      <c r="I278" s="17">
        <v>1.261617605399808</v>
      </c>
      <c r="J278" s="17">
        <v>1.38858618</v>
      </c>
      <c r="K278" s="17">
        <v>0</v>
      </c>
      <c r="L278" s="17">
        <v>0.035892</v>
      </c>
      <c r="M278" s="17">
        <v>0</v>
      </c>
      <c r="N278" s="17">
        <v>0.005604</v>
      </c>
      <c r="O278" s="17">
        <v>0</v>
      </c>
      <c r="P278" s="17">
        <v>0</v>
      </c>
      <c r="Q278" s="17">
        <v>0</v>
      </c>
      <c r="R278" s="17">
        <f t="shared" si="17"/>
        <v>0.16846457460019182</v>
      </c>
      <c r="S278" s="18">
        <f t="shared" si="18"/>
        <v>13.353061488612092</v>
      </c>
      <c r="T278" s="67" t="s">
        <v>549</v>
      </c>
      <c r="U278" s="19"/>
      <c r="V278" s="19"/>
      <c r="W278" s="19"/>
      <c r="X278" s="19"/>
    </row>
    <row r="279" spans="1:24" s="1" customFormat="1" ht="22.5">
      <c r="A279" s="14"/>
      <c r="B279" s="31" t="s">
        <v>424</v>
      </c>
      <c r="C279" s="30" t="s">
        <v>288</v>
      </c>
      <c r="D279" s="17">
        <v>0.454005051623712</v>
      </c>
      <c r="E279" s="17">
        <v>0</v>
      </c>
      <c r="F279" s="17">
        <v>0</v>
      </c>
      <c r="G279" s="17">
        <f t="shared" si="15"/>
        <v>0.454005051623712</v>
      </c>
      <c r="H279" s="17">
        <f t="shared" si="16"/>
        <v>0.487040868</v>
      </c>
      <c r="I279" s="17">
        <v>0</v>
      </c>
      <c r="J279" s="17">
        <v>0</v>
      </c>
      <c r="K279" s="17">
        <v>0.454005051623712</v>
      </c>
      <c r="L279" s="17">
        <v>0.485468868</v>
      </c>
      <c r="M279" s="17">
        <v>0</v>
      </c>
      <c r="N279" s="17">
        <v>0.0015719999999999998</v>
      </c>
      <c r="O279" s="17">
        <v>0</v>
      </c>
      <c r="P279" s="17">
        <v>0</v>
      </c>
      <c r="Q279" s="17">
        <v>0</v>
      </c>
      <c r="R279" s="17">
        <f t="shared" si="17"/>
        <v>0.033035816376287996</v>
      </c>
      <c r="S279" s="18">
        <f t="shared" si="18"/>
        <v>7.2765305712212</v>
      </c>
      <c r="T279" s="67"/>
      <c r="U279" s="19"/>
      <c r="V279" s="19"/>
      <c r="W279" s="19"/>
      <c r="X279" s="19"/>
    </row>
    <row r="280" spans="1:24" s="1" customFormat="1" ht="36">
      <c r="A280" s="14"/>
      <c r="B280" s="31" t="s">
        <v>425</v>
      </c>
      <c r="C280" s="30" t="s">
        <v>288</v>
      </c>
      <c r="D280" s="17">
        <v>0.6826655164334401</v>
      </c>
      <c r="E280" s="17">
        <v>0</v>
      </c>
      <c r="F280" s="17">
        <v>0</v>
      </c>
      <c r="G280" s="17">
        <f t="shared" si="15"/>
        <v>0.6826655164334401</v>
      </c>
      <c r="H280" s="17">
        <f t="shared" si="16"/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0.6826655164334401</v>
      </c>
      <c r="P280" s="17">
        <v>0</v>
      </c>
      <c r="Q280" s="17">
        <v>0</v>
      </c>
      <c r="R280" s="17">
        <f t="shared" si="17"/>
        <v>-0.6826655164334401</v>
      </c>
      <c r="S280" s="18">
        <f t="shared" si="18"/>
        <v>-100</v>
      </c>
      <c r="T280" s="67" t="s">
        <v>550</v>
      </c>
      <c r="U280" s="19"/>
      <c r="V280" s="19"/>
      <c r="W280" s="19"/>
      <c r="X280" s="19"/>
    </row>
    <row r="281" spans="1:24" s="1" customFormat="1" ht="24">
      <c r="A281" s="14"/>
      <c r="B281" s="31" t="s">
        <v>426</v>
      </c>
      <c r="C281" s="30" t="s">
        <v>288</v>
      </c>
      <c r="D281" s="17">
        <v>0.6340098793348802</v>
      </c>
      <c r="E281" s="17">
        <v>0</v>
      </c>
      <c r="F281" s="17">
        <v>0</v>
      </c>
      <c r="G281" s="17">
        <f t="shared" si="15"/>
        <v>0.6340098793348802</v>
      </c>
      <c r="H281" s="17">
        <f t="shared" si="16"/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0.6340098793348802</v>
      </c>
      <c r="P281" s="17">
        <v>0</v>
      </c>
      <c r="Q281" s="17">
        <v>0</v>
      </c>
      <c r="R281" s="17">
        <f t="shared" si="17"/>
        <v>-0.6340098793348802</v>
      </c>
      <c r="S281" s="18">
        <f t="shared" si="18"/>
        <v>-100</v>
      </c>
      <c r="T281" s="67" t="s">
        <v>551</v>
      </c>
      <c r="U281" s="19"/>
      <c r="V281" s="19"/>
      <c r="W281" s="19"/>
      <c r="X281" s="19"/>
    </row>
    <row r="282" spans="1:24" s="1" customFormat="1" ht="24">
      <c r="A282" s="14"/>
      <c r="B282" s="31" t="s">
        <v>427</v>
      </c>
      <c r="C282" s="30" t="s">
        <v>288</v>
      </c>
      <c r="D282" s="17">
        <v>1.2837910823846401</v>
      </c>
      <c r="E282" s="17">
        <v>0</v>
      </c>
      <c r="F282" s="17">
        <v>0</v>
      </c>
      <c r="G282" s="17">
        <f t="shared" si="15"/>
        <v>1.2837910823846401</v>
      </c>
      <c r="H282" s="17">
        <f t="shared" si="16"/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1.2837910823846401</v>
      </c>
      <c r="P282" s="17">
        <v>0</v>
      </c>
      <c r="Q282" s="17">
        <v>0</v>
      </c>
      <c r="R282" s="17">
        <f t="shared" si="17"/>
        <v>-1.2837910823846401</v>
      </c>
      <c r="S282" s="18">
        <f t="shared" si="18"/>
        <v>-100</v>
      </c>
      <c r="T282" s="67" t="s">
        <v>551</v>
      </c>
      <c r="U282" s="19"/>
      <c r="V282" s="19"/>
      <c r="W282" s="19"/>
      <c r="X282" s="19"/>
    </row>
    <row r="283" spans="1:24" s="1" customFormat="1" ht="12">
      <c r="A283" s="14"/>
      <c r="B283" s="29" t="s">
        <v>85</v>
      </c>
      <c r="C283" s="30"/>
      <c r="D283" s="17">
        <v>0</v>
      </c>
      <c r="E283" s="17">
        <v>0</v>
      </c>
      <c r="F283" s="17">
        <v>0</v>
      </c>
      <c r="G283" s="17">
        <f t="shared" si="15"/>
        <v>0</v>
      </c>
      <c r="H283" s="17">
        <f t="shared" si="16"/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f t="shared" si="17"/>
        <v>0</v>
      </c>
      <c r="S283" s="18"/>
      <c r="T283" s="67">
        <v>0</v>
      </c>
      <c r="U283" s="19"/>
      <c r="V283" s="19"/>
      <c r="W283" s="19"/>
      <c r="X283" s="19"/>
    </row>
    <row r="284" spans="1:24" s="1" customFormat="1" ht="22.5">
      <c r="A284" s="14"/>
      <c r="B284" s="31" t="s">
        <v>179</v>
      </c>
      <c r="C284" s="30" t="s">
        <v>288</v>
      </c>
      <c r="D284" s="17">
        <v>0.11807447318808001</v>
      </c>
      <c r="E284" s="17">
        <v>0</v>
      </c>
      <c r="F284" s="17">
        <v>0</v>
      </c>
      <c r="G284" s="17">
        <f t="shared" si="15"/>
        <v>0.11807447318808001</v>
      </c>
      <c r="H284" s="17">
        <f t="shared" si="16"/>
        <v>0.152925156</v>
      </c>
      <c r="I284" s="17">
        <v>0.11807447318808001</v>
      </c>
      <c r="J284" s="17">
        <v>0.14714475600000002</v>
      </c>
      <c r="K284" s="17">
        <v>0</v>
      </c>
      <c r="L284" s="17">
        <v>0.0052644</v>
      </c>
      <c r="M284" s="17">
        <v>0</v>
      </c>
      <c r="N284" s="17">
        <v>0.000516</v>
      </c>
      <c r="O284" s="17">
        <v>0</v>
      </c>
      <c r="P284" s="17">
        <v>0</v>
      </c>
      <c r="Q284" s="17">
        <v>0</v>
      </c>
      <c r="R284" s="17">
        <f t="shared" si="17"/>
        <v>0.03485068281192</v>
      </c>
      <c r="S284" s="18">
        <f t="shared" si="18"/>
        <v>29.515848659690047</v>
      </c>
      <c r="T284" s="67" t="s">
        <v>547</v>
      </c>
      <c r="U284" s="19"/>
      <c r="V284" s="19"/>
      <c r="W284" s="19"/>
      <c r="X284" s="19"/>
    </row>
    <row r="285" spans="1:24" s="27" customFormat="1" ht="21">
      <c r="A285" s="23" t="s">
        <v>103</v>
      </c>
      <c r="B285" s="35" t="s">
        <v>104</v>
      </c>
      <c r="C285" s="24" t="s">
        <v>30</v>
      </c>
      <c r="D285" s="25">
        <v>12.105144</v>
      </c>
      <c r="E285" s="25">
        <f>E286</f>
        <v>0</v>
      </c>
      <c r="F285" s="25">
        <f>F286</f>
        <v>0</v>
      </c>
      <c r="G285" s="17">
        <f t="shared" si="15"/>
        <v>12.105144</v>
      </c>
      <c r="H285" s="17">
        <f t="shared" si="16"/>
        <v>7.527322320000001</v>
      </c>
      <c r="I285" s="25">
        <v>0</v>
      </c>
      <c r="J285" s="25">
        <f>J286</f>
        <v>0.045827052</v>
      </c>
      <c r="K285" s="25">
        <v>0</v>
      </c>
      <c r="L285" s="25">
        <f>L286</f>
        <v>0</v>
      </c>
      <c r="M285" s="25">
        <v>12.105144</v>
      </c>
      <c r="N285" s="25">
        <v>7.47570708</v>
      </c>
      <c r="O285" s="25">
        <v>0</v>
      </c>
      <c r="P285" s="25">
        <v>0.005788187999999991</v>
      </c>
      <c r="Q285" s="25">
        <v>0</v>
      </c>
      <c r="R285" s="17">
        <f t="shared" si="17"/>
        <v>-4.577821679999999</v>
      </c>
      <c r="S285" s="18">
        <f t="shared" si="18"/>
        <v>-37.817160043697115</v>
      </c>
      <c r="T285" s="67">
        <v>0</v>
      </c>
      <c r="U285" s="19"/>
      <c r="V285" s="26"/>
      <c r="W285" s="26"/>
      <c r="X285" s="26"/>
    </row>
    <row r="286" spans="1:24" s="27" customFormat="1" ht="21.75">
      <c r="A286" s="23" t="s">
        <v>290</v>
      </c>
      <c r="B286" s="38" t="s">
        <v>105</v>
      </c>
      <c r="C286" s="28" t="s">
        <v>289</v>
      </c>
      <c r="D286" s="25">
        <v>12.105144</v>
      </c>
      <c r="E286" s="25">
        <f>SUM(E288:E306)</f>
        <v>0</v>
      </c>
      <c r="F286" s="25">
        <f>SUM(F288:F306)</f>
        <v>0</v>
      </c>
      <c r="G286" s="17">
        <f t="shared" si="15"/>
        <v>12.105144</v>
      </c>
      <c r="H286" s="17">
        <f t="shared" si="16"/>
        <v>7.527322320000001</v>
      </c>
      <c r="I286" s="25">
        <v>0</v>
      </c>
      <c r="J286" s="25">
        <f>SUM(J288:J308)</f>
        <v>0.045827052</v>
      </c>
      <c r="K286" s="25">
        <v>0</v>
      </c>
      <c r="L286" s="25">
        <f>SUM(L288:L308)</f>
        <v>0</v>
      </c>
      <c r="M286" s="25">
        <v>12.105144</v>
      </c>
      <c r="N286" s="25">
        <v>7.47570708</v>
      </c>
      <c r="O286" s="25">
        <v>0</v>
      </c>
      <c r="P286" s="25">
        <v>0.005788187999999991</v>
      </c>
      <c r="Q286" s="25">
        <v>0</v>
      </c>
      <c r="R286" s="17">
        <f t="shared" si="17"/>
        <v>-4.577821679999999</v>
      </c>
      <c r="S286" s="18">
        <f t="shared" si="18"/>
        <v>-37.817160043697115</v>
      </c>
      <c r="T286" s="67">
        <v>0</v>
      </c>
      <c r="U286" s="19"/>
      <c r="V286" s="26"/>
      <c r="W286" s="26"/>
      <c r="X286" s="26"/>
    </row>
    <row r="287" spans="1:24" s="27" customFormat="1" ht="12">
      <c r="A287" s="23"/>
      <c r="B287" s="29" t="s">
        <v>90</v>
      </c>
      <c r="C287" s="28"/>
      <c r="D287" s="25">
        <v>0</v>
      </c>
      <c r="E287" s="25">
        <v>0</v>
      </c>
      <c r="F287" s="25">
        <v>0</v>
      </c>
      <c r="G287" s="17">
        <f t="shared" si="15"/>
        <v>0</v>
      </c>
      <c r="H287" s="17">
        <f t="shared" si="16"/>
        <v>0</v>
      </c>
      <c r="I287" s="25">
        <v>0</v>
      </c>
      <c r="J287" s="25">
        <v>0</v>
      </c>
      <c r="K287" s="17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17">
        <f t="shared" si="17"/>
        <v>0</v>
      </c>
      <c r="S287" s="18"/>
      <c r="T287" s="67">
        <v>0</v>
      </c>
      <c r="U287" s="19"/>
      <c r="V287" s="26"/>
      <c r="W287" s="26"/>
      <c r="X287" s="26"/>
    </row>
    <row r="288" spans="1:24" s="1" customFormat="1" ht="33.75">
      <c r="A288" s="14"/>
      <c r="B288" s="31" t="s">
        <v>519</v>
      </c>
      <c r="C288" s="30" t="s">
        <v>289</v>
      </c>
      <c r="D288" s="17">
        <v>0.7998683999999999</v>
      </c>
      <c r="E288" s="17">
        <v>0</v>
      </c>
      <c r="F288" s="17">
        <v>0</v>
      </c>
      <c r="G288" s="17">
        <f t="shared" si="15"/>
        <v>0.7998683999999999</v>
      </c>
      <c r="H288" s="17">
        <f t="shared" si="16"/>
        <v>0.801269088</v>
      </c>
      <c r="I288" s="17">
        <v>0</v>
      </c>
      <c r="J288" s="17">
        <v>0</v>
      </c>
      <c r="K288" s="17">
        <v>0</v>
      </c>
      <c r="L288" s="17">
        <v>0</v>
      </c>
      <c r="M288" s="17">
        <v>0.7998683999999999</v>
      </c>
      <c r="N288" s="17">
        <v>0.801269088</v>
      </c>
      <c r="O288" s="17">
        <v>0</v>
      </c>
      <c r="P288" s="17">
        <v>0</v>
      </c>
      <c r="Q288" s="17">
        <v>0</v>
      </c>
      <c r="R288" s="17">
        <f t="shared" si="17"/>
        <v>0.0014006880000000388</v>
      </c>
      <c r="S288" s="18">
        <f t="shared" si="18"/>
        <v>0.1751148063856553</v>
      </c>
      <c r="T288" s="67"/>
      <c r="U288" s="19"/>
      <c r="V288" s="19"/>
      <c r="W288" s="19"/>
      <c r="X288" s="19"/>
    </row>
    <row r="289" spans="1:24" s="1" customFormat="1" ht="33.75">
      <c r="A289" s="14"/>
      <c r="B289" s="31" t="s">
        <v>520</v>
      </c>
      <c r="C289" s="30" t="s">
        <v>289</v>
      </c>
      <c r="D289" s="17">
        <v>0.7691939999999999</v>
      </c>
      <c r="E289" s="17">
        <v>0</v>
      </c>
      <c r="F289" s="17">
        <v>0</v>
      </c>
      <c r="G289" s="17">
        <f t="shared" si="15"/>
        <v>0.7691939999999999</v>
      </c>
      <c r="H289" s="17">
        <f t="shared" si="16"/>
        <v>0.8385126479999999</v>
      </c>
      <c r="I289" s="17">
        <v>0</v>
      </c>
      <c r="J289" s="17">
        <v>0</v>
      </c>
      <c r="K289" s="17">
        <v>0</v>
      </c>
      <c r="L289" s="17">
        <v>0</v>
      </c>
      <c r="M289" s="17">
        <v>0.7691939999999999</v>
      </c>
      <c r="N289" s="17">
        <v>0.8385126479999999</v>
      </c>
      <c r="O289" s="17">
        <v>0</v>
      </c>
      <c r="P289" s="17">
        <v>0</v>
      </c>
      <c r="Q289" s="17">
        <v>0</v>
      </c>
      <c r="R289" s="17">
        <f t="shared" si="17"/>
        <v>0.06931864799999998</v>
      </c>
      <c r="S289" s="18">
        <f t="shared" si="18"/>
        <v>9.011855006669316</v>
      </c>
      <c r="T289" s="67"/>
      <c r="U289" s="19"/>
      <c r="V289" s="19"/>
      <c r="W289" s="19"/>
      <c r="X289" s="19"/>
    </row>
    <row r="290" spans="1:24" s="1" customFormat="1" ht="12">
      <c r="A290" s="14"/>
      <c r="B290" s="29" t="s">
        <v>91</v>
      </c>
      <c r="C290" s="30"/>
      <c r="D290" s="17">
        <v>0</v>
      </c>
      <c r="E290" s="17">
        <v>0</v>
      </c>
      <c r="F290" s="17">
        <v>0</v>
      </c>
      <c r="G290" s="17">
        <f t="shared" si="15"/>
        <v>0</v>
      </c>
      <c r="H290" s="17">
        <f t="shared" si="16"/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f t="shared" si="17"/>
        <v>0</v>
      </c>
      <c r="S290" s="18"/>
      <c r="T290" s="67">
        <v>0</v>
      </c>
      <c r="U290" s="19"/>
      <c r="V290" s="19"/>
      <c r="W290" s="19"/>
      <c r="X290" s="19"/>
    </row>
    <row r="291" spans="1:24" s="1" customFormat="1" ht="36">
      <c r="A291" s="14"/>
      <c r="B291" s="33" t="s">
        <v>428</v>
      </c>
      <c r="C291" s="30" t="s">
        <v>289</v>
      </c>
      <c r="D291" s="17">
        <v>0</v>
      </c>
      <c r="E291" s="17">
        <v>0</v>
      </c>
      <c r="F291" s="17">
        <v>0</v>
      </c>
      <c r="G291" s="17">
        <f t="shared" si="15"/>
        <v>0</v>
      </c>
      <c r="H291" s="17">
        <f t="shared" si="16"/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f t="shared" si="17"/>
        <v>0</v>
      </c>
      <c r="S291" s="18"/>
      <c r="T291" s="67" t="s">
        <v>529</v>
      </c>
      <c r="U291" s="19"/>
      <c r="V291" s="19"/>
      <c r="W291" s="19"/>
      <c r="X291" s="19"/>
    </row>
    <row r="292" spans="1:24" s="1" customFormat="1" ht="36">
      <c r="A292" s="14"/>
      <c r="B292" s="33" t="s">
        <v>521</v>
      </c>
      <c r="C292" s="30" t="s">
        <v>289</v>
      </c>
      <c r="D292" s="17">
        <v>0.8565792</v>
      </c>
      <c r="E292" s="17">
        <v>0</v>
      </c>
      <c r="F292" s="17">
        <v>0</v>
      </c>
      <c r="G292" s="17">
        <f t="shared" si="15"/>
        <v>0.8565792</v>
      </c>
      <c r="H292" s="17">
        <f t="shared" si="16"/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0.8565792</v>
      </c>
      <c r="N292" s="17">
        <v>0</v>
      </c>
      <c r="O292" s="17">
        <v>0</v>
      </c>
      <c r="P292" s="17">
        <v>0</v>
      </c>
      <c r="Q292" s="17">
        <v>0</v>
      </c>
      <c r="R292" s="17">
        <f t="shared" si="17"/>
        <v>-0.8565792</v>
      </c>
      <c r="S292" s="18">
        <f t="shared" si="18"/>
        <v>-100</v>
      </c>
      <c r="T292" s="67" t="s">
        <v>526</v>
      </c>
      <c r="U292" s="19"/>
      <c r="V292" s="19"/>
      <c r="W292" s="19"/>
      <c r="X292" s="19"/>
    </row>
    <row r="293" spans="1:24" s="1" customFormat="1" ht="36">
      <c r="A293" s="14"/>
      <c r="B293" s="33" t="s">
        <v>429</v>
      </c>
      <c r="C293" s="30" t="s">
        <v>289</v>
      </c>
      <c r="D293" s="17">
        <v>0.8565792</v>
      </c>
      <c r="E293" s="17">
        <v>0</v>
      </c>
      <c r="F293" s="17">
        <v>0</v>
      </c>
      <c r="G293" s="17">
        <f t="shared" si="15"/>
        <v>0.8565792</v>
      </c>
      <c r="H293" s="17">
        <f t="shared" si="16"/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0.8565792</v>
      </c>
      <c r="N293" s="17">
        <v>0</v>
      </c>
      <c r="O293" s="17">
        <v>0</v>
      </c>
      <c r="P293" s="17">
        <v>0</v>
      </c>
      <c r="Q293" s="17">
        <v>0</v>
      </c>
      <c r="R293" s="17">
        <f t="shared" si="17"/>
        <v>-0.8565792</v>
      </c>
      <c r="S293" s="18">
        <f t="shared" si="18"/>
        <v>-100</v>
      </c>
      <c r="T293" s="67" t="s">
        <v>526</v>
      </c>
      <c r="U293" s="19"/>
      <c r="V293" s="19"/>
      <c r="W293" s="19"/>
      <c r="X293" s="19"/>
    </row>
    <row r="294" spans="1:24" s="1" customFormat="1" ht="12">
      <c r="A294" s="14"/>
      <c r="B294" s="29" t="s">
        <v>86</v>
      </c>
      <c r="C294" s="30"/>
      <c r="D294" s="17">
        <v>0</v>
      </c>
      <c r="E294" s="17">
        <v>0</v>
      </c>
      <c r="F294" s="17">
        <v>0</v>
      </c>
      <c r="G294" s="17">
        <f t="shared" si="15"/>
        <v>0</v>
      </c>
      <c r="H294" s="17">
        <f t="shared" si="16"/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f t="shared" si="17"/>
        <v>0</v>
      </c>
      <c r="S294" s="18"/>
      <c r="T294" s="67"/>
      <c r="U294" s="19"/>
      <c r="V294" s="19"/>
      <c r="W294" s="19"/>
      <c r="X294" s="19"/>
    </row>
    <row r="295" spans="1:24" s="1" customFormat="1" ht="36">
      <c r="A295" s="14"/>
      <c r="B295" s="33" t="s">
        <v>522</v>
      </c>
      <c r="C295" s="30" t="s">
        <v>289</v>
      </c>
      <c r="D295" s="17">
        <v>0.7899203999999999</v>
      </c>
      <c r="E295" s="17">
        <v>0</v>
      </c>
      <c r="F295" s="17">
        <v>0</v>
      </c>
      <c r="G295" s="17">
        <f t="shared" si="15"/>
        <v>0.7899203999999999</v>
      </c>
      <c r="H295" s="17">
        <f t="shared" si="16"/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0.7899203999999999</v>
      </c>
      <c r="N295" s="17">
        <v>0</v>
      </c>
      <c r="O295" s="17">
        <v>0</v>
      </c>
      <c r="P295" s="17">
        <v>0</v>
      </c>
      <c r="Q295" s="17">
        <v>0</v>
      </c>
      <c r="R295" s="17">
        <f t="shared" si="17"/>
        <v>-0.7899203999999999</v>
      </c>
      <c r="S295" s="18">
        <f t="shared" si="18"/>
        <v>-100</v>
      </c>
      <c r="T295" s="67" t="s">
        <v>526</v>
      </c>
      <c r="U295" s="19"/>
      <c r="V295" s="19"/>
      <c r="W295" s="19"/>
      <c r="X295" s="19"/>
    </row>
    <row r="296" spans="1:24" s="1" customFormat="1" ht="12">
      <c r="A296" s="14"/>
      <c r="B296" s="29" t="s">
        <v>85</v>
      </c>
      <c r="C296" s="30"/>
      <c r="D296" s="17">
        <v>0</v>
      </c>
      <c r="E296" s="17">
        <v>0</v>
      </c>
      <c r="F296" s="17">
        <v>0</v>
      </c>
      <c r="G296" s="17">
        <f t="shared" si="15"/>
        <v>0</v>
      </c>
      <c r="H296" s="17">
        <f t="shared" si="16"/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f t="shared" si="17"/>
        <v>0</v>
      </c>
      <c r="S296" s="18"/>
      <c r="T296" s="67">
        <v>0</v>
      </c>
      <c r="U296" s="19"/>
      <c r="V296" s="19"/>
      <c r="W296" s="19"/>
      <c r="X296" s="19"/>
    </row>
    <row r="297" spans="1:24" s="1" customFormat="1" ht="36">
      <c r="A297" s="14"/>
      <c r="B297" s="33" t="s">
        <v>523</v>
      </c>
      <c r="C297" s="30" t="s">
        <v>289</v>
      </c>
      <c r="D297" s="17">
        <v>0.8077583999999999</v>
      </c>
      <c r="E297" s="17">
        <v>0</v>
      </c>
      <c r="F297" s="17">
        <v>0</v>
      </c>
      <c r="G297" s="17">
        <f t="shared" si="15"/>
        <v>0.8077583999999999</v>
      </c>
      <c r="H297" s="17">
        <f t="shared" si="16"/>
        <v>0.7572499319999999</v>
      </c>
      <c r="I297" s="17">
        <v>0</v>
      </c>
      <c r="J297" s="17">
        <v>0</v>
      </c>
      <c r="K297" s="17">
        <v>0</v>
      </c>
      <c r="L297" s="17">
        <v>0</v>
      </c>
      <c r="M297" s="17">
        <v>0.8077583999999999</v>
      </c>
      <c r="N297" s="17">
        <v>0.7572499319999999</v>
      </c>
      <c r="O297" s="17">
        <v>0</v>
      </c>
      <c r="P297" s="17">
        <v>0</v>
      </c>
      <c r="Q297" s="17">
        <v>0</v>
      </c>
      <c r="R297" s="17">
        <f t="shared" si="17"/>
        <v>-0.05050846799999997</v>
      </c>
      <c r="S297" s="18">
        <f t="shared" si="18"/>
        <v>-6.252917704105582</v>
      </c>
      <c r="T297" s="67"/>
      <c r="U297" s="19"/>
      <c r="V297" s="19"/>
      <c r="W297" s="19"/>
      <c r="X297" s="19"/>
    </row>
    <row r="298" spans="1:24" s="1" customFormat="1" ht="36">
      <c r="A298" s="14"/>
      <c r="B298" s="33" t="s">
        <v>430</v>
      </c>
      <c r="C298" s="30" t="s">
        <v>289</v>
      </c>
      <c r="D298" s="17">
        <v>0.8077583999999999</v>
      </c>
      <c r="E298" s="17">
        <v>0</v>
      </c>
      <c r="F298" s="17">
        <v>0</v>
      </c>
      <c r="G298" s="17">
        <f t="shared" si="15"/>
        <v>0.8077583999999999</v>
      </c>
      <c r="H298" s="17">
        <f t="shared" si="16"/>
        <v>0.747993192</v>
      </c>
      <c r="I298" s="17">
        <v>0</v>
      </c>
      <c r="J298" s="17">
        <v>0</v>
      </c>
      <c r="K298" s="17">
        <v>0</v>
      </c>
      <c r="L298" s="17">
        <v>0</v>
      </c>
      <c r="M298" s="17">
        <v>0.8077583999999999</v>
      </c>
      <c r="N298" s="17">
        <v>0.747993192</v>
      </c>
      <c r="O298" s="17">
        <v>0</v>
      </c>
      <c r="P298" s="17">
        <v>0</v>
      </c>
      <c r="Q298" s="17">
        <v>0</v>
      </c>
      <c r="R298" s="17">
        <f t="shared" si="17"/>
        <v>-0.05976520799999985</v>
      </c>
      <c r="S298" s="18">
        <f t="shared" si="18"/>
        <v>-7.398896501726241</v>
      </c>
      <c r="T298" s="67"/>
      <c r="U298" s="19"/>
      <c r="V298" s="19"/>
      <c r="W298" s="19"/>
      <c r="X298" s="19"/>
    </row>
    <row r="299" spans="1:24" s="1" customFormat="1" ht="36">
      <c r="A299" s="14"/>
      <c r="B299" s="33" t="s">
        <v>431</v>
      </c>
      <c r="C299" s="30" t="s">
        <v>289</v>
      </c>
      <c r="D299" s="17">
        <v>0.7555248</v>
      </c>
      <c r="E299" s="17">
        <v>0</v>
      </c>
      <c r="F299" s="17">
        <v>0</v>
      </c>
      <c r="G299" s="17">
        <f t="shared" si="15"/>
        <v>0.7555248</v>
      </c>
      <c r="H299" s="17">
        <f t="shared" si="16"/>
        <v>0.596577444</v>
      </c>
      <c r="I299" s="17">
        <v>0</v>
      </c>
      <c r="J299" s="17">
        <v>0</v>
      </c>
      <c r="K299" s="17">
        <v>0</v>
      </c>
      <c r="L299" s="17">
        <v>0</v>
      </c>
      <c r="M299" s="17">
        <v>0.7555248</v>
      </c>
      <c r="N299" s="17">
        <v>0.596577444</v>
      </c>
      <c r="O299" s="17">
        <v>0</v>
      </c>
      <c r="P299" s="17">
        <v>0</v>
      </c>
      <c r="Q299" s="17">
        <v>0</v>
      </c>
      <c r="R299" s="17">
        <f t="shared" si="17"/>
        <v>-0.15894735599999998</v>
      </c>
      <c r="S299" s="18">
        <f t="shared" si="18"/>
        <v>-21.038006429438187</v>
      </c>
      <c r="T299" s="67" t="s">
        <v>530</v>
      </c>
      <c r="U299" s="19"/>
      <c r="V299" s="19"/>
      <c r="W299" s="19"/>
      <c r="X299" s="19"/>
    </row>
    <row r="300" spans="1:24" s="1" customFormat="1" ht="36">
      <c r="A300" s="14"/>
      <c r="B300" s="33" t="s">
        <v>432</v>
      </c>
      <c r="C300" s="30" t="s">
        <v>289</v>
      </c>
      <c r="D300" s="17">
        <v>0.7555248</v>
      </c>
      <c r="E300" s="17">
        <v>0</v>
      </c>
      <c r="F300" s="17">
        <v>0</v>
      </c>
      <c r="G300" s="17">
        <f t="shared" si="15"/>
        <v>0.7555248</v>
      </c>
      <c r="H300" s="17">
        <f t="shared" si="16"/>
        <v>0.681496392</v>
      </c>
      <c r="I300" s="17">
        <v>0</v>
      </c>
      <c r="J300" s="17">
        <v>0</v>
      </c>
      <c r="K300" s="17">
        <v>0</v>
      </c>
      <c r="L300" s="17">
        <v>0</v>
      </c>
      <c r="M300" s="17">
        <v>0.7555248</v>
      </c>
      <c r="N300" s="17">
        <v>0.681496392</v>
      </c>
      <c r="O300" s="17">
        <v>0</v>
      </c>
      <c r="P300" s="17">
        <v>0</v>
      </c>
      <c r="Q300" s="17">
        <v>0</v>
      </c>
      <c r="R300" s="17">
        <f t="shared" si="17"/>
        <v>-0.07402840799999999</v>
      </c>
      <c r="S300" s="18">
        <f t="shared" si="18"/>
        <v>-9.798276376897224</v>
      </c>
      <c r="T300" s="67"/>
      <c r="U300" s="19"/>
      <c r="V300" s="19"/>
      <c r="W300" s="19"/>
      <c r="X300" s="19"/>
    </row>
    <row r="301" spans="1:24" s="1" customFormat="1" ht="36">
      <c r="A301" s="14"/>
      <c r="B301" s="33" t="s">
        <v>433</v>
      </c>
      <c r="C301" s="30" t="s">
        <v>289</v>
      </c>
      <c r="D301" s="17">
        <v>0.8077583999999999</v>
      </c>
      <c r="E301" s="17">
        <v>0</v>
      </c>
      <c r="F301" s="17">
        <v>0</v>
      </c>
      <c r="G301" s="17">
        <f t="shared" si="15"/>
        <v>0.8077583999999999</v>
      </c>
      <c r="H301" s="17">
        <f t="shared" si="16"/>
        <v>0.789065052</v>
      </c>
      <c r="I301" s="17">
        <v>0</v>
      </c>
      <c r="J301" s="17">
        <v>0</v>
      </c>
      <c r="K301" s="17">
        <v>0</v>
      </c>
      <c r="L301" s="17">
        <v>0</v>
      </c>
      <c r="M301" s="17">
        <v>0.8077583999999999</v>
      </c>
      <c r="N301" s="17">
        <v>0.789065052</v>
      </c>
      <c r="O301" s="17">
        <v>0</v>
      </c>
      <c r="P301" s="17">
        <v>0</v>
      </c>
      <c r="Q301" s="17">
        <v>0</v>
      </c>
      <c r="R301" s="17">
        <f t="shared" si="17"/>
        <v>-0.018693347999999887</v>
      </c>
      <c r="S301" s="18">
        <f t="shared" si="18"/>
        <v>-2.3142251445481583</v>
      </c>
      <c r="T301" s="67"/>
      <c r="U301" s="19"/>
      <c r="V301" s="19"/>
      <c r="W301" s="19"/>
      <c r="X301" s="19"/>
    </row>
    <row r="302" spans="1:24" s="1" customFormat="1" ht="36">
      <c r="A302" s="14"/>
      <c r="B302" s="33" t="s">
        <v>434</v>
      </c>
      <c r="C302" s="30" t="s">
        <v>289</v>
      </c>
      <c r="D302" s="17">
        <v>0.8077583999999999</v>
      </c>
      <c r="E302" s="17">
        <v>0</v>
      </c>
      <c r="F302" s="17">
        <v>0</v>
      </c>
      <c r="G302" s="17">
        <f t="shared" si="15"/>
        <v>0.8077583999999999</v>
      </c>
      <c r="H302" s="17">
        <f t="shared" si="16"/>
        <v>0.790160532</v>
      </c>
      <c r="I302" s="17">
        <v>0</v>
      </c>
      <c r="J302" s="17">
        <v>0</v>
      </c>
      <c r="K302" s="17">
        <v>0</v>
      </c>
      <c r="L302" s="17">
        <v>0</v>
      </c>
      <c r="M302" s="17">
        <v>0.8077583999999999</v>
      </c>
      <c r="N302" s="17">
        <v>0.790160532</v>
      </c>
      <c r="O302" s="17">
        <v>0</v>
      </c>
      <c r="P302" s="17">
        <v>0</v>
      </c>
      <c r="Q302" s="17">
        <v>0</v>
      </c>
      <c r="R302" s="17">
        <f t="shared" si="17"/>
        <v>-0.01759786799999985</v>
      </c>
      <c r="S302" s="18">
        <f t="shared" si="18"/>
        <v>-2.1786053849764797</v>
      </c>
      <c r="T302" s="67"/>
      <c r="U302" s="19"/>
      <c r="V302" s="19"/>
      <c r="W302" s="19"/>
      <c r="X302" s="19"/>
    </row>
    <row r="303" spans="1:24" s="1" customFormat="1" ht="12">
      <c r="A303" s="14"/>
      <c r="B303" s="29" t="s">
        <v>146</v>
      </c>
      <c r="C303" s="30"/>
      <c r="D303" s="17">
        <v>0</v>
      </c>
      <c r="E303" s="17">
        <v>0</v>
      </c>
      <c r="F303" s="17">
        <v>0</v>
      </c>
      <c r="G303" s="17">
        <f t="shared" si="15"/>
        <v>0</v>
      </c>
      <c r="H303" s="17">
        <f t="shared" si="16"/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f t="shared" si="17"/>
        <v>0</v>
      </c>
      <c r="S303" s="18"/>
      <c r="T303" s="67"/>
      <c r="U303" s="19"/>
      <c r="V303" s="19"/>
      <c r="W303" s="19"/>
      <c r="X303" s="19"/>
    </row>
    <row r="304" spans="1:24" s="1" customFormat="1" ht="48">
      <c r="A304" s="14"/>
      <c r="B304" s="33" t="s">
        <v>435</v>
      </c>
      <c r="C304" s="30" t="s">
        <v>289</v>
      </c>
      <c r="D304" s="17">
        <v>0.8006112</v>
      </c>
      <c r="E304" s="17">
        <v>0</v>
      </c>
      <c r="F304" s="17">
        <v>0</v>
      </c>
      <c r="G304" s="17">
        <f t="shared" si="15"/>
        <v>0.8006112</v>
      </c>
      <c r="H304" s="17">
        <f t="shared" si="16"/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0.8006112</v>
      </c>
      <c r="N304" s="17">
        <v>0</v>
      </c>
      <c r="O304" s="17">
        <v>0</v>
      </c>
      <c r="P304" s="17">
        <v>0</v>
      </c>
      <c r="Q304" s="17">
        <v>0</v>
      </c>
      <c r="R304" s="17">
        <f t="shared" si="17"/>
        <v>-0.8006112</v>
      </c>
      <c r="S304" s="18">
        <f t="shared" si="18"/>
        <v>-100</v>
      </c>
      <c r="T304" s="67" t="s">
        <v>526</v>
      </c>
      <c r="U304" s="19"/>
      <c r="V304" s="19"/>
      <c r="W304" s="19"/>
      <c r="X304" s="19"/>
    </row>
    <row r="305" spans="1:24" s="1" customFormat="1" ht="12">
      <c r="A305" s="14"/>
      <c r="B305" s="29" t="s">
        <v>93</v>
      </c>
      <c r="C305" s="30"/>
      <c r="D305" s="17">
        <v>0</v>
      </c>
      <c r="E305" s="17">
        <v>0</v>
      </c>
      <c r="F305" s="17">
        <v>0</v>
      </c>
      <c r="G305" s="17">
        <f t="shared" si="15"/>
        <v>0</v>
      </c>
      <c r="H305" s="17">
        <f t="shared" si="16"/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f t="shared" si="17"/>
        <v>0</v>
      </c>
      <c r="S305" s="18"/>
      <c r="T305" s="67">
        <v>0</v>
      </c>
      <c r="U305" s="19"/>
      <c r="V305" s="19"/>
      <c r="W305" s="19"/>
      <c r="X305" s="19"/>
    </row>
    <row r="306" spans="1:24" s="1" customFormat="1" ht="36">
      <c r="A306" s="14"/>
      <c r="B306" s="33" t="s">
        <v>225</v>
      </c>
      <c r="C306" s="30" t="s">
        <v>289</v>
      </c>
      <c r="D306" s="17">
        <v>0.8538155999999999</v>
      </c>
      <c r="E306" s="17">
        <v>0</v>
      </c>
      <c r="F306" s="17">
        <v>0</v>
      </c>
      <c r="G306" s="17">
        <f t="shared" si="15"/>
        <v>0.8538155999999999</v>
      </c>
      <c r="H306" s="17">
        <f t="shared" si="16"/>
        <v>0.854694876</v>
      </c>
      <c r="I306" s="17">
        <v>0</v>
      </c>
      <c r="J306" s="17">
        <v>0.045827052</v>
      </c>
      <c r="K306" s="17">
        <v>0</v>
      </c>
      <c r="L306" s="17">
        <v>0</v>
      </c>
      <c r="M306" s="17">
        <v>0.8538155999999999</v>
      </c>
      <c r="N306" s="17">
        <v>0.808867824</v>
      </c>
      <c r="O306" s="17">
        <v>0</v>
      </c>
      <c r="P306" s="17">
        <v>0</v>
      </c>
      <c r="Q306" s="17">
        <v>0</v>
      </c>
      <c r="R306" s="17">
        <f t="shared" si="17"/>
        <v>0.0008792760000001509</v>
      </c>
      <c r="S306" s="18">
        <f t="shared" si="18"/>
        <v>0.102981955354312</v>
      </c>
      <c r="T306" s="67"/>
      <c r="U306" s="19"/>
      <c r="V306" s="19"/>
      <c r="W306" s="19"/>
      <c r="X306" s="19"/>
    </row>
    <row r="307" spans="1:24" s="1" customFormat="1" ht="36">
      <c r="A307" s="14"/>
      <c r="B307" s="33" t="s">
        <v>436</v>
      </c>
      <c r="C307" s="30" t="s">
        <v>289</v>
      </c>
      <c r="D307" s="17">
        <v>0.8538155999999999</v>
      </c>
      <c r="E307" s="17">
        <v>0</v>
      </c>
      <c r="F307" s="17">
        <v>0</v>
      </c>
      <c r="G307" s="17">
        <f t="shared" si="15"/>
        <v>0.8538155999999999</v>
      </c>
      <c r="H307" s="17">
        <f t="shared" si="16"/>
        <v>0.6703031640000001</v>
      </c>
      <c r="I307" s="17">
        <v>0</v>
      </c>
      <c r="J307" s="17">
        <v>0</v>
      </c>
      <c r="K307" s="17">
        <v>0</v>
      </c>
      <c r="L307" s="17">
        <v>0</v>
      </c>
      <c r="M307" s="17">
        <v>0.8538155999999999</v>
      </c>
      <c r="N307" s="17">
        <v>0.6645149760000001</v>
      </c>
      <c r="O307" s="17">
        <v>0</v>
      </c>
      <c r="P307" s="17">
        <v>0.005788187999999991</v>
      </c>
      <c r="Q307" s="17">
        <v>0</v>
      </c>
      <c r="R307" s="17">
        <f t="shared" si="17"/>
        <v>-0.18351243599999978</v>
      </c>
      <c r="S307" s="18">
        <f t="shared" si="18"/>
        <v>-21.493216568073926</v>
      </c>
      <c r="T307" s="67" t="s">
        <v>530</v>
      </c>
      <c r="U307" s="19"/>
      <c r="V307" s="19"/>
      <c r="W307" s="19"/>
      <c r="X307" s="19"/>
    </row>
    <row r="308" spans="1:24" s="1" customFormat="1" ht="36">
      <c r="A308" s="14"/>
      <c r="B308" s="33" t="s">
        <v>437</v>
      </c>
      <c r="C308" s="30" t="s">
        <v>289</v>
      </c>
      <c r="D308" s="17">
        <v>0.7826772</v>
      </c>
      <c r="E308" s="17">
        <v>0</v>
      </c>
      <c r="F308" s="17">
        <v>0</v>
      </c>
      <c r="G308" s="17">
        <f t="shared" si="15"/>
        <v>0.7826772</v>
      </c>
      <c r="H308" s="17">
        <f t="shared" si="16"/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0.7826772</v>
      </c>
      <c r="N308" s="17">
        <v>0</v>
      </c>
      <c r="O308" s="17">
        <v>0</v>
      </c>
      <c r="P308" s="17">
        <v>0</v>
      </c>
      <c r="Q308" s="17">
        <v>0</v>
      </c>
      <c r="R308" s="17">
        <f t="shared" si="17"/>
        <v>-0.7826772</v>
      </c>
      <c r="S308" s="18">
        <f t="shared" si="18"/>
        <v>-100</v>
      </c>
      <c r="T308" s="67" t="s">
        <v>526</v>
      </c>
      <c r="U308" s="19"/>
      <c r="V308" s="19"/>
      <c r="W308" s="19"/>
      <c r="X308" s="19"/>
    </row>
    <row r="309" spans="1:24" s="27" customFormat="1" ht="21">
      <c r="A309" s="23" t="s">
        <v>106</v>
      </c>
      <c r="B309" s="35" t="s">
        <v>107</v>
      </c>
      <c r="C309" s="24">
        <v>0</v>
      </c>
      <c r="D309" s="25">
        <v>28.03684814531039</v>
      </c>
      <c r="E309" s="25">
        <v>0</v>
      </c>
      <c r="F309" s="25">
        <v>0</v>
      </c>
      <c r="G309" s="17">
        <f t="shared" si="15"/>
        <v>28.03684814531039</v>
      </c>
      <c r="H309" s="17">
        <f t="shared" si="16"/>
        <v>15.311441519999999</v>
      </c>
      <c r="I309" s="25">
        <v>1.1963439416976</v>
      </c>
      <c r="J309" s="25">
        <f>J314+J379</f>
        <v>1.16535576</v>
      </c>
      <c r="K309" s="25">
        <v>3.9190140839616</v>
      </c>
      <c r="L309" s="25">
        <f>L314+L379</f>
        <v>3.8234627399999996</v>
      </c>
      <c r="M309" s="25">
        <v>3.8476806325968007</v>
      </c>
      <c r="N309" s="25">
        <v>6.8008222919999985</v>
      </c>
      <c r="O309" s="25">
        <v>19.07380948705439</v>
      </c>
      <c r="P309" s="25">
        <v>3.521800728</v>
      </c>
      <c r="Q309" s="25">
        <v>0</v>
      </c>
      <c r="R309" s="17">
        <f t="shared" si="17"/>
        <v>-12.725406625310391</v>
      </c>
      <c r="S309" s="18">
        <f t="shared" si="18"/>
        <v>-45.38814976404157</v>
      </c>
      <c r="T309" s="67">
        <v>0</v>
      </c>
      <c r="U309" s="19"/>
      <c r="V309" s="26"/>
      <c r="W309" s="26"/>
      <c r="X309" s="26"/>
    </row>
    <row r="310" spans="1:24" s="1" customFormat="1" ht="21">
      <c r="A310" s="14" t="s">
        <v>108</v>
      </c>
      <c r="B310" s="35" t="s">
        <v>109</v>
      </c>
      <c r="C310" s="16">
        <v>0</v>
      </c>
      <c r="D310" s="17">
        <v>0</v>
      </c>
      <c r="E310" s="17">
        <v>0</v>
      </c>
      <c r="F310" s="17">
        <v>0</v>
      </c>
      <c r="G310" s="17">
        <f t="shared" si="15"/>
        <v>0</v>
      </c>
      <c r="H310" s="17">
        <f t="shared" si="16"/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f t="shared" si="17"/>
        <v>0</v>
      </c>
      <c r="S310" s="18"/>
      <c r="T310" s="67">
        <v>0</v>
      </c>
      <c r="U310" s="19"/>
      <c r="V310" s="19"/>
      <c r="W310" s="19"/>
      <c r="X310" s="19"/>
    </row>
    <row r="311" spans="1:24" s="1" customFormat="1" ht="21">
      <c r="A311" s="14" t="s">
        <v>110</v>
      </c>
      <c r="B311" s="35" t="s">
        <v>111</v>
      </c>
      <c r="C311" s="16">
        <v>0</v>
      </c>
      <c r="D311" s="17">
        <v>0</v>
      </c>
      <c r="E311" s="17">
        <v>0</v>
      </c>
      <c r="F311" s="17">
        <v>0</v>
      </c>
      <c r="G311" s="17">
        <f t="shared" si="15"/>
        <v>0</v>
      </c>
      <c r="H311" s="17">
        <f t="shared" si="16"/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f t="shared" si="17"/>
        <v>0</v>
      </c>
      <c r="S311" s="18"/>
      <c r="T311" s="67">
        <v>0</v>
      </c>
      <c r="U311" s="19"/>
      <c r="V311" s="19"/>
      <c r="W311" s="19"/>
      <c r="X311" s="19"/>
    </row>
    <row r="312" spans="1:24" s="1" customFormat="1" ht="21">
      <c r="A312" s="14" t="s">
        <v>112</v>
      </c>
      <c r="B312" s="35" t="s">
        <v>113</v>
      </c>
      <c r="C312" s="16">
        <v>0</v>
      </c>
      <c r="D312" s="17">
        <v>0</v>
      </c>
      <c r="E312" s="17">
        <v>0</v>
      </c>
      <c r="F312" s="17">
        <v>0</v>
      </c>
      <c r="G312" s="17">
        <f t="shared" si="15"/>
        <v>0</v>
      </c>
      <c r="H312" s="17">
        <f t="shared" si="16"/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f t="shared" si="17"/>
        <v>0</v>
      </c>
      <c r="S312" s="18"/>
      <c r="T312" s="67">
        <v>0</v>
      </c>
      <c r="U312" s="19"/>
      <c r="V312" s="19"/>
      <c r="W312" s="19"/>
      <c r="X312" s="19"/>
    </row>
    <row r="313" spans="1:24" s="1" customFormat="1" ht="21">
      <c r="A313" s="14" t="s">
        <v>114</v>
      </c>
      <c r="B313" s="35" t="s">
        <v>115</v>
      </c>
      <c r="C313" s="16">
        <v>0</v>
      </c>
      <c r="D313" s="17">
        <v>0</v>
      </c>
      <c r="E313" s="17">
        <v>0</v>
      </c>
      <c r="F313" s="17">
        <v>0</v>
      </c>
      <c r="G313" s="17">
        <f t="shared" si="15"/>
        <v>0</v>
      </c>
      <c r="H313" s="17">
        <f t="shared" si="16"/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f t="shared" si="17"/>
        <v>0</v>
      </c>
      <c r="S313" s="18"/>
      <c r="T313" s="67">
        <v>0</v>
      </c>
      <c r="U313" s="19"/>
      <c r="V313" s="19"/>
      <c r="W313" s="19"/>
      <c r="X313" s="19"/>
    </row>
    <row r="314" spans="1:24" s="27" customFormat="1" ht="21">
      <c r="A314" s="23" t="s">
        <v>116</v>
      </c>
      <c r="B314" s="35" t="s">
        <v>117</v>
      </c>
      <c r="C314" s="24" t="s">
        <v>30</v>
      </c>
      <c r="D314" s="25">
        <v>24.76325468772959</v>
      </c>
      <c r="E314" s="25">
        <f>E315</f>
        <v>0</v>
      </c>
      <c r="F314" s="25">
        <v>0</v>
      </c>
      <c r="G314" s="17">
        <f t="shared" si="15"/>
        <v>24.76325468772959</v>
      </c>
      <c r="H314" s="17">
        <f t="shared" si="16"/>
        <v>11.993299404</v>
      </c>
      <c r="I314" s="25">
        <v>0.22496797116000003</v>
      </c>
      <c r="J314" s="25">
        <f>J315</f>
        <v>0.18125457599999997</v>
      </c>
      <c r="K314" s="25">
        <v>3.1935117404400004</v>
      </c>
      <c r="L314" s="25">
        <f>L315</f>
        <v>3.3800727119999996</v>
      </c>
      <c r="M314" s="25">
        <v>2.2709654890752007</v>
      </c>
      <c r="N314" s="25">
        <v>4.910171387999999</v>
      </c>
      <c r="O314" s="25">
        <v>19.073809487054387</v>
      </c>
      <c r="P314" s="25">
        <v>3.521800728</v>
      </c>
      <c r="Q314" s="25">
        <f>Q315</f>
        <v>0</v>
      </c>
      <c r="R314" s="17">
        <f t="shared" si="17"/>
        <v>-12.769955283729589</v>
      </c>
      <c r="S314" s="18">
        <f t="shared" si="18"/>
        <v>-51.568161959167725</v>
      </c>
      <c r="T314" s="68">
        <v>0</v>
      </c>
      <c r="U314" s="19"/>
      <c r="V314" s="26"/>
      <c r="W314" s="26"/>
      <c r="X314" s="26"/>
    </row>
    <row r="315" spans="1:24" s="27" customFormat="1" ht="21.75">
      <c r="A315" s="23" t="s">
        <v>292</v>
      </c>
      <c r="B315" s="38" t="s">
        <v>118</v>
      </c>
      <c r="C315" s="28" t="s">
        <v>291</v>
      </c>
      <c r="D315" s="25">
        <v>24.76325468772959</v>
      </c>
      <c r="E315" s="25">
        <f>SUM(E317:E340)</f>
        <v>0</v>
      </c>
      <c r="F315" s="25">
        <v>0</v>
      </c>
      <c r="G315" s="17">
        <f t="shared" si="15"/>
        <v>24.76325468772959</v>
      </c>
      <c r="H315" s="17">
        <f t="shared" si="16"/>
        <v>11.993299404</v>
      </c>
      <c r="I315" s="25">
        <v>0.22496797116000003</v>
      </c>
      <c r="J315" s="25">
        <f>SUM(J317:J378)</f>
        <v>0.18125457599999997</v>
      </c>
      <c r="K315" s="25">
        <v>3.1935117404400004</v>
      </c>
      <c r="L315" s="25">
        <f>SUM(L317:L378)</f>
        <v>3.3800727119999996</v>
      </c>
      <c r="M315" s="25">
        <v>2.2709654890752007</v>
      </c>
      <c r="N315" s="25">
        <v>4.910171387999999</v>
      </c>
      <c r="O315" s="25">
        <v>19.073809487054387</v>
      </c>
      <c r="P315" s="25">
        <v>3.521800728</v>
      </c>
      <c r="Q315" s="25">
        <v>0</v>
      </c>
      <c r="R315" s="17">
        <f t="shared" si="17"/>
        <v>-12.769955283729589</v>
      </c>
      <c r="S315" s="18">
        <f t="shared" si="18"/>
        <v>-51.568161959167725</v>
      </c>
      <c r="T315" s="67">
        <v>0</v>
      </c>
      <c r="U315" s="19"/>
      <c r="V315" s="26"/>
      <c r="W315" s="26"/>
      <c r="X315" s="26"/>
    </row>
    <row r="316" spans="1:24" s="1" customFormat="1" ht="12">
      <c r="A316" s="14"/>
      <c r="B316" s="29" t="s">
        <v>119</v>
      </c>
      <c r="C316" s="16">
        <v>0</v>
      </c>
      <c r="D316" s="17">
        <v>0</v>
      </c>
      <c r="E316" s="17">
        <v>0</v>
      </c>
      <c r="F316" s="17">
        <v>0</v>
      </c>
      <c r="G316" s="17">
        <f t="shared" si="15"/>
        <v>0</v>
      </c>
      <c r="H316" s="17">
        <f t="shared" si="16"/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f t="shared" si="17"/>
        <v>0</v>
      </c>
      <c r="S316" s="18"/>
      <c r="T316" s="67">
        <v>0</v>
      </c>
      <c r="U316" s="19"/>
      <c r="V316" s="19"/>
      <c r="W316" s="19"/>
      <c r="X316" s="19"/>
    </row>
    <row r="317" spans="1:24" s="1" customFormat="1" ht="22.5">
      <c r="A317" s="14"/>
      <c r="B317" s="31" t="s">
        <v>226</v>
      </c>
      <c r="C317" s="30" t="s">
        <v>291</v>
      </c>
      <c r="D317" s="17">
        <v>0.22496797116000003</v>
      </c>
      <c r="E317" s="17">
        <v>0</v>
      </c>
      <c r="F317" s="17">
        <v>0</v>
      </c>
      <c r="G317" s="17">
        <f t="shared" si="15"/>
        <v>0.22496797116000003</v>
      </c>
      <c r="H317" s="17">
        <f t="shared" si="16"/>
        <v>0.244351296</v>
      </c>
      <c r="I317" s="17">
        <v>0</v>
      </c>
      <c r="J317" s="17">
        <v>0</v>
      </c>
      <c r="K317" s="17">
        <v>0</v>
      </c>
      <c r="L317" s="17">
        <v>0.036131711999999996</v>
      </c>
      <c r="M317" s="17">
        <v>0.22496797116000003</v>
      </c>
      <c r="N317" s="17">
        <v>0.20821958399999999</v>
      </c>
      <c r="O317" s="17">
        <v>0</v>
      </c>
      <c r="P317" s="17">
        <v>0</v>
      </c>
      <c r="Q317" s="17">
        <v>0</v>
      </c>
      <c r="R317" s="17">
        <f t="shared" si="17"/>
        <v>0.019383324839999966</v>
      </c>
      <c r="S317" s="18">
        <f t="shared" si="18"/>
        <v>8.616037536389703</v>
      </c>
      <c r="T317" s="67"/>
      <c r="U317" s="19"/>
      <c r="V317" s="19"/>
      <c r="W317" s="19"/>
      <c r="X317" s="19"/>
    </row>
    <row r="318" spans="1:24" s="1" customFormat="1" ht="36">
      <c r="A318" s="14"/>
      <c r="B318" s="31" t="s">
        <v>227</v>
      </c>
      <c r="C318" s="30" t="s">
        <v>291</v>
      </c>
      <c r="D318" s="17">
        <v>0.22496797116000003</v>
      </c>
      <c r="E318" s="17">
        <v>0</v>
      </c>
      <c r="F318" s="17">
        <v>0</v>
      </c>
      <c r="G318" s="17">
        <f t="shared" si="15"/>
        <v>0.22496797116000003</v>
      </c>
      <c r="H318" s="17">
        <f t="shared" si="16"/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0.22496797116000003</v>
      </c>
      <c r="P318" s="17">
        <v>0</v>
      </c>
      <c r="Q318" s="17">
        <v>0</v>
      </c>
      <c r="R318" s="17">
        <f t="shared" si="17"/>
        <v>-0.22496797116000003</v>
      </c>
      <c r="S318" s="18">
        <f t="shared" si="18"/>
        <v>-100</v>
      </c>
      <c r="T318" s="67" t="s">
        <v>552</v>
      </c>
      <c r="U318" s="19"/>
      <c r="V318" s="19"/>
      <c r="W318" s="19"/>
      <c r="X318" s="19"/>
    </row>
    <row r="319" spans="1:24" s="1" customFormat="1" ht="22.5">
      <c r="A319" s="14"/>
      <c r="B319" s="31" t="s">
        <v>228</v>
      </c>
      <c r="C319" s="30" t="s">
        <v>291</v>
      </c>
      <c r="D319" s="17">
        <v>0.22496797116000003</v>
      </c>
      <c r="E319" s="17">
        <v>0</v>
      </c>
      <c r="F319" s="17">
        <v>0</v>
      </c>
      <c r="G319" s="17">
        <f t="shared" si="15"/>
        <v>0.22496797116000003</v>
      </c>
      <c r="H319" s="17">
        <f t="shared" si="16"/>
        <v>0.230078808</v>
      </c>
      <c r="I319" s="17">
        <v>0</v>
      </c>
      <c r="J319" s="17">
        <v>0</v>
      </c>
      <c r="K319" s="17">
        <v>0.22496797116000003</v>
      </c>
      <c r="L319" s="17">
        <v>0.230078808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f t="shared" si="17"/>
        <v>0.005110836839999966</v>
      </c>
      <c r="S319" s="18">
        <f t="shared" si="18"/>
        <v>2.2718064325543814</v>
      </c>
      <c r="T319" s="67"/>
      <c r="U319" s="19"/>
      <c r="V319" s="19"/>
      <c r="W319" s="19"/>
      <c r="X319" s="19"/>
    </row>
    <row r="320" spans="1:24" s="1" customFormat="1" ht="36">
      <c r="A320" s="14"/>
      <c r="B320" s="31" t="s">
        <v>229</v>
      </c>
      <c r="C320" s="30" t="s">
        <v>291</v>
      </c>
      <c r="D320" s="17">
        <v>0.22496797116000003</v>
      </c>
      <c r="E320" s="17">
        <v>0</v>
      </c>
      <c r="F320" s="17">
        <v>0</v>
      </c>
      <c r="G320" s="17">
        <f t="shared" si="15"/>
        <v>0.22496797116000003</v>
      </c>
      <c r="H320" s="17">
        <f t="shared" si="16"/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0.22496797116000003</v>
      </c>
      <c r="P320" s="17">
        <v>0</v>
      </c>
      <c r="Q320" s="17">
        <v>0</v>
      </c>
      <c r="R320" s="17">
        <f t="shared" si="17"/>
        <v>-0.22496797116000003</v>
      </c>
      <c r="S320" s="18">
        <f t="shared" si="18"/>
        <v>-100</v>
      </c>
      <c r="T320" s="67" t="s">
        <v>552</v>
      </c>
      <c r="U320" s="19"/>
      <c r="V320" s="19"/>
      <c r="W320" s="19"/>
      <c r="X320" s="19"/>
    </row>
    <row r="321" spans="1:24" s="1" customFormat="1" ht="22.5">
      <c r="A321" s="14"/>
      <c r="B321" s="31" t="s">
        <v>230</v>
      </c>
      <c r="C321" s="30" t="s">
        <v>291</v>
      </c>
      <c r="D321" s="17">
        <v>0.22496797116000003</v>
      </c>
      <c r="E321" s="17">
        <v>0</v>
      </c>
      <c r="F321" s="17">
        <v>0</v>
      </c>
      <c r="G321" s="17">
        <f t="shared" si="15"/>
        <v>0.22496797116000003</v>
      </c>
      <c r="H321" s="17">
        <f t="shared" si="16"/>
        <v>0.243525516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0.034123799999999996</v>
      </c>
      <c r="O321" s="17">
        <v>0.22496797116000003</v>
      </c>
      <c r="P321" s="17">
        <v>0.209401716</v>
      </c>
      <c r="Q321" s="17">
        <v>0</v>
      </c>
      <c r="R321" s="17">
        <f t="shared" si="17"/>
        <v>0.018557544839999968</v>
      </c>
      <c r="S321" s="18">
        <f t="shared" si="18"/>
        <v>8.248971951123481</v>
      </c>
      <c r="T321" s="67"/>
      <c r="U321" s="19"/>
      <c r="V321" s="19"/>
      <c r="W321" s="19"/>
      <c r="X321" s="19"/>
    </row>
    <row r="322" spans="1:24" s="1" customFormat="1" ht="36">
      <c r="A322" s="14"/>
      <c r="B322" s="31" t="s">
        <v>231</v>
      </c>
      <c r="C322" s="30" t="s">
        <v>291</v>
      </c>
      <c r="D322" s="17">
        <v>0.22496797116000003</v>
      </c>
      <c r="E322" s="17">
        <v>0</v>
      </c>
      <c r="F322" s="17">
        <v>0</v>
      </c>
      <c r="G322" s="17">
        <f t="shared" si="15"/>
        <v>0.22496797116000003</v>
      </c>
      <c r="H322" s="17">
        <f t="shared" si="16"/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0.22496797116000003</v>
      </c>
      <c r="P322" s="17">
        <v>0</v>
      </c>
      <c r="Q322" s="17">
        <v>0</v>
      </c>
      <c r="R322" s="17">
        <f t="shared" si="17"/>
        <v>-0.22496797116000003</v>
      </c>
      <c r="S322" s="18">
        <f t="shared" si="18"/>
        <v>-100</v>
      </c>
      <c r="T322" s="67" t="s">
        <v>552</v>
      </c>
      <c r="U322" s="19"/>
      <c r="V322" s="19"/>
      <c r="W322" s="19"/>
      <c r="X322" s="19"/>
    </row>
    <row r="323" spans="1:24" s="1" customFormat="1" ht="22.5">
      <c r="A323" s="14"/>
      <c r="B323" s="31" t="s">
        <v>232</v>
      </c>
      <c r="C323" s="30" t="s">
        <v>291</v>
      </c>
      <c r="D323" s="17">
        <v>0.22496797116000003</v>
      </c>
      <c r="E323" s="17">
        <v>0</v>
      </c>
      <c r="F323" s="17">
        <v>0</v>
      </c>
      <c r="G323" s="17">
        <f t="shared" si="15"/>
        <v>0.22496797116000003</v>
      </c>
      <c r="H323" s="17">
        <f t="shared" si="16"/>
        <v>0.243605388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0.033559439999999996</v>
      </c>
      <c r="O323" s="17">
        <v>0.22496797116000003</v>
      </c>
      <c r="P323" s="17">
        <v>0.210045948</v>
      </c>
      <c r="Q323" s="17">
        <v>0</v>
      </c>
      <c r="R323" s="17">
        <f t="shared" si="17"/>
        <v>0.018637416839999976</v>
      </c>
      <c r="S323" s="18">
        <f t="shared" si="18"/>
        <v>8.284475671758987</v>
      </c>
      <c r="T323" s="67"/>
      <c r="U323" s="19"/>
      <c r="V323" s="19"/>
      <c r="W323" s="19"/>
      <c r="X323" s="19"/>
    </row>
    <row r="324" spans="1:24" s="1" customFormat="1" ht="36">
      <c r="A324" s="14"/>
      <c r="B324" s="31" t="s">
        <v>233</v>
      </c>
      <c r="C324" s="30" t="s">
        <v>291</v>
      </c>
      <c r="D324" s="17">
        <v>0.22496797116000003</v>
      </c>
      <c r="E324" s="17">
        <v>0</v>
      </c>
      <c r="F324" s="17">
        <v>0</v>
      </c>
      <c r="G324" s="17">
        <f t="shared" si="15"/>
        <v>0.22496797116000003</v>
      </c>
      <c r="H324" s="17">
        <f t="shared" si="16"/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0.22496797116000003</v>
      </c>
      <c r="P324" s="17">
        <v>0</v>
      </c>
      <c r="Q324" s="17">
        <v>0</v>
      </c>
      <c r="R324" s="17">
        <f t="shared" si="17"/>
        <v>-0.22496797116000003</v>
      </c>
      <c r="S324" s="18">
        <f t="shared" si="18"/>
        <v>-100</v>
      </c>
      <c r="T324" s="67" t="s">
        <v>552</v>
      </c>
      <c r="U324" s="19"/>
      <c r="V324" s="19"/>
      <c r="W324" s="19"/>
      <c r="X324" s="19"/>
    </row>
    <row r="325" spans="1:24" s="1" customFormat="1" ht="24">
      <c r="A325" s="14"/>
      <c r="B325" s="31" t="s">
        <v>234</v>
      </c>
      <c r="C325" s="30" t="s">
        <v>291</v>
      </c>
      <c r="D325" s="17">
        <v>0.22496797116000003</v>
      </c>
      <c r="E325" s="17">
        <v>0</v>
      </c>
      <c r="F325" s="17">
        <v>0</v>
      </c>
      <c r="G325" s="17">
        <f t="shared" si="15"/>
        <v>0.22496797116000003</v>
      </c>
      <c r="H325" s="17">
        <f t="shared" si="16"/>
        <v>0.252757728</v>
      </c>
      <c r="I325" s="17">
        <v>0</v>
      </c>
      <c r="J325" s="17">
        <v>0</v>
      </c>
      <c r="K325" s="17">
        <v>0.22496797116000003</v>
      </c>
      <c r="L325" s="17">
        <v>0.252757728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f t="shared" si="17"/>
        <v>0.027789756839999985</v>
      </c>
      <c r="S325" s="18">
        <f t="shared" si="18"/>
        <v>12.352761460535003</v>
      </c>
      <c r="T325" s="67" t="s">
        <v>553</v>
      </c>
      <c r="U325" s="19"/>
      <c r="V325" s="19"/>
      <c r="W325" s="19"/>
      <c r="X325" s="19"/>
    </row>
    <row r="326" spans="1:24" s="1" customFormat="1" ht="22.5">
      <c r="A326" s="14"/>
      <c r="B326" s="31" t="s">
        <v>235</v>
      </c>
      <c r="C326" s="30" t="s">
        <v>291</v>
      </c>
      <c r="D326" s="17">
        <v>0.22496797116000003</v>
      </c>
      <c r="E326" s="17">
        <v>0</v>
      </c>
      <c r="F326" s="17">
        <v>0</v>
      </c>
      <c r="G326" s="17">
        <f t="shared" si="15"/>
        <v>0.22496797116000003</v>
      </c>
      <c r="H326" s="17">
        <f t="shared" si="16"/>
        <v>0.241259928</v>
      </c>
      <c r="I326" s="17">
        <v>0</v>
      </c>
      <c r="J326" s="17">
        <v>0</v>
      </c>
      <c r="K326" s="17">
        <v>0</v>
      </c>
      <c r="L326" s="17">
        <v>0</v>
      </c>
      <c r="M326" s="17">
        <v>0.22496797116000003</v>
      </c>
      <c r="N326" s="17">
        <v>0.241259928</v>
      </c>
      <c r="O326" s="17">
        <v>0</v>
      </c>
      <c r="P326" s="17">
        <v>0</v>
      </c>
      <c r="Q326" s="17">
        <v>0</v>
      </c>
      <c r="R326" s="17">
        <f t="shared" si="17"/>
        <v>0.016291956839999983</v>
      </c>
      <c r="S326" s="18">
        <f t="shared" si="18"/>
        <v>7.24190059411299</v>
      </c>
      <c r="T326" s="67"/>
      <c r="U326" s="19"/>
      <c r="V326" s="19"/>
      <c r="W326" s="19"/>
      <c r="X326" s="19"/>
    </row>
    <row r="327" spans="1:24" s="1" customFormat="1" ht="22.5">
      <c r="A327" s="14"/>
      <c r="B327" s="31" t="s">
        <v>236</v>
      </c>
      <c r="C327" s="30" t="s">
        <v>291</v>
      </c>
      <c r="D327" s="17">
        <v>0.22496797116000003</v>
      </c>
      <c r="E327" s="17">
        <v>0</v>
      </c>
      <c r="F327" s="17">
        <v>0</v>
      </c>
      <c r="G327" s="17">
        <f t="shared" si="15"/>
        <v>0.22496797116000003</v>
      </c>
      <c r="H327" s="17">
        <f t="shared" si="16"/>
        <v>0.23366046</v>
      </c>
      <c r="I327" s="17">
        <v>0</v>
      </c>
      <c r="J327" s="17">
        <v>0</v>
      </c>
      <c r="K327" s="17">
        <v>0.22496797116000003</v>
      </c>
      <c r="L327" s="17">
        <v>0.23366046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f t="shared" si="17"/>
        <v>0.008692488839999957</v>
      </c>
      <c r="S327" s="18">
        <f t="shared" si="18"/>
        <v>3.863878397968816</v>
      </c>
      <c r="T327" s="67"/>
      <c r="U327" s="19"/>
      <c r="V327" s="19"/>
      <c r="W327" s="19"/>
      <c r="X327" s="19"/>
    </row>
    <row r="328" spans="1:24" s="1" customFormat="1" ht="36">
      <c r="A328" s="14"/>
      <c r="B328" s="31" t="s">
        <v>237</v>
      </c>
      <c r="C328" s="30" t="s">
        <v>291</v>
      </c>
      <c r="D328" s="17">
        <v>0.22496797116000003</v>
      </c>
      <c r="E328" s="17">
        <v>0</v>
      </c>
      <c r="F328" s="17">
        <v>0</v>
      </c>
      <c r="G328" s="17">
        <f t="shared" si="15"/>
        <v>0.22496797116000003</v>
      </c>
      <c r="H328" s="17">
        <f t="shared" si="16"/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0.22496797116000003</v>
      </c>
      <c r="P328" s="17">
        <v>0</v>
      </c>
      <c r="Q328" s="17">
        <v>0</v>
      </c>
      <c r="R328" s="17">
        <f t="shared" si="17"/>
        <v>-0.22496797116000003</v>
      </c>
      <c r="S328" s="18">
        <f t="shared" si="18"/>
        <v>-100</v>
      </c>
      <c r="T328" s="67" t="s">
        <v>552</v>
      </c>
      <c r="U328" s="19"/>
      <c r="V328" s="19"/>
      <c r="W328" s="19"/>
      <c r="X328" s="19"/>
    </row>
    <row r="329" spans="1:24" s="1" customFormat="1" ht="36">
      <c r="A329" s="14"/>
      <c r="B329" s="31" t="s">
        <v>238</v>
      </c>
      <c r="C329" s="30" t="s">
        <v>291</v>
      </c>
      <c r="D329" s="17">
        <v>0.22496797116000003</v>
      </c>
      <c r="E329" s="17">
        <v>0</v>
      </c>
      <c r="F329" s="17">
        <v>0</v>
      </c>
      <c r="G329" s="17">
        <f t="shared" si="15"/>
        <v>0.22496797116000003</v>
      </c>
      <c r="H329" s="17">
        <f t="shared" si="16"/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0.22496797116000003</v>
      </c>
      <c r="P329" s="17">
        <v>0</v>
      </c>
      <c r="Q329" s="17">
        <v>0</v>
      </c>
      <c r="R329" s="17">
        <f t="shared" si="17"/>
        <v>-0.22496797116000003</v>
      </c>
      <c r="S329" s="18">
        <f t="shared" si="18"/>
        <v>-100</v>
      </c>
      <c r="T329" s="67" t="s">
        <v>552</v>
      </c>
      <c r="U329" s="19"/>
      <c r="V329" s="19"/>
      <c r="W329" s="19"/>
      <c r="X329" s="19"/>
    </row>
    <row r="330" spans="1:24" s="1" customFormat="1" ht="36">
      <c r="A330" s="14"/>
      <c r="B330" s="31" t="s">
        <v>239</v>
      </c>
      <c r="C330" s="30" t="s">
        <v>291</v>
      </c>
      <c r="D330" s="17">
        <v>0.22496797116000003</v>
      </c>
      <c r="E330" s="17">
        <v>0</v>
      </c>
      <c r="F330" s="17">
        <v>0</v>
      </c>
      <c r="G330" s="17">
        <f t="shared" si="15"/>
        <v>0.22496797116000003</v>
      </c>
      <c r="H330" s="17">
        <f t="shared" si="16"/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0.22496797116000003</v>
      </c>
      <c r="P330" s="17">
        <v>0</v>
      </c>
      <c r="Q330" s="17">
        <v>0</v>
      </c>
      <c r="R330" s="17">
        <f t="shared" si="17"/>
        <v>-0.22496797116000003</v>
      </c>
      <c r="S330" s="18">
        <f t="shared" si="18"/>
        <v>-100</v>
      </c>
      <c r="T330" s="67" t="s">
        <v>552</v>
      </c>
      <c r="U330" s="19"/>
      <c r="V330" s="19"/>
      <c r="W330" s="19"/>
      <c r="X330" s="19"/>
    </row>
    <row r="331" spans="1:24" s="1" customFormat="1" ht="22.5">
      <c r="A331" s="14"/>
      <c r="B331" s="31" t="s">
        <v>240</v>
      </c>
      <c r="C331" s="30" t="s">
        <v>291</v>
      </c>
      <c r="D331" s="17">
        <v>0.22496797116000003</v>
      </c>
      <c r="E331" s="17">
        <v>0</v>
      </c>
      <c r="F331" s="17">
        <v>0</v>
      </c>
      <c r="G331" s="17">
        <f t="shared" si="15"/>
        <v>0.22496797116000003</v>
      </c>
      <c r="H331" s="17">
        <f t="shared" si="16"/>
        <v>0.23668798799999996</v>
      </c>
      <c r="I331" s="17">
        <v>0</v>
      </c>
      <c r="J331" s="17">
        <v>0</v>
      </c>
      <c r="K331" s="17">
        <v>0.22496797116000003</v>
      </c>
      <c r="L331" s="17">
        <v>0.23668798799999996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f t="shared" si="17"/>
        <v>0.01172001683999993</v>
      </c>
      <c r="S331" s="18">
        <f t="shared" si="18"/>
        <v>5.209637967381814</v>
      </c>
      <c r="T331" s="67"/>
      <c r="U331" s="19"/>
      <c r="V331" s="19"/>
      <c r="W331" s="19"/>
      <c r="X331" s="19"/>
    </row>
    <row r="332" spans="1:24" s="1" customFormat="1" ht="36">
      <c r="A332" s="14"/>
      <c r="B332" s="31" t="s">
        <v>241</v>
      </c>
      <c r="C332" s="30" t="s">
        <v>291</v>
      </c>
      <c r="D332" s="17">
        <v>0.22496797116000003</v>
      </c>
      <c r="E332" s="17">
        <v>0</v>
      </c>
      <c r="F332" s="17">
        <v>0</v>
      </c>
      <c r="G332" s="17">
        <f t="shared" si="15"/>
        <v>0.22496797116000003</v>
      </c>
      <c r="H332" s="17">
        <f t="shared" si="16"/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0.22496797116000003</v>
      </c>
      <c r="P332" s="17">
        <v>0</v>
      </c>
      <c r="Q332" s="17">
        <v>0</v>
      </c>
      <c r="R332" s="17">
        <f t="shared" si="17"/>
        <v>-0.22496797116000003</v>
      </c>
      <c r="S332" s="18">
        <f t="shared" si="18"/>
        <v>-100</v>
      </c>
      <c r="T332" s="67" t="s">
        <v>552</v>
      </c>
      <c r="U332" s="19"/>
      <c r="V332" s="19"/>
      <c r="W332" s="19"/>
      <c r="X332" s="19"/>
    </row>
    <row r="333" spans="1:24" s="1" customFormat="1" ht="22.5">
      <c r="A333" s="14"/>
      <c r="B333" s="31" t="s">
        <v>242</v>
      </c>
      <c r="C333" s="30" t="s">
        <v>291</v>
      </c>
      <c r="D333" s="17">
        <v>0.22496797116000003</v>
      </c>
      <c r="E333" s="17">
        <v>0</v>
      </c>
      <c r="F333" s="17">
        <v>0</v>
      </c>
      <c r="G333" s="17">
        <f t="shared" si="15"/>
        <v>0.22496797116000003</v>
      </c>
      <c r="H333" s="17">
        <f t="shared" si="16"/>
        <v>0.208427076</v>
      </c>
      <c r="I333" s="17">
        <v>0</v>
      </c>
      <c r="J333" s="17">
        <v>0</v>
      </c>
      <c r="K333" s="17">
        <v>0</v>
      </c>
      <c r="L333" s="17">
        <v>0</v>
      </c>
      <c r="M333" s="17">
        <v>0.22496797116000003</v>
      </c>
      <c r="N333" s="17">
        <v>0.208427076</v>
      </c>
      <c r="O333" s="17">
        <v>0</v>
      </c>
      <c r="P333" s="17">
        <v>0</v>
      </c>
      <c r="Q333" s="17">
        <v>0</v>
      </c>
      <c r="R333" s="17">
        <f t="shared" si="17"/>
        <v>-0.01654089516000004</v>
      </c>
      <c r="S333" s="18">
        <f t="shared" si="18"/>
        <v>-7.352555599230589</v>
      </c>
      <c r="T333" s="67"/>
      <c r="U333" s="19"/>
      <c r="V333" s="19"/>
      <c r="W333" s="19"/>
      <c r="X333" s="19"/>
    </row>
    <row r="334" spans="1:24" s="1" customFormat="1" ht="36">
      <c r="A334" s="14"/>
      <c r="B334" s="31" t="s">
        <v>243</v>
      </c>
      <c r="C334" s="30" t="s">
        <v>291</v>
      </c>
      <c r="D334" s="17">
        <v>0.22496797116000003</v>
      </c>
      <c r="E334" s="17">
        <v>0</v>
      </c>
      <c r="F334" s="17">
        <v>0</v>
      </c>
      <c r="G334" s="17">
        <f t="shared" si="15"/>
        <v>0.22496797116000003</v>
      </c>
      <c r="H334" s="17">
        <f t="shared" si="16"/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0.22496797116000003</v>
      </c>
      <c r="P334" s="17">
        <v>0</v>
      </c>
      <c r="Q334" s="17">
        <v>0</v>
      </c>
      <c r="R334" s="17">
        <f t="shared" si="17"/>
        <v>-0.22496797116000003</v>
      </c>
      <c r="S334" s="18">
        <f t="shared" si="18"/>
        <v>-100</v>
      </c>
      <c r="T334" s="67" t="s">
        <v>552</v>
      </c>
      <c r="U334" s="19"/>
      <c r="V334" s="19"/>
      <c r="W334" s="19"/>
      <c r="X334" s="19"/>
    </row>
    <row r="335" spans="1:24" s="1" customFormat="1" ht="36">
      <c r="A335" s="14"/>
      <c r="B335" s="31" t="s">
        <v>244</v>
      </c>
      <c r="C335" s="30" t="s">
        <v>291</v>
      </c>
      <c r="D335" s="17">
        <v>0.22496797116000003</v>
      </c>
      <c r="E335" s="17">
        <v>0</v>
      </c>
      <c r="F335" s="17">
        <v>0</v>
      </c>
      <c r="G335" s="17">
        <f t="shared" si="15"/>
        <v>0.22496797116000003</v>
      </c>
      <c r="H335" s="17">
        <f t="shared" si="16"/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0.22496797116000003</v>
      </c>
      <c r="P335" s="17">
        <v>0</v>
      </c>
      <c r="Q335" s="17">
        <v>0</v>
      </c>
      <c r="R335" s="17">
        <f t="shared" si="17"/>
        <v>-0.22496797116000003</v>
      </c>
      <c r="S335" s="18">
        <f t="shared" si="18"/>
        <v>-100</v>
      </c>
      <c r="T335" s="67" t="s">
        <v>552</v>
      </c>
      <c r="U335" s="19"/>
      <c r="V335" s="19"/>
      <c r="W335" s="19"/>
      <c r="X335" s="19"/>
    </row>
    <row r="336" spans="1:24" s="1" customFormat="1" ht="36">
      <c r="A336" s="14"/>
      <c r="B336" s="31" t="s">
        <v>245</v>
      </c>
      <c r="C336" s="30" t="s">
        <v>291</v>
      </c>
      <c r="D336" s="17">
        <v>0.22496797116000003</v>
      </c>
      <c r="E336" s="17">
        <v>0</v>
      </c>
      <c r="F336" s="17">
        <v>0</v>
      </c>
      <c r="G336" s="17">
        <f t="shared" si="15"/>
        <v>0.22496797116000003</v>
      </c>
      <c r="H336" s="17">
        <f t="shared" si="16"/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0.22496797116000003</v>
      </c>
      <c r="P336" s="17">
        <v>0</v>
      </c>
      <c r="Q336" s="17">
        <v>0</v>
      </c>
      <c r="R336" s="17">
        <f t="shared" si="17"/>
        <v>-0.22496797116000003</v>
      </c>
      <c r="S336" s="18">
        <f t="shared" si="18"/>
        <v>-100</v>
      </c>
      <c r="T336" s="67" t="s">
        <v>552</v>
      </c>
      <c r="U336" s="19"/>
      <c r="V336" s="19"/>
      <c r="W336" s="19"/>
      <c r="X336" s="19"/>
    </row>
    <row r="337" spans="1:24" s="1" customFormat="1" ht="22.5">
      <c r="A337" s="14"/>
      <c r="B337" s="31" t="s">
        <v>246</v>
      </c>
      <c r="C337" s="30" t="s">
        <v>291</v>
      </c>
      <c r="D337" s="17">
        <v>0.22496797116000003</v>
      </c>
      <c r="E337" s="17">
        <v>0</v>
      </c>
      <c r="F337" s="17">
        <v>0</v>
      </c>
      <c r="G337" s="17">
        <f t="shared" si="15"/>
        <v>0.22496797116000003</v>
      </c>
      <c r="H337" s="17">
        <f t="shared" si="16"/>
        <v>0.20617200000000002</v>
      </c>
      <c r="I337" s="17">
        <v>0</v>
      </c>
      <c r="J337" s="17">
        <v>0</v>
      </c>
      <c r="K337" s="17">
        <v>0.22496797116000003</v>
      </c>
      <c r="L337" s="17">
        <v>0.20617200000000002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f t="shared" si="17"/>
        <v>-0.018795971160000008</v>
      </c>
      <c r="S337" s="18">
        <f t="shared" si="18"/>
        <v>-8.35495429108532</v>
      </c>
      <c r="T337" s="67"/>
      <c r="U337" s="19"/>
      <c r="V337" s="19"/>
      <c r="W337" s="19"/>
      <c r="X337" s="19"/>
    </row>
    <row r="338" spans="1:24" s="1" customFormat="1" ht="24">
      <c r="A338" s="14"/>
      <c r="B338" s="31" t="s">
        <v>247</v>
      </c>
      <c r="C338" s="30" t="s">
        <v>291</v>
      </c>
      <c r="D338" s="17">
        <v>0.22496797116000003</v>
      </c>
      <c r="E338" s="17">
        <v>0</v>
      </c>
      <c r="F338" s="17">
        <v>0</v>
      </c>
      <c r="G338" s="17">
        <f t="shared" si="15"/>
        <v>0.22496797116000003</v>
      </c>
      <c r="H338" s="17">
        <f t="shared" si="16"/>
        <v>0.18125457599999997</v>
      </c>
      <c r="I338" s="17">
        <v>0.22496797116000003</v>
      </c>
      <c r="J338" s="17">
        <v>0.18125457599999997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f t="shared" si="17"/>
        <v>-0.04371339516000006</v>
      </c>
      <c r="S338" s="18">
        <f t="shared" si="18"/>
        <v>-19.43094162897995</v>
      </c>
      <c r="T338" s="67" t="s">
        <v>553</v>
      </c>
      <c r="U338" s="19"/>
      <c r="V338" s="19"/>
      <c r="W338" s="19"/>
      <c r="X338" s="19"/>
    </row>
    <row r="339" spans="1:24" s="1" customFormat="1" ht="36">
      <c r="A339" s="14"/>
      <c r="B339" s="33" t="s">
        <v>248</v>
      </c>
      <c r="C339" s="30" t="s">
        <v>291</v>
      </c>
      <c r="D339" s="17">
        <v>0.22496797116000003</v>
      </c>
      <c r="E339" s="17">
        <v>0</v>
      </c>
      <c r="F339" s="17">
        <v>0</v>
      </c>
      <c r="G339" s="17">
        <f aca="true" t="shared" si="19" ref="G339:G402">I339+K339+M339+O339</f>
        <v>0.22496797116000003</v>
      </c>
      <c r="H339" s="17">
        <f aca="true" t="shared" si="20" ref="H339:H402">J339+L339+N339+P339</f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0.22496797116000003</v>
      </c>
      <c r="P339" s="17">
        <v>0</v>
      </c>
      <c r="Q339" s="17">
        <v>0</v>
      </c>
      <c r="R339" s="17">
        <f aca="true" t="shared" si="21" ref="R339:R402">H339-G339</f>
        <v>-0.22496797116000003</v>
      </c>
      <c r="S339" s="18">
        <f aca="true" t="shared" si="22" ref="S339:S402">R339/G339*100</f>
        <v>-100</v>
      </c>
      <c r="T339" s="67" t="s">
        <v>552</v>
      </c>
      <c r="U339" s="19"/>
      <c r="V339" s="19"/>
      <c r="W339" s="19"/>
      <c r="X339" s="19"/>
    </row>
    <row r="340" spans="1:24" s="1" customFormat="1" ht="36">
      <c r="A340" s="14"/>
      <c r="B340" s="33" t="s">
        <v>249</v>
      </c>
      <c r="C340" s="30" t="s">
        <v>291</v>
      </c>
      <c r="D340" s="17">
        <v>0.22496797116000003</v>
      </c>
      <c r="E340" s="17">
        <v>0</v>
      </c>
      <c r="F340" s="17">
        <v>0</v>
      </c>
      <c r="G340" s="17">
        <f t="shared" si="19"/>
        <v>0.22496797116000003</v>
      </c>
      <c r="H340" s="17">
        <f t="shared" si="20"/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0.22496797116000003</v>
      </c>
      <c r="P340" s="17">
        <v>0</v>
      </c>
      <c r="Q340" s="17">
        <v>0</v>
      </c>
      <c r="R340" s="17">
        <f t="shared" si="21"/>
        <v>-0.22496797116000003</v>
      </c>
      <c r="S340" s="18">
        <f t="shared" si="22"/>
        <v>-100</v>
      </c>
      <c r="T340" s="67" t="s">
        <v>552</v>
      </c>
      <c r="U340" s="19"/>
      <c r="V340" s="19"/>
      <c r="W340" s="19"/>
      <c r="X340" s="19"/>
    </row>
    <row r="341" spans="1:24" s="1" customFormat="1" ht="36">
      <c r="A341" s="14"/>
      <c r="B341" s="33" t="s">
        <v>438</v>
      </c>
      <c r="C341" s="30" t="s">
        <v>291</v>
      </c>
      <c r="D341" s="17">
        <v>2.3149256332752004</v>
      </c>
      <c r="E341" s="17">
        <v>0</v>
      </c>
      <c r="F341" s="17">
        <v>0</v>
      </c>
      <c r="G341" s="17">
        <f t="shared" si="19"/>
        <v>2.3149256332752004</v>
      </c>
      <c r="H341" s="17">
        <f t="shared" si="20"/>
        <v>2.7960358199999997</v>
      </c>
      <c r="I341" s="17">
        <v>0</v>
      </c>
      <c r="J341" s="17">
        <v>0</v>
      </c>
      <c r="K341" s="17">
        <v>1.1687999999999998</v>
      </c>
      <c r="L341" s="17">
        <v>1.2160247400000002</v>
      </c>
      <c r="M341" s="17">
        <v>1.1461256332752006</v>
      </c>
      <c r="N341" s="17">
        <v>1.3355053679999997</v>
      </c>
      <c r="O341" s="17">
        <v>0</v>
      </c>
      <c r="P341" s="17">
        <v>0.2445057120000001</v>
      </c>
      <c r="Q341" s="17">
        <v>0</v>
      </c>
      <c r="R341" s="17">
        <f t="shared" si="21"/>
        <v>0.4811101867247993</v>
      </c>
      <c r="S341" s="18">
        <f t="shared" si="22"/>
        <v>20.78296511167469</v>
      </c>
      <c r="T341" s="67" t="s">
        <v>554</v>
      </c>
      <c r="U341" s="19"/>
      <c r="V341" s="19"/>
      <c r="W341" s="19"/>
      <c r="X341" s="19"/>
    </row>
    <row r="342" spans="1:24" s="1" customFormat="1" ht="12">
      <c r="A342" s="14"/>
      <c r="B342" s="29" t="s">
        <v>147</v>
      </c>
      <c r="C342" s="30"/>
      <c r="D342" s="17">
        <v>0</v>
      </c>
      <c r="E342" s="17">
        <v>0</v>
      </c>
      <c r="F342" s="17">
        <v>0</v>
      </c>
      <c r="G342" s="17">
        <f t="shared" si="19"/>
        <v>0</v>
      </c>
      <c r="H342" s="17">
        <f t="shared" si="20"/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f t="shared" si="21"/>
        <v>0</v>
      </c>
      <c r="S342" s="18"/>
      <c r="T342" s="67"/>
      <c r="U342" s="19"/>
      <c r="V342" s="19"/>
      <c r="W342" s="19"/>
      <c r="X342" s="19"/>
    </row>
    <row r="343" spans="1:24" s="1" customFormat="1" ht="36">
      <c r="A343" s="14"/>
      <c r="B343" s="33" t="s">
        <v>439</v>
      </c>
      <c r="C343" s="30" t="s">
        <v>291</v>
      </c>
      <c r="D343" s="17">
        <v>0.8644860239616001</v>
      </c>
      <c r="E343" s="17">
        <v>0</v>
      </c>
      <c r="F343" s="17">
        <v>0</v>
      </c>
      <c r="G343" s="17">
        <f t="shared" si="19"/>
        <v>0.8644860239616001</v>
      </c>
      <c r="H343" s="17">
        <f t="shared" si="20"/>
        <v>1.045856928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0.764342568</v>
      </c>
      <c r="O343" s="17">
        <v>0.8644860239616001</v>
      </c>
      <c r="P343" s="17">
        <v>0.2815143600000001</v>
      </c>
      <c r="Q343" s="17">
        <v>0</v>
      </c>
      <c r="R343" s="17">
        <f t="shared" si="21"/>
        <v>0.18137090403839995</v>
      </c>
      <c r="S343" s="18">
        <f t="shared" si="22"/>
        <v>20.98020083740027</v>
      </c>
      <c r="T343" s="67" t="s">
        <v>555</v>
      </c>
      <c r="U343" s="19"/>
      <c r="V343" s="19"/>
      <c r="W343" s="19"/>
      <c r="X343" s="19"/>
    </row>
    <row r="344" spans="1:24" s="1" customFormat="1" ht="36">
      <c r="A344" s="14"/>
      <c r="B344" s="33" t="s">
        <v>440</v>
      </c>
      <c r="C344" s="30" t="s">
        <v>291</v>
      </c>
      <c r="D344" s="17">
        <v>0.9934866384576001</v>
      </c>
      <c r="E344" s="17">
        <v>0</v>
      </c>
      <c r="F344" s="17">
        <v>0</v>
      </c>
      <c r="G344" s="17">
        <f t="shared" si="19"/>
        <v>0.9934866384576001</v>
      </c>
      <c r="H344" s="17">
        <f t="shared" si="20"/>
        <v>1.139854728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0.9934866384576001</v>
      </c>
      <c r="P344" s="17">
        <v>1.139854728</v>
      </c>
      <c r="Q344" s="17">
        <v>0</v>
      </c>
      <c r="R344" s="17">
        <f t="shared" si="21"/>
        <v>0.14636808954239988</v>
      </c>
      <c r="S344" s="18">
        <f t="shared" si="22"/>
        <v>14.732768803980905</v>
      </c>
      <c r="T344" s="67" t="s">
        <v>555</v>
      </c>
      <c r="U344" s="19"/>
      <c r="V344" s="19"/>
      <c r="W344" s="19"/>
      <c r="X344" s="19"/>
    </row>
    <row r="345" spans="1:24" s="1" customFormat="1" ht="12">
      <c r="A345" s="14"/>
      <c r="B345" s="29" t="s">
        <v>90</v>
      </c>
      <c r="C345" s="30"/>
      <c r="D345" s="17">
        <v>0</v>
      </c>
      <c r="E345" s="17">
        <v>0</v>
      </c>
      <c r="F345" s="17">
        <v>0</v>
      </c>
      <c r="G345" s="17">
        <f t="shared" si="19"/>
        <v>0</v>
      </c>
      <c r="H345" s="17">
        <f t="shared" si="20"/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f t="shared" si="21"/>
        <v>0</v>
      </c>
      <c r="S345" s="18"/>
      <c r="T345" s="67"/>
      <c r="U345" s="19"/>
      <c r="V345" s="19"/>
      <c r="W345" s="19"/>
      <c r="X345" s="19"/>
    </row>
    <row r="346" spans="1:24" s="1" customFormat="1" ht="24">
      <c r="A346" s="14"/>
      <c r="B346" s="33" t="s">
        <v>441</v>
      </c>
      <c r="C346" s="30" t="s">
        <v>291</v>
      </c>
      <c r="D346" s="17">
        <v>0.22496797116000003</v>
      </c>
      <c r="E346" s="17">
        <v>0</v>
      </c>
      <c r="F346" s="17">
        <v>0</v>
      </c>
      <c r="G346" s="17">
        <f t="shared" si="19"/>
        <v>0.22496797116000003</v>
      </c>
      <c r="H346" s="17">
        <f t="shared" si="20"/>
        <v>0.23851757999999998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0.22496797116000003</v>
      </c>
      <c r="P346" s="17">
        <v>0.23851757999999998</v>
      </c>
      <c r="Q346" s="17">
        <v>0</v>
      </c>
      <c r="R346" s="17">
        <f t="shared" si="21"/>
        <v>0.01354960883999995</v>
      </c>
      <c r="S346" s="18">
        <f t="shared" si="22"/>
        <v>6.022905736374045</v>
      </c>
      <c r="T346" s="67"/>
      <c r="U346" s="19"/>
      <c r="V346" s="19"/>
      <c r="W346" s="19"/>
      <c r="X346" s="19"/>
    </row>
    <row r="347" spans="1:24" s="1" customFormat="1" ht="24">
      <c r="A347" s="14"/>
      <c r="B347" s="33" t="s">
        <v>442</v>
      </c>
      <c r="C347" s="30" t="s">
        <v>291</v>
      </c>
      <c r="D347" s="17">
        <v>0.22496797116000003</v>
      </c>
      <c r="E347" s="17">
        <v>0</v>
      </c>
      <c r="F347" s="17">
        <v>0</v>
      </c>
      <c r="G347" s="17">
        <f t="shared" si="19"/>
        <v>0.22496797116000003</v>
      </c>
      <c r="H347" s="17">
        <f t="shared" si="20"/>
        <v>0.23498985599999997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0.22496797116000003</v>
      </c>
      <c r="P347" s="17">
        <v>0.23498985599999997</v>
      </c>
      <c r="Q347" s="17">
        <v>0</v>
      </c>
      <c r="R347" s="17">
        <f t="shared" si="21"/>
        <v>0.01002188483999994</v>
      </c>
      <c r="S347" s="18">
        <f t="shared" si="22"/>
        <v>4.454805183299737</v>
      </c>
      <c r="T347" s="67"/>
      <c r="U347" s="19"/>
      <c r="V347" s="19"/>
      <c r="W347" s="19"/>
      <c r="X347" s="19"/>
    </row>
    <row r="348" spans="1:24" s="1" customFormat="1" ht="36">
      <c r="A348" s="14"/>
      <c r="B348" s="33" t="s">
        <v>443</v>
      </c>
      <c r="C348" s="30" t="s">
        <v>291</v>
      </c>
      <c r="D348" s="17">
        <v>0.22496797116000003</v>
      </c>
      <c r="E348" s="17">
        <v>0</v>
      </c>
      <c r="F348" s="17">
        <v>0</v>
      </c>
      <c r="G348" s="17">
        <f t="shared" si="19"/>
        <v>0.22496797116000003</v>
      </c>
      <c r="H348" s="17">
        <f t="shared" si="20"/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0.22496797116000003</v>
      </c>
      <c r="P348" s="17">
        <v>0</v>
      </c>
      <c r="Q348" s="17">
        <v>0</v>
      </c>
      <c r="R348" s="17">
        <f t="shared" si="21"/>
        <v>-0.22496797116000003</v>
      </c>
      <c r="S348" s="18">
        <f t="shared" si="22"/>
        <v>-100</v>
      </c>
      <c r="T348" s="67" t="s">
        <v>552</v>
      </c>
      <c r="U348" s="19"/>
      <c r="V348" s="19"/>
      <c r="W348" s="19"/>
      <c r="X348" s="19"/>
    </row>
    <row r="349" spans="1:24" s="1" customFormat="1" ht="36">
      <c r="A349" s="14"/>
      <c r="B349" s="33" t="s">
        <v>444</v>
      </c>
      <c r="C349" s="30" t="s">
        <v>291</v>
      </c>
      <c r="D349" s="17">
        <v>1.5256596499632</v>
      </c>
      <c r="E349" s="17">
        <v>0</v>
      </c>
      <c r="F349" s="17">
        <v>0</v>
      </c>
      <c r="G349" s="17">
        <f t="shared" si="19"/>
        <v>1.5256596499632</v>
      </c>
      <c r="H349" s="17">
        <f t="shared" si="20"/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1.5256596499632</v>
      </c>
      <c r="P349" s="17">
        <v>0</v>
      </c>
      <c r="Q349" s="17">
        <v>0</v>
      </c>
      <c r="R349" s="17">
        <f t="shared" si="21"/>
        <v>-1.5256596499632</v>
      </c>
      <c r="S349" s="18">
        <f t="shared" si="22"/>
        <v>-100</v>
      </c>
      <c r="T349" s="67" t="s">
        <v>552</v>
      </c>
      <c r="U349" s="19"/>
      <c r="V349" s="19"/>
      <c r="W349" s="19"/>
      <c r="X349" s="19"/>
    </row>
    <row r="350" spans="1:24" s="1" customFormat="1" ht="12">
      <c r="A350" s="14"/>
      <c r="B350" s="29" t="s">
        <v>91</v>
      </c>
      <c r="C350" s="30"/>
      <c r="D350" s="17">
        <v>0</v>
      </c>
      <c r="E350" s="17">
        <v>0</v>
      </c>
      <c r="F350" s="17">
        <v>0</v>
      </c>
      <c r="G350" s="17">
        <f t="shared" si="19"/>
        <v>0</v>
      </c>
      <c r="H350" s="17">
        <f t="shared" si="20"/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f t="shared" si="21"/>
        <v>0</v>
      </c>
      <c r="S350" s="18"/>
      <c r="T350" s="67"/>
      <c r="U350" s="19"/>
      <c r="V350" s="19"/>
      <c r="W350" s="19"/>
      <c r="X350" s="19"/>
    </row>
    <row r="351" spans="1:24" s="1" customFormat="1" ht="24">
      <c r="A351" s="14"/>
      <c r="B351" s="33" t="s">
        <v>445</v>
      </c>
      <c r="C351" s="30" t="s">
        <v>291</v>
      </c>
      <c r="D351" s="17">
        <v>0.22496797116000003</v>
      </c>
      <c r="E351" s="17">
        <v>0</v>
      </c>
      <c r="F351" s="17">
        <v>0</v>
      </c>
      <c r="G351" s="17">
        <f t="shared" si="19"/>
        <v>0.22496797116000003</v>
      </c>
      <c r="H351" s="17">
        <f t="shared" si="20"/>
        <v>0.210239532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0.22496797116000003</v>
      </c>
      <c r="P351" s="17">
        <v>0.210239532</v>
      </c>
      <c r="Q351" s="17">
        <v>0</v>
      </c>
      <c r="R351" s="17">
        <f t="shared" si="21"/>
        <v>-0.014728439160000023</v>
      </c>
      <c r="S351" s="18">
        <f t="shared" si="22"/>
        <v>-6.546904914533355</v>
      </c>
      <c r="T351" s="67"/>
      <c r="U351" s="19"/>
      <c r="V351" s="19"/>
      <c r="W351" s="19"/>
      <c r="X351" s="19"/>
    </row>
    <row r="352" spans="1:24" s="1" customFormat="1" ht="24">
      <c r="A352" s="14"/>
      <c r="B352" s="33" t="s">
        <v>446</v>
      </c>
      <c r="C352" s="30" t="s">
        <v>291</v>
      </c>
      <c r="D352" s="17">
        <v>0.22496797116000003</v>
      </c>
      <c r="E352" s="17">
        <v>0</v>
      </c>
      <c r="F352" s="17">
        <v>0</v>
      </c>
      <c r="G352" s="17">
        <f t="shared" si="19"/>
        <v>0.22496797116000003</v>
      </c>
      <c r="H352" s="17">
        <f t="shared" si="20"/>
        <v>0.205295184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0.22496797116000003</v>
      </c>
      <c r="P352" s="17">
        <v>0.205295184</v>
      </c>
      <c r="Q352" s="17">
        <v>0</v>
      </c>
      <c r="R352" s="17">
        <f t="shared" si="21"/>
        <v>-0.019672787160000038</v>
      </c>
      <c r="S352" s="18">
        <f t="shared" si="22"/>
        <v>-8.744705772364595</v>
      </c>
      <c r="T352" s="67"/>
      <c r="U352" s="19"/>
      <c r="V352" s="19"/>
      <c r="W352" s="19"/>
      <c r="X352" s="19"/>
    </row>
    <row r="353" spans="1:24" s="1" customFormat="1" ht="24">
      <c r="A353" s="14"/>
      <c r="B353" s="33" t="s">
        <v>447</v>
      </c>
      <c r="C353" s="30" t="s">
        <v>291</v>
      </c>
      <c r="D353" s="17">
        <v>0.22496797116000003</v>
      </c>
      <c r="E353" s="17">
        <v>0</v>
      </c>
      <c r="F353" s="17">
        <v>0</v>
      </c>
      <c r="G353" s="17">
        <f t="shared" si="19"/>
        <v>0.22496797116000003</v>
      </c>
      <c r="H353" s="17">
        <f t="shared" si="20"/>
        <v>0.19840994399999998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0.22496797116000003</v>
      </c>
      <c r="P353" s="17">
        <v>0.19840994399999998</v>
      </c>
      <c r="Q353" s="17">
        <v>0</v>
      </c>
      <c r="R353" s="17">
        <f t="shared" si="21"/>
        <v>-0.026558027160000053</v>
      </c>
      <c r="S353" s="18">
        <f t="shared" si="22"/>
        <v>-11.805248108457027</v>
      </c>
      <c r="T353" s="67" t="s">
        <v>553</v>
      </c>
      <c r="U353" s="19"/>
      <c r="V353" s="19"/>
      <c r="W353" s="19"/>
      <c r="X353" s="19"/>
    </row>
    <row r="354" spans="1:24" s="1" customFormat="1" ht="36">
      <c r="A354" s="14"/>
      <c r="B354" s="33" t="s">
        <v>448</v>
      </c>
      <c r="C354" s="30" t="s">
        <v>291</v>
      </c>
      <c r="D354" s="17">
        <v>0.22496797116000003</v>
      </c>
      <c r="E354" s="17">
        <v>0</v>
      </c>
      <c r="F354" s="17">
        <v>0</v>
      </c>
      <c r="G354" s="17">
        <f t="shared" si="19"/>
        <v>0.22496797116000003</v>
      </c>
      <c r="H354" s="17">
        <f t="shared" si="20"/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0.22496797116000003</v>
      </c>
      <c r="P354" s="17">
        <v>0</v>
      </c>
      <c r="Q354" s="17">
        <v>0</v>
      </c>
      <c r="R354" s="17">
        <f t="shared" si="21"/>
        <v>-0.22496797116000003</v>
      </c>
      <c r="S354" s="18">
        <f t="shared" si="22"/>
        <v>-100</v>
      </c>
      <c r="T354" s="67" t="s">
        <v>552</v>
      </c>
      <c r="U354" s="19"/>
      <c r="V354" s="19"/>
      <c r="W354" s="19"/>
      <c r="X354" s="19"/>
    </row>
    <row r="355" spans="1:24" s="1" customFormat="1" ht="36">
      <c r="A355" s="14"/>
      <c r="B355" s="33" t="s">
        <v>449</v>
      </c>
      <c r="C355" s="30" t="s">
        <v>291</v>
      </c>
      <c r="D355" s="17">
        <v>1.4775479290416</v>
      </c>
      <c r="E355" s="17">
        <v>0</v>
      </c>
      <c r="F355" s="17">
        <v>0</v>
      </c>
      <c r="G355" s="17">
        <f t="shared" si="19"/>
        <v>1.4775479290416</v>
      </c>
      <c r="H355" s="17">
        <f t="shared" si="20"/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1.4775479290416</v>
      </c>
      <c r="P355" s="17">
        <v>0</v>
      </c>
      <c r="Q355" s="17">
        <v>0</v>
      </c>
      <c r="R355" s="17">
        <f t="shared" si="21"/>
        <v>-1.4775479290416</v>
      </c>
      <c r="S355" s="18">
        <f t="shared" si="22"/>
        <v>-100</v>
      </c>
      <c r="T355" s="67" t="s">
        <v>552</v>
      </c>
      <c r="U355" s="19"/>
      <c r="V355" s="19"/>
      <c r="W355" s="19"/>
      <c r="X355" s="19"/>
    </row>
    <row r="356" spans="1:24" s="1" customFormat="1" ht="36">
      <c r="A356" s="14"/>
      <c r="B356" s="33" t="s">
        <v>450</v>
      </c>
      <c r="C356" s="30" t="s">
        <v>291</v>
      </c>
      <c r="D356" s="17">
        <v>0.4324610447856001</v>
      </c>
      <c r="E356" s="17">
        <v>0</v>
      </c>
      <c r="F356" s="17">
        <v>0</v>
      </c>
      <c r="G356" s="17">
        <f t="shared" si="19"/>
        <v>0.4324610447856001</v>
      </c>
      <c r="H356" s="17">
        <f t="shared" si="20"/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0.4324610447856001</v>
      </c>
      <c r="P356" s="17">
        <v>0</v>
      </c>
      <c r="Q356" s="17">
        <v>0</v>
      </c>
      <c r="R356" s="17">
        <f t="shared" si="21"/>
        <v>-0.4324610447856001</v>
      </c>
      <c r="S356" s="18">
        <f t="shared" si="22"/>
        <v>-100</v>
      </c>
      <c r="T356" s="67" t="s">
        <v>552</v>
      </c>
      <c r="U356" s="19"/>
      <c r="V356" s="19"/>
      <c r="W356" s="19"/>
      <c r="X356" s="19"/>
    </row>
    <row r="357" spans="1:24" s="1" customFormat="1" ht="36">
      <c r="A357" s="14"/>
      <c r="B357" s="33" t="s">
        <v>451</v>
      </c>
      <c r="C357" s="30" t="s">
        <v>291</v>
      </c>
      <c r="D357" s="17">
        <v>0.7302526221504001</v>
      </c>
      <c r="E357" s="17">
        <v>0</v>
      </c>
      <c r="F357" s="17">
        <v>0</v>
      </c>
      <c r="G357" s="17">
        <f t="shared" si="19"/>
        <v>0.7302526221504001</v>
      </c>
      <c r="H357" s="17">
        <f t="shared" si="20"/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0.7302526221504001</v>
      </c>
      <c r="P357" s="17">
        <v>0</v>
      </c>
      <c r="Q357" s="17">
        <v>0</v>
      </c>
      <c r="R357" s="17">
        <f t="shared" si="21"/>
        <v>-0.7302526221504001</v>
      </c>
      <c r="S357" s="18">
        <f t="shared" si="22"/>
        <v>-100</v>
      </c>
      <c r="T357" s="67" t="s">
        <v>552</v>
      </c>
      <c r="U357" s="19"/>
      <c r="V357" s="19"/>
      <c r="W357" s="19"/>
      <c r="X357" s="19"/>
    </row>
    <row r="358" spans="1:24" s="1" customFormat="1" ht="12">
      <c r="A358" s="14"/>
      <c r="B358" s="29" t="s">
        <v>86</v>
      </c>
      <c r="C358" s="30"/>
      <c r="D358" s="17">
        <v>0</v>
      </c>
      <c r="E358" s="17">
        <v>0</v>
      </c>
      <c r="F358" s="17">
        <v>0</v>
      </c>
      <c r="G358" s="17">
        <f t="shared" si="19"/>
        <v>0</v>
      </c>
      <c r="H358" s="17">
        <f t="shared" si="20"/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f t="shared" si="21"/>
        <v>0</v>
      </c>
      <c r="S358" s="18"/>
      <c r="T358" s="67"/>
      <c r="U358" s="19"/>
      <c r="V358" s="19"/>
      <c r="W358" s="19"/>
      <c r="X358" s="19"/>
    </row>
    <row r="359" spans="1:24" s="1" customFormat="1" ht="24">
      <c r="A359" s="14"/>
      <c r="B359" s="33" t="s">
        <v>452</v>
      </c>
      <c r="C359" s="30" t="s">
        <v>291</v>
      </c>
      <c r="D359" s="17">
        <v>0.22496797116000003</v>
      </c>
      <c r="E359" s="17">
        <v>0</v>
      </c>
      <c r="F359" s="17">
        <v>0</v>
      </c>
      <c r="G359" s="17">
        <f t="shared" si="19"/>
        <v>0.22496797116000003</v>
      </c>
      <c r="H359" s="17">
        <f t="shared" si="20"/>
        <v>0.22935164399999997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0.22496797116000003</v>
      </c>
      <c r="P359" s="17">
        <v>0.22935164399999997</v>
      </c>
      <c r="Q359" s="17">
        <v>0</v>
      </c>
      <c r="R359" s="17">
        <f t="shared" si="21"/>
        <v>0.004383672839999936</v>
      </c>
      <c r="S359" s="18">
        <f t="shared" si="22"/>
        <v>1.948576420632879</v>
      </c>
      <c r="T359" s="67"/>
      <c r="U359" s="19"/>
      <c r="V359" s="19"/>
      <c r="W359" s="19"/>
      <c r="X359" s="19"/>
    </row>
    <row r="360" spans="1:24" s="1" customFormat="1" ht="36">
      <c r="A360" s="14"/>
      <c r="B360" s="33" t="s">
        <v>453</v>
      </c>
      <c r="C360" s="30" t="s">
        <v>291</v>
      </c>
      <c r="D360" s="17">
        <v>0.9313846920624</v>
      </c>
      <c r="E360" s="17">
        <v>0</v>
      </c>
      <c r="F360" s="17">
        <v>0</v>
      </c>
      <c r="G360" s="17">
        <f t="shared" si="19"/>
        <v>0.9313846920624</v>
      </c>
      <c r="H360" s="17">
        <f t="shared" si="20"/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0.9313846920624</v>
      </c>
      <c r="P360" s="17">
        <v>0</v>
      </c>
      <c r="Q360" s="17">
        <v>0</v>
      </c>
      <c r="R360" s="17">
        <f t="shared" si="21"/>
        <v>-0.9313846920624</v>
      </c>
      <c r="S360" s="18">
        <f t="shared" si="22"/>
        <v>-100</v>
      </c>
      <c r="T360" s="67" t="s">
        <v>552</v>
      </c>
      <c r="U360" s="19"/>
      <c r="V360" s="19"/>
      <c r="W360" s="19"/>
      <c r="X360" s="19"/>
    </row>
    <row r="361" spans="1:24" s="1" customFormat="1" ht="12">
      <c r="A361" s="14"/>
      <c r="B361" s="29" t="s">
        <v>146</v>
      </c>
      <c r="C361" s="30"/>
      <c r="D361" s="17">
        <v>0</v>
      </c>
      <c r="E361" s="17">
        <v>0</v>
      </c>
      <c r="F361" s="17">
        <v>0</v>
      </c>
      <c r="G361" s="17">
        <f t="shared" si="19"/>
        <v>0</v>
      </c>
      <c r="H361" s="17">
        <f t="shared" si="20"/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f t="shared" si="21"/>
        <v>0</v>
      </c>
      <c r="S361" s="18"/>
      <c r="T361" s="67">
        <v>0</v>
      </c>
      <c r="U361" s="19"/>
      <c r="V361" s="19"/>
      <c r="W361" s="19"/>
      <c r="X361" s="19"/>
    </row>
    <row r="362" spans="1:24" s="1" customFormat="1" ht="36">
      <c r="A362" s="14"/>
      <c r="B362" s="33" t="s">
        <v>342</v>
      </c>
      <c r="C362" s="30" t="s">
        <v>291</v>
      </c>
      <c r="D362" s="17">
        <v>0.22496797116000003</v>
      </c>
      <c r="E362" s="17">
        <v>0</v>
      </c>
      <c r="F362" s="17">
        <v>0</v>
      </c>
      <c r="G362" s="17">
        <f t="shared" si="19"/>
        <v>0.22496797116000003</v>
      </c>
      <c r="H362" s="17">
        <f t="shared" si="20"/>
        <v>0.25524466799999995</v>
      </c>
      <c r="I362" s="17">
        <v>0</v>
      </c>
      <c r="J362" s="17">
        <v>0</v>
      </c>
      <c r="K362" s="17">
        <v>0.22496797116000003</v>
      </c>
      <c r="L362" s="17">
        <v>0.25524466799999995</v>
      </c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17">
        <f t="shared" si="21"/>
        <v>0.030276696839999923</v>
      </c>
      <c r="S362" s="18">
        <f t="shared" si="22"/>
        <v>13.458225490448486</v>
      </c>
      <c r="T362" s="67" t="s">
        <v>553</v>
      </c>
      <c r="U362" s="19"/>
      <c r="V362" s="19"/>
      <c r="W362" s="19"/>
      <c r="X362" s="19"/>
    </row>
    <row r="363" spans="1:24" s="1" customFormat="1" ht="36">
      <c r="A363" s="14"/>
      <c r="B363" s="33" t="s">
        <v>454</v>
      </c>
      <c r="C363" s="30" t="s">
        <v>291</v>
      </c>
      <c r="D363" s="17">
        <v>1.5851090767344</v>
      </c>
      <c r="E363" s="17">
        <v>0</v>
      </c>
      <c r="F363" s="17">
        <v>0</v>
      </c>
      <c r="G363" s="17">
        <f t="shared" si="19"/>
        <v>1.5851090767344</v>
      </c>
      <c r="H363" s="17">
        <f t="shared" si="20"/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1.5851090767344</v>
      </c>
      <c r="P363" s="17">
        <v>0</v>
      </c>
      <c r="Q363" s="17">
        <v>0</v>
      </c>
      <c r="R363" s="17">
        <f t="shared" si="21"/>
        <v>-1.5851090767344</v>
      </c>
      <c r="S363" s="18">
        <f t="shared" si="22"/>
        <v>-100</v>
      </c>
      <c r="T363" s="67" t="s">
        <v>552</v>
      </c>
      <c r="U363" s="19"/>
      <c r="V363" s="19"/>
      <c r="W363" s="19"/>
      <c r="X363" s="19"/>
    </row>
    <row r="364" spans="1:24" s="1" customFormat="1" ht="36">
      <c r="A364" s="14"/>
      <c r="B364" s="33" t="s">
        <v>455</v>
      </c>
      <c r="C364" s="30" t="s">
        <v>291</v>
      </c>
      <c r="D364" s="17">
        <v>0.22496797116000003</v>
      </c>
      <c r="E364" s="17">
        <v>0</v>
      </c>
      <c r="F364" s="17">
        <v>0</v>
      </c>
      <c r="G364" s="17">
        <f t="shared" si="19"/>
        <v>0.22496797116000003</v>
      </c>
      <c r="H364" s="17">
        <f t="shared" si="20"/>
        <v>0.25780128</v>
      </c>
      <c r="I364" s="17">
        <v>0</v>
      </c>
      <c r="J364" s="17">
        <v>0</v>
      </c>
      <c r="K364" s="17">
        <v>0</v>
      </c>
      <c r="L364" s="17">
        <v>0</v>
      </c>
      <c r="M364" s="17">
        <v>0.22496797116000003</v>
      </c>
      <c r="N364" s="17">
        <v>0.25780128</v>
      </c>
      <c r="O364" s="17">
        <v>0</v>
      </c>
      <c r="P364" s="17">
        <v>0</v>
      </c>
      <c r="Q364" s="17">
        <v>0</v>
      </c>
      <c r="R364" s="17">
        <f t="shared" si="21"/>
        <v>0.03283330883999999</v>
      </c>
      <c r="S364" s="18">
        <f t="shared" si="22"/>
        <v>14.594659262250506</v>
      </c>
      <c r="T364" s="67" t="s">
        <v>553</v>
      </c>
      <c r="U364" s="19"/>
      <c r="V364" s="19"/>
      <c r="W364" s="19"/>
      <c r="X364" s="19"/>
    </row>
    <row r="365" spans="1:24" s="1" customFormat="1" ht="36">
      <c r="A365" s="14"/>
      <c r="B365" s="33" t="s">
        <v>456</v>
      </c>
      <c r="C365" s="30" t="s">
        <v>291</v>
      </c>
      <c r="D365" s="17">
        <v>0.9532602244752001</v>
      </c>
      <c r="E365" s="17">
        <v>0</v>
      </c>
      <c r="F365" s="17">
        <v>0</v>
      </c>
      <c r="G365" s="17">
        <f t="shared" si="19"/>
        <v>0.9532602244752001</v>
      </c>
      <c r="H365" s="17">
        <f t="shared" si="20"/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0.9532602244752001</v>
      </c>
      <c r="P365" s="17">
        <v>0</v>
      </c>
      <c r="Q365" s="17">
        <v>0</v>
      </c>
      <c r="R365" s="17">
        <f t="shared" si="21"/>
        <v>-0.9532602244752001</v>
      </c>
      <c r="S365" s="18">
        <f t="shared" si="22"/>
        <v>-100</v>
      </c>
      <c r="T365" s="67" t="s">
        <v>552</v>
      </c>
      <c r="U365" s="19"/>
      <c r="V365" s="19"/>
      <c r="W365" s="19"/>
      <c r="X365" s="19"/>
    </row>
    <row r="366" spans="1:24" s="1" customFormat="1" ht="12">
      <c r="A366" s="14"/>
      <c r="B366" s="29" t="s">
        <v>85</v>
      </c>
      <c r="C366" s="30"/>
      <c r="D366" s="17">
        <v>0</v>
      </c>
      <c r="E366" s="17">
        <v>0</v>
      </c>
      <c r="F366" s="17">
        <v>0</v>
      </c>
      <c r="G366" s="17">
        <f t="shared" si="19"/>
        <v>0</v>
      </c>
      <c r="H366" s="17">
        <f t="shared" si="20"/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f t="shared" si="21"/>
        <v>0</v>
      </c>
      <c r="S366" s="18"/>
      <c r="T366" s="67">
        <v>0</v>
      </c>
      <c r="U366" s="19"/>
      <c r="V366" s="19"/>
      <c r="W366" s="19"/>
      <c r="X366" s="19"/>
    </row>
    <row r="367" spans="1:24" s="1" customFormat="1" ht="36">
      <c r="A367" s="14"/>
      <c r="B367" s="33" t="s">
        <v>343</v>
      </c>
      <c r="C367" s="30" t="s">
        <v>291</v>
      </c>
      <c r="D367" s="17">
        <v>0.22496797116000003</v>
      </c>
      <c r="E367" s="17">
        <v>0</v>
      </c>
      <c r="F367" s="17">
        <v>0</v>
      </c>
      <c r="G367" s="17">
        <f t="shared" si="19"/>
        <v>0.22496797116</v>
      </c>
      <c r="H367" s="17">
        <f t="shared" si="20"/>
        <v>0.22793675999999996</v>
      </c>
      <c r="I367" s="17">
        <v>0</v>
      </c>
      <c r="J367" s="17">
        <v>0</v>
      </c>
      <c r="K367" s="17">
        <v>0.22496797116</v>
      </c>
      <c r="L367" s="17">
        <v>0.22793675999999996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f t="shared" si="21"/>
        <v>0.0029687888399999585</v>
      </c>
      <c r="S367" s="18">
        <f t="shared" si="22"/>
        <v>1.3196495593092756</v>
      </c>
      <c r="T367" s="67"/>
      <c r="U367" s="19"/>
      <c r="V367" s="19"/>
      <c r="W367" s="19"/>
      <c r="X367" s="19"/>
    </row>
    <row r="368" spans="1:24" s="1" customFormat="1" ht="36">
      <c r="A368" s="14"/>
      <c r="B368" s="33" t="s">
        <v>344</v>
      </c>
      <c r="C368" s="30" t="s">
        <v>291</v>
      </c>
      <c r="D368" s="17">
        <v>0.22496797116000003</v>
      </c>
      <c r="E368" s="17">
        <v>0</v>
      </c>
      <c r="F368" s="17">
        <v>0</v>
      </c>
      <c r="G368" s="17">
        <f t="shared" si="19"/>
        <v>0.22496797116000003</v>
      </c>
      <c r="H368" s="17">
        <f t="shared" si="20"/>
        <v>0.231249888</v>
      </c>
      <c r="I368" s="17">
        <v>0</v>
      </c>
      <c r="J368" s="17">
        <v>0</v>
      </c>
      <c r="K368" s="17">
        <v>0.22496797116000003</v>
      </c>
      <c r="L368" s="17">
        <v>0.231249888</v>
      </c>
      <c r="M368" s="17">
        <v>0</v>
      </c>
      <c r="N368" s="17">
        <v>0</v>
      </c>
      <c r="O368" s="17">
        <v>0</v>
      </c>
      <c r="P368" s="17">
        <v>0</v>
      </c>
      <c r="Q368" s="17">
        <v>0</v>
      </c>
      <c r="R368" s="17">
        <f t="shared" si="21"/>
        <v>0.006281916839999957</v>
      </c>
      <c r="S368" s="18">
        <f t="shared" si="22"/>
        <v>2.792360533638888</v>
      </c>
      <c r="T368" s="67"/>
      <c r="U368" s="19"/>
      <c r="V368" s="19"/>
      <c r="W368" s="19"/>
      <c r="X368" s="19"/>
    </row>
    <row r="369" spans="1:24" s="1" customFormat="1" ht="36">
      <c r="A369" s="14"/>
      <c r="B369" s="33" t="s">
        <v>457</v>
      </c>
      <c r="C369" s="30" t="s">
        <v>291</v>
      </c>
      <c r="D369" s="17">
        <v>0.22496797116000003</v>
      </c>
      <c r="E369" s="17">
        <v>0</v>
      </c>
      <c r="F369" s="17">
        <v>0</v>
      </c>
      <c r="G369" s="17">
        <f t="shared" si="19"/>
        <v>0.22496797116000003</v>
      </c>
      <c r="H369" s="17">
        <f t="shared" si="20"/>
        <v>0.11967452399999999</v>
      </c>
      <c r="I369" s="17">
        <v>0</v>
      </c>
      <c r="J369" s="17">
        <v>0</v>
      </c>
      <c r="K369" s="17">
        <v>0</v>
      </c>
      <c r="L369" s="17">
        <v>0</v>
      </c>
      <c r="M369" s="17">
        <v>0.22496797116000003</v>
      </c>
      <c r="N369" s="17">
        <v>0</v>
      </c>
      <c r="O369" s="17">
        <v>0</v>
      </c>
      <c r="P369" s="17">
        <v>0.11967452399999999</v>
      </c>
      <c r="Q369" s="17">
        <v>0</v>
      </c>
      <c r="R369" s="17">
        <f t="shared" si="21"/>
        <v>-0.10529344716000004</v>
      </c>
      <c r="S369" s="18">
        <f t="shared" si="22"/>
        <v>-46.80375015922335</v>
      </c>
      <c r="T369" s="67" t="s">
        <v>553</v>
      </c>
      <c r="U369" s="19"/>
      <c r="V369" s="19"/>
      <c r="W369" s="19"/>
      <c r="X369" s="19"/>
    </row>
    <row r="370" spans="1:24" s="1" customFormat="1" ht="36">
      <c r="A370" s="14"/>
      <c r="B370" s="33" t="s">
        <v>458</v>
      </c>
      <c r="C370" s="30" t="s">
        <v>291</v>
      </c>
      <c r="D370" s="17">
        <v>0.22496797116000003</v>
      </c>
      <c r="E370" s="17">
        <v>0</v>
      </c>
      <c r="F370" s="17">
        <v>0</v>
      </c>
      <c r="G370" s="17">
        <f t="shared" si="19"/>
        <v>0.22496797116000003</v>
      </c>
      <c r="H370" s="17">
        <f t="shared" si="20"/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0.22496797116000003</v>
      </c>
      <c r="P370" s="17">
        <v>0</v>
      </c>
      <c r="Q370" s="17">
        <v>0</v>
      </c>
      <c r="R370" s="17">
        <f t="shared" si="21"/>
        <v>-0.22496797116000003</v>
      </c>
      <c r="S370" s="18">
        <f t="shared" si="22"/>
        <v>-100</v>
      </c>
      <c r="T370" s="67" t="s">
        <v>552</v>
      </c>
      <c r="U370" s="19"/>
      <c r="V370" s="19"/>
      <c r="W370" s="19"/>
      <c r="X370" s="19"/>
    </row>
    <row r="371" spans="1:24" s="1" customFormat="1" ht="36">
      <c r="A371" s="14"/>
      <c r="B371" s="33" t="s">
        <v>459</v>
      </c>
      <c r="C371" s="30" t="s">
        <v>291</v>
      </c>
      <c r="D371" s="17">
        <v>0.22496797116000003</v>
      </c>
      <c r="E371" s="17">
        <v>0</v>
      </c>
      <c r="F371" s="17">
        <v>0</v>
      </c>
      <c r="G371" s="17">
        <f t="shared" si="19"/>
        <v>0.22496797116000003</v>
      </c>
      <c r="H371" s="17">
        <f t="shared" si="20"/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0.22496797116000003</v>
      </c>
      <c r="P371" s="17">
        <v>0</v>
      </c>
      <c r="Q371" s="17">
        <v>0</v>
      </c>
      <c r="R371" s="17">
        <f t="shared" si="21"/>
        <v>-0.22496797116000003</v>
      </c>
      <c r="S371" s="18">
        <f t="shared" si="22"/>
        <v>-100</v>
      </c>
      <c r="T371" s="67" t="s">
        <v>552</v>
      </c>
      <c r="U371" s="19"/>
      <c r="V371" s="19"/>
      <c r="W371" s="19"/>
      <c r="X371" s="19"/>
    </row>
    <row r="372" spans="1:24" s="1" customFormat="1" ht="36">
      <c r="A372" s="14"/>
      <c r="B372" s="33" t="s">
        <v>460</v>
      </c>
      <c r="C372" s="30" t="s">
        <v>291</v>
      </c>
      <c r="D372" s="17">
        <v>0.9296404296240002</v>
      </c>
      <c r="E372" s="17">
        <v>0</v>
      </c>
      <c r="F372" s="17">
        <v>0</v>
      </c>
      <c r="G372" s="17">
        <f t="shared" si="19"/>
        <v>0.9296404296240002</v>
      </c>
      <c r="H372" s="17">
        <f t="shared" si="20"/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0.9296404296240002</v>
      </c>
      <c r="P372" s="17">
        <v>0</v>
      </c>
      <c r="Q372" s="17">
        <v>0</v>
      </c>
      <c r="R372" s="17">
        <f t="shared" si="21"/>
        <v>-0.9296404296240002</v>
      </c>
      <c r="S372" s="18">
        <f t="shared" si="22"/>
        <v>-100</v>
      </c>
      <c r="T372" s="67" t="s">
        <v>552</v>
      </c>
      <c r="U372" s="19"/>
      <c r="V372" s="19"/>
      <c r="W372" s="19"/>
      <c r="X372" s="19"/>
    </row>
    <row r="373" spans="1:24" s="1" customFormat="1" ht="12">
      <c r="A373" s="14"/>
      <c r="B373" s="29" t="s">
        <v>93</v>
      </c>
      <c r="C373" s="30"/>
      <c r="D373" s="17">
        <v>0</v>
      </c>
      <c r="E373" s="17">
        <v>0</v>
      </c>
      <c r="F373" s="17">
        <v>0</v>
      </c>
      <c r="G373" s="17">
        <f t="shared" si="19"/>
        <v>0</v>
      </c>
      <c r="H373" s="17">
        <f t="shared" si="20"/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f t="shared" si="21"/>
        <v>0</v>
      </c>
      <c r="S373" s="18"/>
      <c r="T373" s="67">
        <v>0</v>
      </c>
      <c r="U373" s="19"/>
      <c r="V373" s="19"/>
      <c r="W373" s="19"/>
      <c r="X373" s="19"/>
    </row>
    <row r="374" spans="1:24" s="1" customFormat="1" ht="24">
      <c r="A374" s="14"/>
      <c r="B374" s="33" t="s">
        <v>345</v>
      </c>
      <c r="C374" s="30" t="s">
        <v>291</v>
      </c>
      <c r="D374" s="17">
        <v>0.22496797116000003</v>
      </c>
      <c r="E374" s="17">
        <v>0</v>
      </c>
      <c r="F374" s="17">
        <v>0</v>
      </c>
      <c r="G374" s="17">
        <f t="shared" si="19"/>
        <v>0.22496797116000003</v>
      </c>
      <c r="H374" s="17">
        <f t="shared" si="20"/>
        <v>0.25412796</v>
      </c>
      <c r="I374" s="17">
        <v>0</v>
      </c>
      <c r="J374" s="17">
        <v>0</v>
      </c>
      <c r="K374" s="17">
        <v>0.22496797116000003</v>
      </c>
      <c r="L374" s="17">
        <v>0.25412796</v>
      </c>
      <c r="M374" s="17">
        <v>0</v>
      </c>
      <c r="N374" s="17">
        <v>0</v>
      </c>
      <c r="O374" s="17">
        <v>0</v>
      </c>
      <c r="P374" s="17">
        <v>0</v>
      </c>
      <c r="Q374" s="17">
        <v>0</v>
      </c>
      <c r="R374" s="17">
        <f t="shared" si="21"/>
        <v>0.029159988839999956</v>
      </c>
      <c r="S374" s="18">
        <f t="shared" si="22"/>
        <v>12.961840163131939</v>
      </c>
      <c r="T374" s="67" t="s">
        <v>553</v>
      </c>
      <c r="U374" s="19"/>
      <c r="V374" s="19"/>
      <c r="W374" s="19"/>
      <c r="X374" s="19"/>
    </row>
    <row r="375" spans="1:24" s="1" customFormat="1" ht="36">
      <c r="A375" s="14"/>
      <c r="B375" s="33" t="s">
        <v>461</v>
      </c>
      <c r="C375" s="30" t="s">
        <v>291</v>
      </c>
      <c r="D375" s="17">
        <v>1.3988393635151999</v>
      </c>
      <c r="E375" s="17">
        <v>0</v>
      </c>
      <c r="F375" s="17">
        <v>0</v>
      </c>
      <c r="G375" s="17">
        <f t="shared" si="19"/>
        <v>1.3988393635151999</v>
      </c>
      <c r="H375" s="17">
        <f t="shared" si="20"/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1.3988393635151999</v>
      </c>
      <c r="P375" s="17">
        <v>0</v>
      </c>
      <c r="Q375" s="17">
        <v>0</v>
      </c>
      <c r="R375" s="17">
        <f t="shared" si="21"/>
        <v>-1.3988393635151999</v>
      </c>
      <c r="S375" s="18">
        <f t="shared" si="22"/>
        <v>-100</v>
      </c>
      <c r="T375" s="67" t="s">
        <v>552</v>
      </c>
      <c r="U375" s="19"/>
      <c r="V375" s="19"/>
      <c r="W375" s="19"/>
      <c r="X375" s="19"/>
    </row>
    <row r="376" spans="1:24" s="1" customFormat="1" ht="12">
      <c r="A376" s="14"/>
      <c r="B376" s="29" t="s">
        <v>145</v>
      </c>
      <c r="C376" s="30"/>
      <c r="D376" s="17">
        <v>0</v>
      </c>
      <c r="E376" s="17">
        <v>0</v>
      </c>
      <c r="F376" s="17">
        <v>0</v>
      </c>
      <c r="G376" s="17">
        <f t="shared" si="19"/>
        <v>0</v>
      </c>
      <c r="H376" s="17">
        <f t="shared" si="20"/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17">
        <f t="shared" si="21"/>
        <v>0</v>
      </c>
      <c r="S376" s="18"/>
      <c r="T376" s="67"/>
      <c r="U376" s="19"/>
      <c r="V376" s="19"/>
      <c r="W376" s="19"/>
      <c r="X376" s="19"/>
    </row>
    <row r="377" spans="1:24" s="1" customFormat="1" ht="24">
      <c r="A377" s="14"/>
      <c r="B377" s="33" t="s">
        <v>462</v>
      </c>
      <c r="C377" s="30" t="s">
        <v>291</v>
      </c>
      <c r="D377" s="17">
        <v>0.22496797116000003</v>
      </c>
      <c r="E377" s="17">
        <v>0</v>
      </c>
      <c r="F377" s="17">
        <v>0</v>
      </c>
      <c r="G377" s="17">
        <f t="shared" si="19"/>
        <v>0.22496797116000003</v>
      </c>
      <c r="H377" s="17">
        <f t="shared" si="20"/>
        <v>0.273172776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0.273172776</v>
      </c>
      <c r="O377" s="17">
        <v>0.22496797116000003</v>
      </c>
      <c r="P377" s="17">
        <v>0</v>
      </c>
      <c r="Q377" s="17">
        <v>0</v>
      </c>
      <c r="R377" s="17">
        <f t="shared" si="21"/>
        <v>0.048204804839999976</v>
      </c>
      <c r="S377" s="18">
        <f t="shared" si="22"/>
        <v>21.427407906753142</v>
      </c>
      <c r="T377" s="67" t="s">
        <v>553</v>
      </c>
      <c r="U377" s="19"/>
      <c r="V377" s="19"/>
      <c r="W377" s="19"/>
      <c r="X377" s="19"/>
    </row>
    <row r="378" spans="1:24" s="1" customFormat="1" ht="36">
      <c r="A378" s="14"/>
      <c r="B378" s="33" t="s">
        <v>463</v>
      </c>
      <c r="C378" s="30" t="s">
        <v>291</v>
      </c>
      <c r="D378" s="17">
        <v>1.4025145421232001</v>
      </c>
      <c r="E378" s="17">
        <v>0</v>
      </c>
      <c r="F378" s="17">
        <v>0</v>
      </c>
      <c r="G378" s="17">
        <f t="shared" si="19"/>
        <v>1.4025145421232001</v>
      </c>
      <c r="H378" s="17">
        <f t="shared" si="20"/>
        <v>1.5537595679999998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1.5537595679999998</v>
      </c>
      <c r="O378" s="17">
        <v>1.4025145421232001</v>
      </c>
      <c r="P378" s="17">
        <v>0</v>
      </c>
      <c r="Q378" s="17">
        <v>0</v>
      </c>
      <c r="R378" s="17">
        <f t="shared" si="21"/>
        <v>0.15124502587679967</v>
      </c>
      <c r="S378" s="18">
        <f t="shared" si="22"/>
        <v>10.783847249657533</v>
      </c>
      <c r="T378" s="67" t="s">
        <v>554</v>
      </c>
      <c r="U378" s="19"/>
      <c r="V378" s="19"/>
      <c r="W378" s="19"/>
      <c r="X378" s="19"/>
    </row>
    <row r="379" spans="1:24" s="27" customFormat="1" ht="21">
      <c r="A379" s="23" t="s">
        <v>120</v>
      </c>
      <c r="B379" s="35" t="s">
        <v>121</v>
      </c>
      <c r="C379" s="24" t="s">
        <v>30</v>
      </c>
      <c r="D379" s="25">
        <v>3.2735934575808003</v>
      </c>
      <c r="E379" s="25">
        <f>E380</f>
        <v>0</v>
      </c>
      <c r="F379" s="25">
        <v>0</v>
      </c>
      <c r="G379" s="17">
        <f t="shared" si="19"/>
        <v>3.2735934575808003</v>
      </c>
      <c r="H379" s="17">
        <f t="shared" si="20"/>
        <v>3.3181421159999998</v>
      </c>
      <c r="I379" s="25">
        <v>0.9713759705376</v>
      </c>
      <c r="J379" s="25">
        <f>J380</f>
        <v>0.984101184</v>
      </c>
      <c r="K379" s="25">
        <v>0.7255023435216001</v>
      </c>
      <c r="L379" s="25">
        <f>L380</f>
        <v>0.44339002799999994</v>
      </c>
      <c r="M379" s="25">
        <v>1.5767151435216</v>
      </c>
      <c r="N379" s="25">
        <v>1.8906509039999997</v>
      </c>
      <c r="O379" s="25">
        <v>0</v>
      </c>
      <c r="P379" s="25">
        <v>0</v>
      </c>
      <c r="Q379" s="25">
        <v>0</v>
      </c>
      <c r="R379" s="17">
        <f t="shared" si="21"/>
        <v>0.044548658419199416</v>
      </c>
      <c r="S379" s="18">
        <f t="shared" si="22"/>
        <v>1.360848834666265</v>
      </c>
      <c r="T379" s="67">
        <v>0</v>
      </c>
      <c r="U379" s="19"/>
      <c r="V379" s="26"/>
      <c r="W379" s="26"/>
      <c r="X379" s="26"/>
    </row>
    <row r="380" spans="1:24" s="27" customFormat="1" ht="32.25">
      <c r="A380" s="23" t="s">
        <v>512</v>
      </c>
      <c r="B380" s="38" t="s">
        <v>122</v>
      </c>
      <c r="C380" s="28" t="s">
        <v>293</v>
      </c>
      <c r="D380" s="25">
        <v>3.2735934575808003</v>
      </c>
      <c r="E380" s="25">
        <f>SUM(E382:E396)</f>
        <v>0</v>
      </c>
      <c r="F380" s="25">
        <v>0</v>
      </c>
      <c r="G380" s="17">
        <f t="shared" si="19"/>
        <v>3.2735934575808003</v>
      </c>
      <c r="H380" s="17">
        <f t="shared" si="20"/>
        <v>3.3181421159999998</v>
      </c>
      <c r="I380" s="25">
        <v>0.9713759705376</v>
      </c>
      <c r="J380" s="25">
        <f>SUM(J382:J398)</f>
        <v>0.984101184</v>
      </c>
      <c r="K380" s="25">
        <v>0.7255023435216001</v>
      </c>
      <c r="L380" s="25">
        <f>SUM(L382:L398)</f>
        <v>0.44339002799999994</v>
      </c>
      <c r="M380" s="25">
        <v>1.5767151435216</v>
      </c>
      <c r="N380" s="25">
        <v>1.8906509039999997</v>
      </c>
      <c r="O380" s="25">
        <v>0</v>
      </c>
      <c r="P380" s="25">
        <v>0</v>
      </c>
      <c r="Q380" s="25">
        <v>0</v>
      </c>
      <c r="R380" s="17">
        <f t="shared" si="21"/>
        <v>0.044548658419199416</v>
      </c>
      <c r="S380" s="18">
        <f t="shared" si="22"/>
        <v>1.360848834666265</v>
      </c>
      <c r="T380" s="67">
        <v>0</v>
      </c>
      <c r="U380" s="19"/>
      <c r="V380" s="26"/>
      <c r="W380" s="26"/>
      <c r="X380" s="26"/>
    </row>
    <row r="381" spans="1:24" s="1" customFormat="1" ht="12">
      <c r="A381" s="14"/>
      <c r="B381" s="29" t="s">
        <v>123</v>
      </c>
      <c r="C381" s="30"/>
      <c r="D381" s="17">
        <v>0</v>
      </c>
      <c r="E381" s="17">
        <v>0</v>
      </c>
      <c r="F381" s="17">
        <v>0</v>
      </c>
      <c r="G381" s="17">
        <f t="shared" si="19"/>
        <v>0</v>
      </c>
      <c r="H381" s="17">
        <f t="shared" si="20"/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f t="shared" si="21"/>
        <v>0</v>
      </c>
      <c r="S381" s="18"/>
      <c r="T381" s="67">
        <v>0</v>
      </c>
      <c r="U381" s="19"/>
      <c r="V381" s="19"/>
      <c r="W381" s="19"/>
      <c r="X381" s="19"/>
    </row>
    <row r="382" spans="1:24" s="1" customFormat="1" ht="33.75">
      <c r="A382" s="14"/>
      <c r="B382" s="31" t="s">
        <v>250</v>
      </c>
      <c r="C382" s="30" t="s">
        <v>293</v>
      </c>
      <c r="D382" s="17">
        <v>0.3058738726176</v>
      </c>
      <c r="E382" s="17">
        <v>0</v>
      </c>
      <c r="F382" s="17">
        <v>0</v>
      </c>
      <c r="G382" s="17">
        <f t="shared" si="19"/>
        <v>0.3058738726176</v>
      </c>
      <c r="H382" s="17">
        <f t="shared" si="20"/>
        <v>0.319578312</v>
      </c>
      <c r="I382" s="17">
        <v>0</v>
      </c>
      <c r="J382" s="17">
        <v>0</v>
      </c>
      <c r="K382" s="17">
        <v>0.3058738726176</v>
      </c>
      <c r="L382" s="17">
        <v>0.319578312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f t="shared" si="21"/>
        <v>0.013704439382399958</v>
      </c>
      <c r="S382" s="18">
        <f t="shared" si="22"/>
        <v>4.480421706215192</v>
      </c>
      <c r="T382" s="67">
        <v>0</v>
      </c>
      <c r="U382" s="19"/>
      <c r="V382" s="19"/>
      <c r="W382" s="19"/>
      <c r="X382" s="19"/>
    </row>
    <row r="383" spans="1:24" s="1" customFormat="1" ht="33.75">
      <c r="A383" s="14"/>
      <c r="B383" s="31" t="s">
        <v>464</v>
      </c>
      <c r="C383" s="30" t="s">
        <v>293</v>
      </c>
      <c r="D383" s="17">
        <v>0</v>
      </c>
      <c r="E383" s="17">
        <v>0</v>
      </c>
      <c r="F383" s="17">
        <v>0</v>
      </c>
      <c r="G383" s="17">
        <f t="shared" si="19"/>
        <v>0</v>
      </c>
      <c r="H383" s="17">
        <f t="shared" si="20"/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f t="shared" si="21"/>
        <v>0</v>
      </c>
      <c r="S383" s="18"/>
      <c r="T383" s="67" t="s">
        <v>529</v>
      </c>
      <c r="U383" s="19"/>
      <c r="V383" s="19"/>
      <c r="W383" s="19"/>
      <c r="X383" s="19"/>
    </row>
    <row r="384" spans="1:24" s="1" customFormat="1" ht="33.75">
      <c r="A384" s="14"/>
      <c r="B384" s="31" t="s">
        <v>346</v>
      </c>
      <c r="C384" s="30" t="s">
        <v>293</v>
      </c>
      <c r="D384" s="17">
        <v>0.24202847090400004</v>
      </c>
      <c r="E384" s="17">
        <v>0</v>
      </c>
      <c r="F384" s="17">
        <v>0</v>
      </c>
      <c r="G384" s="17">
        <f t="shared" si="19"/>
        <v>0.242028470904</v>
      </c>
      <c r="H384" s="17">
        <f t="shared" si="20"/>
        <v>0.222105648</v>
      </c>
      <c r="I384" s="17">
        <v>0</v>
      </c>
      <c r="J384" s="17">
        <v>0</v>
      </c>
      <c r="K384" s="17">
        <v>0.08879999999999999</v>
      </c>
      <c r="L384" s="17">
        <v>0.008960507999999999</v>
      </c>
      <c r="M384" s="17">
        <v>0.15322847090400002</v>
      </c>
      <c r="N384" s="17">
        <v>0.21314513999999998</v>
      </c>
      <c r="O384" s="17">
        <v>0</v>
      </c>
      <c r="P384" s="17">
        <v>0</v>
      </c>
      <c r="Q384" s="17">
        <v>0</v>
      </c>
      <c r="R384" s="17">
        <f t="shared" si="21"/>
        <v>-0.01992282290400002</v>
      </c>
      <c r="S384" s="18">
        <f t="shared" si="22"/>
        <v>-8.231603013309273</v>
      </c>
      <c r="T384" s="67"/>
      <c r="U384" s="19"/>
      <c r="V384" s="19"/>
      <c r="W384" s="19"/>
      <c r="X384" s="19"/>
    </row>
    <row r="385" spans="1:24" s="1" customFormat="1" ht="33.75">
      <c r="A385" s="14"/>
      <c r="B385" s="31" t="s">
        <v>347</v>
      </c>
      <c r="C385" s="30" t="s">
        <v>293</v>
      </c>
      <c r="D385" s="17">
        <v>0.3058738726176</v>
      </c>
      <c r="E385" s="17">
        <v>0</v>
      </c>
      <c r="F385" s="17">
        <v>0</v>
      </c>
      <c r="G385" s="17">
        <f t="shared" si="19"/>
        <v>0.3058738726176</v>
      </c>
      <c r="H385" s="17">
        <f t="shared" si="20"/>
        <v>0.31893424800000003</v>
      </c>
      <c r="I385" s="17">
        <v>0</v>
      </c>
      <c r="J385" s="17">
        <v>0</v>
      </c>
      <c r="K385" s="17">
        <v>0.08879999999999999</v>
      </c>
      <c r="L385" s="17">
        <v>0.089605032</v>
      </c>
      <c r="M385" s="17">
        <v>0.2170738726176</v>
      </c>
      <c r="N385" s="17">
        <v>0.229329216</v>
      </c>
      <c r="O385" s="17">
        <v>0</v>
      </c>
      <c r="P385" s="17">
        <v>0</v>
      </c>
      <c r="Q385" s="17">
        <v>0</v>
      </c>
      <c r="R385" s="17">
        <f t="shared" si="21"/>
        <v>0.013060375382400013</v>
      </c>
      <c r="S385" s="18">
        <f t="shared" si="22"/>
        <v>4.269856483861224</v>
      </c>
      <c r="T385" s="67">
        <v>0</v>
      </c>
      <c r="U385" s="19"/>
      <c r="V385" s="19"/>
      <c r="W385" s="19"/>
      <c r="X385" s="19"/>
    </row>
    <row r="386" spans="1:24" s="1" customFormat="1" ht="12">
      <c r="A386" s="14"/>
      <c r="B386" s="29" t="s">
        <v>90</v>
      </c>
      <c r="C386" s="30"/>
      <c r="D386" s="17">
        <v>0</v>
      </c>
      <c r="E386" s="17">
        <v>0</v>
      </c>
      <c r="F386" s="17">
        <v>0</v>
      </c>
      <c r="G386" s="17">
        <f t="shared" si="19"/>
        <v>0</v>
      </c>
      <c r="H386" s="17">
        <f t="shared" si="20"/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0</v>
      </c>
      <c r="R386" s="17">
        <f t="shared" si="21"/>
        <v>0</v>
      </c>
      <c r="S386" s="18"/>
      <c r="T386" s="67">
        <v>0</v>
      </c>
      <c r="U386" s="19"/>
      <c r="V386" s="19"/>
      <c r="W386" s="19"/>
      <c r="X386" s="19"/>
    </row>
    <row r="387" spans="1:24" s="1" customFormat="1" ht="33.75">
      <c r="A387" s="14"/>
      <c r="B387" s="31" t="s">
        <v>465</v>
      </c>
      <c r="C387" s="30" t="s">
        <v>293</v>
      </c>
      <c r="D387" s="17">
        <v>0.3016032</v>
      </c>
      <c r="E387" s="17">
        <v>0</v>
      </c>
      <c r="F387" s="17">
        <v>0</v>
      </c>
      <c r="G387" s="17">
        <f t="shared" si="19"/>
        <v>0.3016032</v>
      </c>
      <c r="H387" s="17">
        <f t="shared" si="20"/>
        <v>0.30134110799999997</v>
      </c>
      <c r="I387" s="17">
        <v>0</v>
      </c>
      <c r="J387" s="17">
        <v>0</v>
      </c>
      <c r="K387" s="17">
        <v>0</v>
      </c>
      <c r="L387" s="17">
        <v>0</v>
      </c>
      <c r="M387" s="17">
        <v>0.3016032</v>
      </c>
      <c r="N387" s="17">
        <v>0.30134110799999997</v>
      </c>
      <c r="O387" s="17">
        <v>0</v>
      </c>
      <c r="P387" s="17">
        <v>0</v>
      </c>
      <c r="Q387" s="17">
        <v>0</v>
      </c>
      <c r="R387" s="17">
        <f t="shared" si="21"/>
        <v>-0.00026209200000004707</v>
      </c>
      <c r="S387" s="18">
        <f t="shared" si="22"/>
        <v>-0.08689960849223319</v>
      </c>
      <c r="T387" s="67"/>
      <c r="U387" s="19"/>
      <c r="V387" s="19"/>
      <c r="W387" s="19"/>
      <c r="X387" s="19"/>
    </row>
    <row r="388" spans="1:24" s="1" customFormat="1" ht="33.75">
      <c r="A388" s="14"/>
      <c r="B388" s="31" t="s">
        <v>466</v>
      </c>
      <c r="C388" s="30" t="s">
        <v>293</v>
      </c>
      <c r="D388" s="17">
        <v>0.3016032</v>
      </c>
      <c r="E388" s="17">
        <v>0</v>
      </c>
      <c r="F388" s="17">
        <v>0</v>
      </c>
      <c r="G388" s="17">
        <f t="shared" si="19"/>
        <v>0.3016032</v>
      </c>
      <c r="H388" s="17">
        <f t="shared" si="20"/>
        <v>0.30173915999999995</v>
      </c>
      <c r="I388" s="17">
        <v>0</v>
      </c>
      <c r="J388" s="17">
        <v>0</v>
      </c>
      <c r="K388" s="17">
        <v>0</v>
      </c>
      <c r="L388" s="17">
        <v>0</v>
      </c>
      <c r="M388" s="17">
        <v>0.3016032</v>
      </c>
      <c r="N388" s="17">
        <v>0.30173915999999995</v>
      </c>
      <c r="O388" s="17">
        <v>0</v>
      </c>
      <c r="P388" s="17">
        <v>0</v>
      </c>
      <c r="Q388" s="17">
        <v>0</v>
      </c>
      <c r="R388" s="17">
        <f t="shared" si="21"/>
        <v>0.00013595999999993502</v>
      </c>
      <c r="S388" s="18">
        <f t="shared" si="22"/>
        <v>0.04507909730398584</v>
      </c>
      <c r="T388" s="67"/>
      <c r="U388" s="19"/>
      <c r="V388" s="19"/>
      <c r="W388" s="19"/>
      <c r="X388" s="19"/>
    </row>
    <row r="389" spans="1:24" s="1" customFormat="1" ht="12">
      <c r="A389" s="14"/>
      <c r="B389" s="29" t="s">
        <v>91</v>
      </c>
      <c r="C389" s="30"/>
      <c r="D389" s="17">
        <v>0</v>
      </c>
      <c r="E389" s="17">
        <v>0</v>
      </c>
      <c r="F389" s="17">
        <v>0</v>
      </c>
      <c r="G389" s="17">
        <f t="shared" si="19"/>
        <v>0</v>
      </c>
      <c r="H389" s="17">
        <f t="shared" si="20"/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f t="shared" si="21"/>
        <v>0</v>
      </c>
      <c r="S389" s="18"/>
      <c r="T389" s="67">
        <v>0</v>
      </c>
      <c r="U389" s="19"/>
      <c r="V389" s="19"/>
      <c r="W389" s="19"/>
      <c r="X389" s="19"/>
    </row>
    <row r="390" spans="1:24" s="1" customFormat="1" ht="22.5">
      <c r="A390" s="14"/>
      <c r="B390" s="31" t="s">
        <v>252</v>
      </c>
      <c r="C390" s="30" t="s">
        <v>293</v>
      </c>
      <c r="D390" s="17">
        <v>0.32825001428160006</v>
      </c>
      <c r="E390" s="17">
        <v>0</v>
      </c>
      <c r="F390" s="17">
        <v>0</v>
      </c>
      <c r="G390" s="17">
        <f t="shared" si="19"/>
        <v>0.32825001428160006</v>
      </c>
      <c r="H390" s="17">
        <f t="shared" si="20"/>
        <v>0.331821204</v>
      </c>
      <c r="I390" s="17">
        <v>0.32825001428160006</v>
      </c>
      <c r="J390" s="17">
        <v>0.331821204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7">
        <f t="shared" si="21"/>
        <v>0.0035711897183999253</v>
      </c>
      <c r="S390" s="18">
        <f t="shared" si="22"/>
        <v>1.087948077082569</v>
      </c>
      <c r="T390" s="67">
        <v>0</v>
      </c>
      <c r="U390" s="19"/>
      <c r="V390" s="19"/>
      <c r="W390" s="19"/>
      <c r="X390" s="19"/>
    </row>
    <row r="391" spans="1:24" s="1" customFormat="1" ht="33.75">
      <c r="A391" s="14"/>
      <c r="B391" s="31" t="s">
        <v>467</v>
      </c>
      <c r="C391" s="30" t="s">
        <v>293</v>
      </c>
      <c r="D391" s="17">
        <v>0.3016032</v>
      </c>
      <c r="E391" s="17">
        <v>0</v>
      </c>
      <c r="F391" s="17">
        <v>0</v>
      </c>
      <c r="G391" s="17">
        <f t="shared" si="19"/>
        <v>0.3016032</v>
      </c>
      <c r="H391" s="17">
        <f t="shared" si="20"/>
        <v>0.30912112799999997</v>
      </c>
      <c r="I391" s="17">
        <v>0</v>
      </c>
      <c r="J391" s="17">
        <v>0</v>
      </c>
      <c r="K391" s="17">
        <v>0</v>
      </c>
      <c r="L391" s="17">
        <v>0</v>
      </c>
      <c r="M391" s="17">
        <v>0.3016032</v>
      </c>
      <c r="N391" s="17">
        <v>0.30912112799999997</v>
      </c>
      <c r="O391" s="17">
        <v>0</v>
      </c>
      <c r="P391" s="17">
        <v>0</v>
      </c>
      <c r="Q391" s="17">
        <v>0</v>
      </c>
      <c r="R391" s="17">
        <f t="shared" si="21"/>
        <v>0.0075179279999999515</v>
      </c>
      <c r="S391" s="18">
        <f t="shared" si="22"/>
        <v>2.492655250342155</v>
      </c>
      <c r="T391" s="67"/>
      <c r="U391" s="19"/>
      <c r="V391" s="19"/>
      <c r="W391" s="19"/>
      <c r="X391" s="19"/>
    </row>
    <row r="392" spans="1:24" s="1" customFormat="1" ht="33.75">
      <c r="A392" s="14"/>
      <c r="B392" s="31" t="s">
        <v>468</v>
      </c>
      <c r="C392" s="30" t="s">
        <v>293</v>
      </c>
      <c r="D392" s="17">
        <v>0.3016032</v>
      </c>
      <c r="E392" s="17">
        <v>0</v>
      </c>
      <c r="F392" s="17">
        <v>0</v>
      </c>
      <c r="G392" s="17">
        <f t="shared" si="19"/>
        <v>0.3016032</v>
      </c>
      <c r="H392" s="17">
        <f t="shared" si="20"/>
        <v>0.318662772</v>
      </c>
      <c r="I392" s="17">
        <v>0</v>
      </c>
      <c r="J392" s="17">
        <v>0</v>
      </c>
      <c r="K392" s="17">
        <v>0</v>
      </c>
      <c r="L392" s="17">
        <v>0</v>
      </c>
      <c r="M392" s="17">
        <v>0.3016032</v>
      </c>
      <c r="N392" s="17">
        <v>0.318662772</v>
      </c>
      <c r="O392" s="17">
        <v>0</v>
      </c>
      <c r="P392" s="17">
        <v>0</v>
      </c>
      <c r="Q392" s="17">
        <v>0</v>
      </c>
      <c r="R392" s="17">
        <f t="shared" si="21"/>
        <v>0.017059571999999967</v>
      </c>
      <c r="S392" s="18">
        <f t="shared" si="22"/>
        <v>5.656296750167096</v>
      </c>
      <c r="T392" s="67"/>
      <c r="U392" s="19"/>
      <c r="V392" s="19"/>
      <c r="W392" s="19"/>
      <c r="X392" s="19"/>
    </row>
    <row r="393" spans="1:24" s="1" customFormat="1" ht="12">
      <c r="A393" s="14"/>
      <c r="B393" s="29" t="s">
        <v>85</v>
      </c>
      <c r="C393" s="30"/>
      <c r="D393" s="17">
        <v>0</v>
      </c>
      <c r="E393" s="17">
        <v>0</v>
      </c>
      <c r="F393" s="17">
        <v>0</v>
      </c>
      <c r="G393" s="17">
        <f t="shared" si="19"/>
        <v>0</v>
      </c>
      <c r="H393" s="17">
        <f t="shared" si="20"/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f t="shared" si="21"/>
        <v>0</v>
      </c>
      <c r="S393" s="18"/>
      <c r="T393" s="67">
        <v>0</v>
      </c>
      <c r="U393" s="19"/>
      <c r="V393" s="19"/>
      <c r="W393" s="19"/>
      <c r="X393" s="19"/>
    </row>
    <row r="394" spans="1:24" s="1" customFormat="1" ht="36">
      <c r="A394" s="14"/>
      <c r="B394" s="33" t="s">
        <v>254</v>
      </c>
      <c r="C394" s="30" t="s">
        <v>293</v>
      </c>
      <c r="D394" s="17">
        <v>0.3424904142816</v>
      </c>
      <c r="E394" s="17">
        <v>0</v>
      </c>
      <c r="F394" s="17">
        <v>0</v>
      </c>
      <c r="G394" s="17">
        <f t="shared" si="19"/>
        <v>0.3424904142816</v>
      </c>
      <c r="H394" s="17">
        <f t="shared" si="20"/>
        <v>0.34656084000000004</v>
      </c>
      <c r="I394" s="17">
        <v>0.3424904142816</v>
      </c>
      <c r="J394" s="17">
        <v>0.34656084000000004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f t="shared" si="21"/>
        <v>0.00407042571840005</v>
      </c>
      <c r="S394" s="18">
        <f t="shared" si="22"/>
        <v>1.1884787277734712</v>
      </c>
      <c r="T394" s="67">
        <v>0</v>
      </c>
      <c r="U394" s="19"/>
      <c r="V394" s="19"/>
      <c r="W394" s="19"/>
      <c r="X394" s="19"/>
    </row>
    <row r="395" spans="1:24" s="1" customFormat="1" ht="12">
      <c r="A395" s="14"/>
      <c r="B395" s="29" t="s">
        <v>146</v>
      </c>
      <c r="C395" s="30"/>
      <c r="D395" s="17">
        <v>0</v>
      </c>
      <c r="E395" s="17">
        <v>0</v>
      </c>
      <c r="F395" s="17">
        <v>0</v>
      </c>
      <c r="G395" s="17">
        <f t="shared" si="19"/>
        <v>0</v>
      </c>
      <c r="H395" s="17">
        <f t="shared" si="20"/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f t="shared" si="21"/>
        <v>0</v>
      </c>
      <c r="S395" s="18"/>
      <c r="T395" s="67">
        <v>0</v>
      </c>
      <c r="U395" s="19"/>
      <c r="V395" s="19"/>
      <c r="W395" s="19"/>
      <c r="X395" s="19"/>
    </row>
    <row r="396" spans="1:24" s="1" customFormat="1" ht="24">
      <c r="A396" s="14"/>
      <c r="B396" s="33" t="s">
        <v>253</v>
      </c>
      <c r="C396" s="30" t="s">
        <v>293</v>
      </c>
      <c r="D396" s="17">
        <v>0.30063554197440007</v>
      </c>
      <c r="E396" s="17">
        <v>0</v>
      </c>
      <c r="F396" s="17">
        <v>0</v>
      </c>
      <c r="G396" s="17">
        <f t="shared" si="19"/>
        <v>0.30063554197440007</v>
      </c>
      <c r="H396" s="17">
        <f t="shared" si="20"/>
        <v>0.30571914</v>
      </c>
      <c r="I396" s="17">
        <v>0.30063554197440007</v>
      </c>
      <c r="J396" s="17">
        <v>0.30571914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f t="shared" si="21"/>
        <v>0.005083598025599934</v>
      </c>
      <c r="S396" s="18">
        <f t="shared" si="22"/>
        <v>1.6909504419250654</v>
      </c>
      <c r="T396" s="67">
        <v>0</v>
      </c>
      <c r="U396" s="19"/>
      <c r="V396" s="19"/>
      <c r="W396" s="19"/>
      <c r="X396" s="19"/>
    </row>
    <row r="397" spans="1:24" s="1" customFormat="1" ht="12">
      <c r="A397" s="14"/>
      <c r="B397" s="29" t="s">
        <v>93</v>
      </c>
      <c r="C397" s="30"/>
      <c r="D397" s="17">
        <v>0</v>
      </c>
      <c r="E397" s="17">
        <v>0</v>
      </c>
      <c r="F397" s="17">
        <v>0</v>
      </c>
      <c r="G397" s="17">
        <f t="shared" si="19"/>
        <v>0</v>
      </c>
      <c r="H397" s="17">
        <f t="shared" si="20"/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f t="shared" si="21"/>
        <v>0</v>
      </c>
      <c r="S397" s="18"/>
      <c r="T397" s="67">
        <v>0</v>
      </c>
      <c r="U397" s="19"/>
      <c r="V397" s="19"/>
      <c r="W397" s="19"/>
      <c r="X397" s="19"/>
    </row>
    <row r="398" spans="1:24" s="1" customFormat="1" ht="48">
      <c r="A398" s="14"/>
      <c r="B398" s="33" t="s">
        <v>348</v>
      </c>
      <c r="C398" s="30" t="s">
        <v>293</v>
      </c>
      <c r="D398" s="17">
        <v>0.24202847090400004</v>
      </c>
      <c r="E398" s="17">
        <v>0</v>
      </c>
      <c r="F398" s="17">
        <v>0</v>
      </c>
      <c r="G398" s="17">
        <f t="shared" si="19"/>
        <v>0.24202847090400004</v>
      </c>
      <c r="H398" s="17">
        <f t="shared" si="20"/>
        <v>0.242558556</v>
      </c>
      <c r="I398" s="17">
        <v>0</v>
      </c>
      <c r="J398" s="17">
        <v>0</v>
      </c>
      <c r="K398" s="17">
        <v>0.24202847090400004</v>
      </c>
      <c r="L398" s="17">
        <v>0.025246176</v>
      </c>
      <c r="M398" s="17">
        <v>0</v>
      </c>
      <c r="N398" s="17">
        <v>0.21731238</v>
      </c>
      <c r="O398" s="17">
        <v>0</v>
      </c>
      <c r="P398" s="17">
        <v>0</v>
      </c>
      <c r="Q398" s="17">
        <v>0</v>
      </c>
      <c r="R398" s="17">
        <f t="shared" si="21"/>
        <v>0.0005300850959999714</v>
      </c>
      <c r="S398" s="18">
        <f t="shared" si="22"/>
        <v>0.2190176610297341</v>
      </c>
      <c r="T398" s="67"/>
      <c r="U398" s="19"/>
      <c r="V398" s="19"/>
      <c r="W398" s="19"/>
      <c r="X398" s="19"/>
    </row>
    <row r="399" spans="1:24" s="1" customFormat="1" ht="21">
      <c r="A399" s="14" t="s">
        <v>124</v>
      </c>
      <c r="B399" s="35" t="s">
        <v>125</v>
      </c>
      <c r="C399" s="16">
        <v>0</v>
      </c>
      <c r="D399" s="17">
        <v>0</v>
      </c>
      <c r="E399" s="17">
        <v>0</v>
      </c>
      <c r="F399" s="17">
        <v>0</v>
      </c>
      <c r="G399" s="17">
        <f t="shared" si="19"/>
        <v>0</v>
      </c>
      <c r="H399" s="17">
        <f t="shared" si="20"/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f t="shared" si="21"/>
        <v>0</v>
      </c>
      <c r="S399" s="18"/>
      <c r="T399" s="67">
        <v>0</v>
      </c>
      <c r="U399" s="19"/>
      <c r="V399" s="19"/>
      <c r="W399" s="19"/>
      <c r="X399" s="19"/>
    </row>
    <row r="400" spans="1:24" s="1" customFormat="1" ht="31.5">
      <c r="A400" s="14" t="s">
        <v>126</v>
      </c>
      <c r="B400" s="35" t="s">
        <v>127</v>
      </c>
      <c r="C400" s="16">
        <v>0</v>
      </c>
      <c r="D400" s="17">
        <v>0</v>
      </c>
      <c r="E400" s="17">
        <v>0</v>
      </c>
      <c r="F400" s="17">
        <v>0</v>
      </c>
      <c r="G400" s="17">
        <f t="shared" si="19"/>
        <v>0</v>
      </c>
      <c r="H400" s="17">
        <f t="shared" si="20"/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f t="shared" si="21"/>
        <v>0</v>
      </c>
      <c r="S400" s="18"/>
      <c r="T400" s="67">
        <v>0</v>
      </c>
      <c r="U400" s="19"/>
      <c r="V400" s="19"/>
      <c r="W400" s="19"/>
      <c r="X400" s="19"/>
    </row>
    <row r="401" spans="1:24" s="27" customFormat="1" ht="21">
      <c r="A401" s="23" t="s">
        <v>128</v>
      </c>
      <c r="B401" s="35" t="s">
        <v>129</v>
      </c>
      <c r="C401" s="24" t="s">
        <v>30</v>
      </c>
      <c r="D401" s="25">
        <v>36.1528887456629</v>
      </c>
      <c r="E401" s="25">
        <v>0</v>
      </c>
      <c r="F401" s="25">
        <v>0</v>
      </c>
      <c r="G401" s="17">
        <f t="shared" si="19"/>
        <v>36.15288874566289</v>
      </c>
      <c r="H401" s="17">
        <f t="shared" si="20"/>
        <v>10.264828823999999</v>
      </c>
      <c r="I401" s="25">
        <v>2.5750104</v>
      </c>
      <c r="J401" s="25">
        <f>J402+J406</f>
        <v>2.605750824</v>
      </c>
      <c r="K401" s="25">
        <v>0.5267999999999999</v>
      </c>
      <c r="L401" s="25">
        <f>L402+L406</f>
        <v>0.5903073000000001</v>
      </c>
      <c r="M401" s="25">
        <v>0.9311828073216</v>
      </c>
      <c r="N401" s="25">
        <v>1.042930704</v>
      </c>
      <c r="O401" s="25">
        <v>32.1198955383413</v>
      </c>
      <c r="P401" s="25">
        <v>6.025839995999999</v>
      </c>
      <c r="Q401" s="25">
        <v>0</v>
      </c>
      <c r="R401" s="17">
        <f t="shared" si="21"/>
        <v>-25.888059921662894</v>
      </c>
      <c r="S401" s="18">
        <f t="shared" si="22"/>
        <v>-71.60716838918874</v>
      </c>
      <c r="T401" s="67">
        <v>0</v>
      </c>
      <c r="U401" s="19"/>
      <c r="V401" s="26"/>
      <c r="W401" s="26"/>
      <c r="X401" s="26"/>
    </row>
    <row r="402" spans="1:24" s="1" customFormat="1" ht="21">
      <c r="A402" s="23" t="s">
        <v>130</v>
      </c>
      <c r="B402" s="35" t="s">
        <v>131</v>
      </c>
      <c r="C402" s="24">
        <v>0</v>
      </c>
      <c r="D402" s="17">
        <v>0.9311828073216</v>
      </c>
      <c r="E402" s="17">
        <v>0</v>
      </c>
      <c r="F402" s="17">
        <v>0</v>
      </c>
      <c r="G402" s="17">
        <f t="shared" si="19"/>
        <v>0.9311828073216</v>
      </c>
      <c r="H402" s="17">
        <f t="shared" si="20"/>
        <v>1.02942</v>
      </c>
      <c r="I402" s="17">
        <v>0</v>
      </c>
      <c r="J402" s="17">
        <f>J403</f>
        <v>0</v>
      </c>
      <c r="K402" s="17">
        <v>0</v>
      </c>
      <c r="L402" s="17">
        <f>L403</f>
        <v>0</v>
      </c>
      <c r="M402" s="17">
        <v>0.9311828073216</v>
      </c>
      <c r="N402" s="17">
        <v>1.02942</v>
      </c>
      <c r="O402" s="17">
        <v>0</v>
      </c>
      <c r="P402" s="17">
        <v>0</v>
      </c>
      <c r="Q402" s="17">
        <f>Q403</f>
        <v>0</v>
      </c>
      <c r="R402" s="17">
        <f t="shared" si="21"/>
        <v>0.09823719267840003</v>
      </c>
      <c r="S402" s="18">
        <f t="shared" si="22"/>
        <v>10.549721483901079</v>
      </c>
      <c r="T402" s="67">
        <v>0</v>
      </c>
      <c r="U402" s="19"/>
      <c r="V402" s="19"/>
      <c r="W402" s="19"/>
      <c r="X402" s="19"/>
    </row>
    <row r="403" spans="1:24" s="1" customFormat="1" ht="12">
      <c r="A403" s="23" t="s">
        <v>296</v>
      </c>
      <c r="B403" s="35" t="s">
        <v>149</v>
      </c>
      <c r="C403" s="24" t="s">
        <v>294</v>
      </c>
      <c r="D403" s="17">
        <v>0.9311828073216</v>
      </c>
      <c r="E403" s="17">
        <v>0</v>
      </c>
      <c r="F403" s="17">
        <v>0</v>
      </c>
      <c r="G403" s="17">
        <f aca="true" t="shared" si="23" ref="G403:G466">I403+K403+M403+O403</f>
        <v>0.9311828073216</v>
      </c>
      <c r="H403" s="17">
        <f aca="true" t="shared" si="24" ref="H403:H466">J403+L403+N403+P403</f>
        <v>1.02942</v>
      </c>
      <c r="I403" s="17">
        <v>0</v>
      </c>
      <c r="J403" s="17">
        <f>SUM(J405:J405)</f>
        <v>0</v>
      </c>
      <c r="K403" s="17">
        <v>0</v>
      </c>
      <c r="L403" s="17">
        <f>SUM(L405:L405)</f>
        <v>0</v>
      </c>
      <c r="M403" s="17">
        <v>0.9311828073216</v>
      </c>
      <c r="N403" s="17">
        <v>1.02942</v>
      </c>
      <c r="O403" s="17">
        <v>0</v>
      </c>
      <c r="P403" s="17">
        <v>0</v>
      </c>
      <c r="Q403" s="17">
        <v>0</v>
      </c>
      <c r="R403" s="17">
        <f aca="true" t="shared" si="25" ref="R403:R466">H403-G403</f>
        <v>0.09823719267840003</v>
      </c>
      <c r="S403" s="18">
        <f aca="true" t="shared" si="26" ref="S403:S466">R403/G403*100</f>
        <v>10.549721483901079</v>
      </c>
      <c r="T403" s="67">
        <v>0</v>
      </c>
      <c r="U403" s="19"/>
      <c r="V403" s="19"/>
      <c r="W403" s="19"/>
      <c r="X403" s="19"/>
    </row>
    <row r="404" spans="1:24" s="1" customFormat="1" ht="12">
      <c r="A404" s="14"/>
      <c r="B404" s="29" t="s">
        <v>123</v>
      </c>
      <c r="C404" s="16">
        <v>0</v>
      </c>
      <c r="D404" s="17">
        <v>0</v>
      </c>
      <c r="E404" s="17">
        <v>0</v>
      </c>
      <c r="F404" s="17">
        <v>0</v>
      </c>
      <c r="G404" s="17">
        <f t="shared" si="23"/>
        <v>0</v>
      </c>
      <c r="H404" s="17">
        <f t="shared" si="24"/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f t="shared" si="25"/>
        <v>0</v>
      </c>
      <c r="S404" s="18"/>
      <c r="T404" s="67">
        <v>0</v>
      </c>
      <c r="U404" s="19"/>
      <c r="V404" s="19"/>
      <c r="W404" s="19"/>
      <c r="X404" s="19"/>
    </row>
    <row r="405" spans="1:24" s="1" customFormat="1" ht="22.5">
      <c r="A405" s="14"/>
      <c r="B405" s="39" t="s">
        <v>469</v>
      </c>
      <c r="C405" s="40" t="s">
        <v>294</v>
      </c>
      <c r="D405" s="17">
        <v>0.9311828073216</v>
      </c>
      <c r="E405" s="17">
        <v>0</v>
      </c>
      <c r="F405" s="17">
        <v>0</v>
      </c>
      <c r="G405" s="17">
        <f t="shared" si="23"/>
        <v>0.9311828073216</v>
      </c>
      <c r="H405" s="17">
        <f t="shared" si="24"/>
        <v>1.02942</v>
      </c>
      <c r="I405" s="17">
        <v>0</v>
      </c>
      <c r="J405" s="17">
        <v>0</v>
      </c>
      <c r="K405" s="17">
        <v>0</v>
      </c>
      <c r="L405" s="17">
        <v>0</v>
      </c>
      <c r="M405" s="17">
        <v>0.9311828073216</v>
      </c>
      <c r="N405" s="17">
        <v>1.02942</v>
      </c>
      <c r="O405" s="17">
        <v>0</v>
      </c>
      <c r="P405" s="17">
        <v>0</v>
      </c>
      <c r="Q405" s="17">
        <v>0</v>
      </c>
      <c r="R405" s="17">
        <f t="shared" si="25"/>
        <v>0.09823719267840003</v>
      </c>
      <c r="S405" s="18">
        <f t="shared" si="26"/>
        <v>10.549721483901079</v>
      </c>
      <c r="T405" s="67">
        <v>0</v>
      </c>
      <c r="U405" s="19"/>
      <c r="V405" s="19"/>
      <c r="W405" s="19"/>
      <c r="X405" s="19"/>
    </row>
    <row r="406" spans="1:24" s="27" customFormat="1" ht="21">
      <c r="A406" s="23" t="s">
        <v>132</v>
      </c>
      <c r="B406" s="35" t="s">
        <v>133</v>
      </c>
      <c r="C406" s="41" t="s">
        <v>30</v>
      </c>
      <c r="D406" s="25">
        <v>35.221705938341294</v>
      </c>
      <c r="E406" s="25">
        <v>0</v>
      </c>
      <c r="F406" s="25">
        <v>0</v>
      </c>
      <c r="G406" s="17">
        <f t="shared" si="23"/>
        <v>35.221705938341294</v>
      </c>
      <c r="H406" s="17">
        <f t="shared" si="24"/>
        <v>9.235408824</v>
      </c>
      <c r="I406" s="25">
        <v>2.5750104</v>
      </c>
      <c r="J406" s="25">
        <f aca="true" t="shared" si="27" ref="J406:Q406">J407+J408+J409</f>
        <v>2.605750824</v>
      </c>
      <c r="K406" s="25">
        <v>0.5267999999999999</v>
      </c>
      <c r="L406" s="25">
        <f t="shared" si="27"/>
        <v>0.5903073000000001</v>
      </c>
      <c r="M406" s="25">
        <v>0</v>
      </c>
      <c r="N406" s="25">
        <f t="shared" si="27"/>
        <v>0.013510704000000073</v>
      </c>
      <c r="O406" s="25">
        <v>32.1198955383413</v>
      </c>
      <c r="P406" s="25">
        <v>6.025839995999999</v>
      </c>
      <c r="Q406" s="25">
        <f t="shared" si="27"/>
        <v>0</v>
      </c>
      <c r="R406" s="17">
        <f t="shared" si="25"/>
        <v>-25.986297114341294</v>
      </c>
      <c r="S406" s="18">
        <f t="shared" si="26"/>
        <v>-73.77921205699862</v>
      </c>
      <c r="T406" s="68"/>
      <c r="U406" s="19"/>
      <c r="V406" s="26"/>
      <c r="W406" s="26"/>
      <c r="X406" s="26"/>
    </row>
    <row r="407" spans="1:24" s="27" customFormat="1" ht="21.75">
      <c r="A407" s="23" t="s">
        <v>299</v>
      </c>
      <c r="B407" s="38" t="s">
        <v>251</v>
      </c>
      <c r="C407" s="42" t="s">
        <v>295</v>
      </c>
      <c r="D407" s="25">
        <v>2.5750104</v>
      </c>
      <c r="E407" s="25">
        <v>0</v>
      </c>
      <c r="F407" s="25">
        <v>0</v>
      </c>
      <c r="G407" s="17">
        <f t="shared" si="23"/>
        <v>2.5750104</v>
      </c>
      <c r="H407" s="17">
        <f t="shared" si="24"/>
        <v>2.6856113280000002</v>
      </c>
      <c r="I407" s="25">
        <v>2.5750104</v>
      </c>
      <c r="J407" s="25">
        <v>2.605750824</v>
      </c>
      <c r="K407" s="17">
        <v>0</v>
      </c>
      <c r="L407" s="25">
        <v>0.06634980000000014</v>
      </c>
      <c r="M407" s="25">
        <v>0</v>
      </c>
      <c r="N407" s="25">
        <v>0.013510704000000073</v>
      </c>
      <c r="O407" s="25">
        <v>0</v>
      </c>
      <c r="P407" s="25">
        <v>0</v>
      </c>
      <c r="Q407" s="25">
        <v>0</v>
      </c>
      <c r="R407" s="17">
        <f t="shared" si="25"/>
        <v>0.11060092800000021</v>
      </c>
      <c r="S407" s="18">
        <f t="shared" si="26"/>
        <v>4.295164322443133</v>
      </c>
      <c r="T407" s="67">
        <v>0</v>
      </c>
      <c r="U407" s="19"/>
      <c r="V407" s="26"/>
      <c r="W407" s="26"/>
      <c r="X407" s="26"/>
    </row>
    <row r="408" spans="1:24" s="27" customFormat="1" ht="24" customHeight="1">
      <c r="A408" s="23" t="s">
        <v>300</v>
      </c>
      <c r="B408" s="38" t="s">
        <v>470</v>
      </c>
      <c r="C408" s="28" t="s">
        <v>297</v>
      </c>
      <c r="D408" s="25">
        <v>0</v>
      </c>
      <c r="E408" s="25">
        <v>0</v>
      </c>
      <c r="F408" s="25">
        <v>0</v>
      </c>
      <c r="G408" s="17">
        <f t="shared" si="23"/>
        <v>0</v>
      </c>
      <c r="H408" s="17">
        <f t="shared" si="24"/>
        <v>0</v>
      </c>
      <c r="I408" s="25">
        <v>0</v>
      </c>
      <c r="J408" s="25">
        <v>0</v>
      </c>
      <c r="K408" s="17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17">
        <f t="shared" si="25"/>
        <v>0</v>
      </c>
      <c r="S408" s="18"/>
      <c r="T408" s="67" t="s">
        <v>529</v>
      </c>
      <c r="U408" s="19"/>
      <c r="V408" s="26"/>
      <c r="W408" s="26"/>
      <c r="X408" s="26"/>
    </row>
    <row r="409" spans="1:24" s="27" customFormat="1" ht="18.75" customHeight="1">
      <c r="A409" s="23" t="s">
        <v>301</v>
      </c>
      <c r="B409" s="43" t="s">
        <v>134</v>
      </c>
      <c r="C409" s="28" t="s">
        <v>298</v>
      </c>
      <c r="D409" s="25">
        <v>32.6466955383413</v>
      </c>
      <c r="E409" s="25">
        <f>SUM(E410:E416)</f>
        <v>0</v>
      </c>
      <c r="F409" s="25">
        <v>0</v>
      </c>
      <c r="G409" s="17">
        <f t="shared" si="23"/>
        <v>32.6466955383413</v>
      </c>
      <c r="H409" s="17">
        <f t="shared" si="24"/>
        <v>6.549797495999999</v>
      </c>
      <c r="I409" s="25">
        <v>0</v>
      </c>
      <c r="J409" s="25">
        <f>SUM(J410:J423)</f>
        <v>0</v>
      </c>
      <c r="K409" s="25">
        <v>0.5267999999999999</v>
      </c>
      <c r="L409" s="25">
        <f>SUM(L410:L423)</f>
        <v>0.5239575</v>
      </c>
      <c r="M409" s="25">
        <v>0</v>
      </c>
      <c r="N409" s="25">
        <v>0</v>
      </c>
      <c r="O409" s="25">
        <v>32.1198955383413</v>
      </c>
      <c r="P409" s="25">
        <v>6.025839995999999</v>
      </c>
      <c r="Q409" s="25">
        <v>0</v>
      </c>
      <c r="R409" s="17">
        <f t="shared" si="25"/>
        <v>-26.096898042341298</v>
      </c>
      <c r="S409" s="18">
        <f t="shared" si="26"/>
        <v>-79.93733396904531</v>
      </c>
      <c r="T409" s="67">
        <v>0</v>
      </c>
      <c r="U409" s="19"/>
      <c r="V409" s="26"/>
      <c r="W409" s="26"/>
      <c r="X409" s="26"/>
    </row>
    <row r="410" spans="1:24" s="1" customFormat="1" ht="12">
      <c r="A410" s="14"/>
      <c r="B410" s="39" t="s">
        <v>215</v>
      </c>
      <c r="C410" s="40" t="s">
        <v>298</v>
      </c>
      <c r="D410" s="17">
        <v>0.294408</v>
      </c>
      <c r="E410" s="17">
        <v>0</v>
      </c>
      <c r="F410" s="17">
        <v>0</v>
      </c>
      <c r="G410" s="17">
        <f t="shared" si="23"/>
        <v>0.294408</v>
      </c>
      <c r="H410" s="17">
        <f t="shared" si="24"/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0.294408</v>
      </c>
      <c r="P410" s="17">
        <v>0</v>
      </c>
      <c r="Q410" s="17">
        <v>0</v>
      </c>
      <c r="R410" s="17">
        <f t="shared" si="25"/>
        <v>-0.294408</v>
      </c>
      <c r="S410" s="18">
        <f t="shared" si="26"/>
        <v>-100</v>
      </c>
      <c r="T410" s="67" t="s">
        <v>556</v>
      </c>
      <c r="U410" s="19"/>
      <c r="V410" s="19"/>
      <c r="W410" s="19"/>
      <c r="X410" s="19"/>
    </row>
    <row r="411" spans="1:24" s="1" customFormat="1" ht="12">
      <c r="A411" s="14"/>
      <c r="B411" s="39" t="s">
        <v>216</v>
      </c>
      <c r="C411" s="40" t="s">
        <v>298</v>
      </c>
      <c r="D411" s="17">
        <v>0.09395999999999999</v>
      </c>
      <c r="E411" s="17">
        <v>0</v>
      </c>
      <c r="F411" s="17">
        <v>0</v>
      </c>
      <c r="G411" s="17">
        <f t="shared" si="23"/>
        <v>0.09395999999999999</v>
      </c>
      <c r="H411" s="17">
        <f t="shared" si="24"/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0.09395999999999999</v>
      </c>
      <c r="P411" s="17">
        <v>0</v>
      </c>
      <c r="Q411" s="17">
        <v>0</v>
      </c>
      <c r="R411" s="17">
        <f t="shared" si="25"/>
        <v>-0.09395999999999999</v>
      </c>
      <c r="S411" s="18">
        <f t="shared" si="26"/>
        <v>-100</v>
      </c>
      <c r="T411" s="67" t="s">
        <v>556</v>
      </c>
      <c r="U411" s="19"/>
      <c r="V411" s="19"/>
      <c r="W411" s="19"/>
      <c r="X411" s="19"/>
    </row>
    <row r="412" spans="1:24" s="1" customFormat="1" ht="12">
      <c r="A412" s="14"/>
      <c r="B412" s="33" t="s">
        <v>217</v>
      </c>
      <c r="C412" s="40" t="s">
        <v>298</v>
      </c>
      <c r="D412" s="17">
        <v>0</v>
      </c>
      <c r="E412" s="17">
        <v>0</v>
      </c>
      <c r="F412" s="17">
        <v>0</v>
      </c>
      <c r="G412" s="17">
        <f t="shared" si="23"/>
        <v>0</v>
      </c>
      <c r="H412" s="17">
        <f t="shared" si="24"/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f t="shared" si="25"/>
        <v>0</v>
      </c>
      <c r="S412" s="18"/>
      <c r="T412" s="67" t="s">
        <v>529</v>
      </c>
      <c r="U412" s="19"/>
      <c r="V412" s="19"/>
      <c r="W412" s="19"/>
      <c r="X412" s="19"/>
    </row>
    <row r="413" spans="1:24" s="1" customFormat="1" ht="12">
      <c r="A413" s="14"/>
      <c r="B413" s="33" t="s">
        <v>218</v>
      </c>
      <c r="C413" s="40" t="s">
        <v>298</v>
      </c>
      <c r="D413" s="17">
        <v>0.23452416</v>
      </c>
      <c r="E413" s="17">
        <v>0</v>
      </c>
      <c r="F413" s="17">
        <v>0</v>
      </c>
      <c r="G413" s="17">
        <f t="shared" si="23"/>
        <v>0.23452416</v>
      </c>
      <c r="H413" s="17">
        <f t="shared" si="24"/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0.23452416</v>
      </c>
      <c r="P413" s="17">
        <v>0</v>
      </c>
      <c r="Q413" s="17">
        <v>0</v>
      </c>
      <c r="R413" s="17">
        <f t="shared" si="25"/>
        <v>-0.23452416</v>
      </c>
      <c r="S413" s="18">
        <f t="shared" si="26"/>
        <v>-100</v>
      </c>
      <c r="T413" s="67" t="s">
        <v>556</v>
      </c>
      <c r="U413" s="19"/>
      <c r="V413" s="19"/>
      <c r="W413" s="19"/>
      <c r="X413" s="19"/>
    </row>
    <row r="414" spans="1:24" s="1" customFormat="1" ht="12">
      <c r="A414" s="14"/>
      <c r="B414" s="33" t="s">
        <v>219</v>
      </c>
      <c r="C414" s="40" t="s">
        <v>298</v>
      </c>
      <c r="D414" s="17">
        <v>2.789237288135593</v>
      </c>
      <c r="E414" s="17">
        <v>0</v>
      </c>
      <c r="F414" s="17">
        <v>0</v>
      </c>
      <c r="G414" s="17">
        <f t="shared" si="23"/>
        <v>2.789237288135593</v>
      </c>
      <c r="H414" s="17">
        <f t="shared" si="24"/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2.789237288135593</v>
      </c>
      <c r="P414" s="17">
        <v>0</v>
      </c>
      <c r="Q414" s="17">
        <v>0</v>
      </c>
      <c r="R414" s="17">
        <f t="shared" si="25"/>
        <v>-2.789237288135593</v>
      </c>
      <c r="S414" s="18">
        <f t="shared" si="26"/>
        <v>-100</v>
      </c>
      <c r="T414" s="67" t="s">
        <v>556</v>
      </c>
      <c r="U414" s="19"/>
      <c r="V414" s="19"/>
      <c r="W414" s="19"/>
      <c r="X414" s="19"/>
    </row>
    <row r="415" spans="1:24" s="1" customFormat="1" ht="12">
      <c r="A415" s="14"/>
      <c r="B415" s="33" t="s">
        <v>220</v>
      </c>
      <c r="C415" s="40" t="s">
        <v>298</v>
      </c>
      <c r="D415" s="17">
        <v>0.176127828</v>
      </c>
      <c r="E415" s="17">
        <v>0</v>
      </c>
      <c r="F415" s="17">
        <v>0</v>
      </c>
      <c r="G415" s="17">
        <f t="shared" si="23"/>
        <v>0.176127828</v>
      </c>
      <c r="H415" s="17">
        <f t="shared" si="24"/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0.176127828</v>
      </c>
      <c r="P415" s="17">
        <v>0</v>
      </c>
      <c r="Q415" s="17">
        <v>0</v>
      </c>
      <c r="R415" s="17">
        <f t="shared" si="25"/>
        <v>-0.176127828</v>
      </c>
      <c r="S415" s="18">
        <f t="shared" si="26"/>
        <v>-100</v>
      </c>
      <c r="T415" s="67" t="s">
        <v>556</v>
      </c>
      <c r="U415" s="19"/>
      <c r="V415" s="19"/>
      <c r="W415" s="19"/>
      <c r="X415" s="19"/>
    </row>
    <row r="416" spans="1:24" s="1" customFormat="1" ht="12">
      <c r="A416" s="14"/>
      <c r="B416" s="33" t="s">
        <v>221</v>
      </c>
      <c r="C416" s="40" t="s">
        <v>298</v>
      </c>
      <c r="D416" s="17">
        <v>3.3660985579708322</v>
      </c>
      <c r="E416" s="17">
        <v>0</v>
      </c>
      <c r="F416" s="17">
        <v>0</v>
      </c>
      <c r="G416" s="17">
        <f t="shared" si="23"/>
        <v>3.3660985579708322</v>
      </c>
      <c r="H416" s="17">
        <f t="shared" si="24"/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3.3660985579708322</v>
      </c>
      <c r="P416" s="17">
        <v>0</v>
      </c>
      <c r="Q416" s="17">
        <v>0</v>
      </c>
      <c r="R416" s="17">
        <f t="shared" si="25"/>
        <v>-3.3660985579708322</v>
      </c>
      <c r="S416" s="18">
        <f t="shared" si="26"/>
        <v>-100</v>
      </c>
      <c r="T416" s="67" t="s">
        <v>556</v>
      </c>
      <c r="U416" s="19"/>
      <c r="V416" s="19"/>
      <c r="W416" s="19"/>
      <c r="X416" s="19"/>
    </row>
    <row r="417" spans="1:24" s="1" customFormat="1" ht="24">
      <c r="A417" s="14"/>
      <c r="B417" s="33" t="s">
        <v>349</v>
      </c>
      <c r="C417" s="40" t="s">
        <v>298</v>
      </c>
      <c r="D417" s="17">
        <v>0.5267999999999999</v>
      </c>
      <c r="E417" s="17">
        <v>0</v>
      </c>
      <c r="F417" s="17">
        <v>0</v>
      </c>
      <c r="G417" s="17">
        <f t="shared" si="23"/>
        <v>0.5267999999999999</v>
      </c>
      <c r="H417" s="17">
        <f t="shared" si="24"/>
        <v>0.5239575</v>
      </c>
      <c r="I417" s="17">
        <v>0</v>
      </c>
      <c r="J417" s="17">
        <v>0</v>
      </c>
      <c r="K417" s="17">
        <v>0.5267999999999999</v>
      </c>
      <c r="L417" s="17">
        <v>0.5239575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f t="shared" si="25"/>
        <v>-0.00284249999999997</v>
      </c>
      <c r="S417" s="18">
        <f t="shared" si="26"/>
        <v>-0.539578587699311</v>
      </c>
      <c r="T417" s="67"/>
      <c r="U417" s="19"/>
      <c r="V417" s="19"/>
      <c r="W417" s="19"/>
      <c r="X417" s="19"/>
    </row>
    <row r="418" spans="1:24" s="1" customFormat="1" ht="12">
      <c r="A418" s="14"/>
      <c r="B418" s="33" t="s">
        <v>471</v>
      </c>
      <c r="C418" s="40" t="s">
        <v>298</v>
      </c>
      <c r="D418" s="17">
        <v>14.309999999999999</v>
      </c>
      <c r="E418" s="17">
        <v>0</v>
      </c>
      <c r="F418" s="17">
        <v>0</v>
      </c>
      <c r="G418" s="17">
        <f t="shared" si="23"/>
        <v>14.309999999999999</v>
      </c>
      <c r="H418" s="17">
        <f t="shared" si="24"/>
        <v>4.963419996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14.309999999999999</v>
      </c>
      <c r="P418" s="17">
        <v>4.963419996</v>
      </c>
      <c r="Q418" s="17">
        <v>0</v>
      </c>
      <c r="R418" s="17">
        <f t="shared" si="25"/>
        <v>-9.346580004</v>
      </c>
      <c r="S418" s="18">
        <f t="shared" si="26"/>
        <v>-65.31502448637318</v>
      </c>
      <c r="T418" s="67" t="s">
        <v>557</v>
      </c>
      <c r="U418" s="19"/>
      <c r="V418" s="19"/>
      <c r="W418" s="19"/>
      <c r="X418" s="19"/>
    </row>
    <row r="419" spans="1:24" s="1" customFormat="1" ht="12">
      <c r="A419" s="14"/>
      <c r="B419" s="33" t="s">
        <v>472</v>
      </c>
      <c r="C419" s="40" t="s">
        <v>298</v>
      </c>
      <c r="D419" s="17">
        <v>7.676142104234878</v>
      </c>
      <c r="E419" s="17">
        <v>0</v>
      </c>
      <c r="F419" s="17">
        <v>0</v>
      </c>
      <c r="G419" s="17">
        <f t="shared" si="23"/>
        <v>7.676142104234878</v>
      </c>
      <c r="H419" s="17">
        <f t="shared" si="24"/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7.676142104234878</v>
      </c>
      <c r="P419" s="17">
        <v>0</v>
      </c>
      <c r="Q419" s="17">
        <v>0</v>
      </c>
      <c r="R419" s="17">
        <f t="shared" si="25"/>
        <v>-7.676142104234878</v>
      </c>
      <c r="S419" s="18">
        <f t="shared" si="26"/>
        <v>-100</v>
      </c>
      <c r="T419" s="67" t="s">
        <v>556</v>
      </c>
      <c r="U419" s="19"/>
      <c r="V419" s="19"/>
      <c r="W419" s="19"/>
      <c r="X419" s="19"/>
    </row>
    <row r="420" spans="1:24" s="1" customFormat="1" ht="12">
      <c r="A420" s="14"/>
      <c r="B420" s="33" t="s">
        <v>473</v>
      </c>
      <c r="C420" s="40" t="s">
        <v>298</v>
      </c>
      <c r="D420" s="17">
        <v>0</v>
      </c>
      <c r="E420" s="17">
        <v>0</v>
      </c>
      <c r="F420" s="17">
        <v>0</v>
      </c>
      <c r="G420" s="17">
        <f t="shared" si="23"/>
        <v>0</v>
      </c>
      <c r="H420" s="17">
        <f t="shared" si="24"/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7">
        <v>0</v>
      </c>
      <c r="R420" s="17">
        <f t="shared" si="25"/>
        <v>0</v>
      </c>
      <c r="S420" s="18"/>
      <c r="T420" s="67" t="s">
        <v>529</v>
      </c>
      <c r="U420" s="19"/>
      <c r="V420" s="19"/>
      <c r="W420" s="19"/>
      <c r="X420" s="19"/>
    </row>
    <row r="421" spans="1:24" s="1" customFormat="1" ht="12">
      <c r="A421" s="14"/>
      <c r="B421" s="33" t="s">
        <v>474</v>
      </c>
      <c r="C421" s="40" t="s">
        <v>298</v>
      </c>
      <c r="D421" s="17">
        <v>0</v>
      </c>
      <c r="E421" s="17">
        <v>0</v>
      </c>
      <c r="F421" s="17">
        <v>0</v>
      </c>
      <c r="G421" s="17">
        <f t="shared" si="23"/>
        <v>0</v>
      </c>
      <c r="H421" s="17">
        <f t="shared" si="24"/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7">
        <f t="shared" si="25"/>
        <v>0</v>
      </c>
      <c r="S421" s="18"/>
      <c r="T421" s="67" t="s">
        <v>529</v>
      </c>
      <c r="U421" s="19"/>
      <c r="V421" s="19"/>
      <c r="W421" s="19"/>
      <c r="X421" s="19"/>
    </row>
    <row r="422" spans="1:24" s="1" customFormat="1" ht="24">
      <c r="A422" s="14"/>
      <c r="B422" s="33" t="s">
        <v>475</v>
      </c>
      <c r="C422" s="40" t="s">
        <v>298</v>
      </c>
      <c r="D422" s="17">
        <v>1.9265976</v>
      </c>
      <c r="E422" s="17">
        <v>0</v>
      </c>
      <c r="F422" s="17">
        <v>0</v>
      </c>
      <c r="G422" s="17">
        <f t="shared" si="23"/>
        <v>1.9265976</v>
      </c>
      <c r="H422" s="17">
        <f t="shared" si="24"/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17">
        <v>1.9265976</v>
      </c>
      <c r="P422" s="17">
        <v>0</v>
      </c>
      <c r="Q422" s="17">
        <v>0</v>
      </c>
      <c r="R422" s="17">
        <f t="shared" si="25"/>
        <v>-1.9265976</v>
      </c>
      <c r="S422" s="18">
        <f t="shared" si="26"/>
        <v>-100</v>
      </c>
      <c r="T422" s="67" t="s">
        <v>558</v>
      </c>
      <c r="U422" s="19"/>
      <c r="V422" s="19"/>
      <c r="W422" s="19"/>
      <c r="X422" s="19"/>
    </row>
    <row r="423" spans="1:24" s="1" customFormat="1" ht="24">
      <c r="A423" s="14"/>
      <c r="B423" s="33" t="s">
        <v>476</v>
      </c>
      <c r="C423" s="40" t="s">
        <v>298</v>
      </c>
      <c r="D423" s="17">
        <v>1.2528</v>
      </c>
      <c r="E423" s="17">
        <v>0</v>
      </c>
      <c r="F423" s="17">
        <v>0</v>
      </c>
      <c r="G423" s="17">
        <f t="shared" si="23"/>
        <v>1.2528</v>
      </c>
      <c r="H423" s="17">
        <f t="shared" si="24"/>
        <v>1.06242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1.2528</v>
      </c>
      <c r="P423" s="17">
        <v>1.06242</v>
      </c>
      <c r="Q423" s="17">
        <v>0</v>
      </c>
      <c r="R423" s="17">
        <f t="shared" si="25"/>
        <v>-0.19038</v>
      </c>
      <c r="S423" s="18">
        <f t="shared" si="26"/>
        <v>-15.196360153256705</v>
      </c>
      <c r="T423" s="67" t="s">
        <v>559</v>
      </c>
      <c r="U423" s="19"/>
      <c r="V423" s="19"/>
      <c r="W423" s="19"/>
      <c r="X423" s="19"/>
    </row>
    <row r="424" spans="1:24" s="1" customFormat="1" ht="31.5">
      <c r="A424" s="14" t="s">
        <v>135</v>
      </c>
      <c r="B424" s="35" t="s">
        <v>136</v>
      </c>
      <c r="C424" s="16">
        <v>0</v>
      </c>
      <c r="D424" s="17">
        <v>0</v>
      </c>
      <c r="E424" s="17">
        <v>0</v>
      </c>
      <c r="F424" s="17">
        <v>0</v>
      </c>
      <c r="G424" s="17">
        <f t="shared" si="23"/>
        <v>0</v>
      </c>
      <c r="H424" s="17">
        <f t="shared" si="24"/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0</v>
      </c>
      <c r="Q424" s="17">
        <v>0</v>
      </c>
      <c r="R424" s="17">
        <f t="shared" si="25"/>
        <v>0</v>
      </c>
      <c r="S424" s="18"/>
      <c r="T424" s="67">
        <v>0</v>
      </c>
      <c r="U424" s="19"/>
      <c r="V424" s="19"/>
      <c r="W424" s="19"/>
      <c r="X424" s="19"/>
    </row>
    <row r="425" spans="1:24" s="1" customFormat="1" ht="31.5">
      <c r="A425" s="14" t="s">
        <v>137</v>
      </c>
      <c r="B425" s="35" t="s">
        <v>138</v>
      </c>
      <c r="C425" s="16">
        <v>0</v>
      </c>
      <c r="D425" s="17">
        <v>0</v>
      </c>
      <c r="E425" s="17">
        <v>0</v>
      </c>
      <c r="F425" s="17">
        <v>0</v>
      </c>
      <c r="G425" s="17">
        <f t="shared" si="23"/>
        <v>0</v>
      </c>
      <c r="H425" s="17">
        <f t="shared" si="24"/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f t="shared" si="25"/>
        <v>0</v>
      </c>
      <c r="S425" s="18"/>
      <c r="T425" s="67">
        <v>0</v>
      </c>
      <c r="U425" s="19"/>
      <c r="V425" s="19"/>
      <c r="W425" s="19"/>
      <c r="X425" s="19"/>
    </row>
    <row r="426" spans="1:24" s="1" customFormat="1" ht="31.5">
      <c r="A426" s="14" t="s">
        <v>139</v>
      </c>
      <c r="B426" s="35" t="s">
        <v>140</v>
      </c>
      <c r="C426" s="16">
        <v>0</v>
      </c>
      <c r="D426" s="17">
        <v>0</v>
      </c>
      <c r="E426" s="17">
        <v>0</v>
      </c>
      <c r="F426" s="17">
        <v>0</v>
      </c>
      <c r="G426" s="17">
        <f t="shared" si="23"/>
        <v>0</v>
      </c>
      <c r="H426" s="17">
        <f t="shared" si="24"/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7">
        <f t="shared" si="25"/>
        <v>0</v>
      </c>
      <c r="S426" s="18"/>
      <c r="T426" s="67">
        <v>0</v>
      </c>
      <c r="U426" s="19"/>
      <c r="V426" s="19"/>
      <c r="W426" s="19"/>
      <c r="X426" s="19"/>
    </row>
    <row r="427" spans="1:24" s="27" customFormat="1" ht="21">
      <c r="A427" s="23" t="s">
        <v>141</v>
      </c>
      <c r="B427" s="35" t="s">
        <v>142</v>
      </c>
      <c r="C427" s="24" t="s">
        <v>30</v>
      </c>
      <c r="D427" s="25">
        <v>46.071695974128644</v>
      </c>
      <c r="E427" s="25">
        <f>E428+E467</f>
        <v>0</v>
      </c>
      <c r="F427" s="25">
        <f>F428+F467</f>
        <v>0</v>
      </c>
      <c r="G427" s="17">
        <f t="shared" si="23"/>
        <v>46.071695974128644</v>
      </c>
      <c r="H427" s="17">
        <f t="shared" si="24"/>
        <v>14.258968800000002</v>
      </c>
      <c r="I427" s="25">
        <v>9.839756123869556</v>
      </c>
      <c r="J427" s="25">
        <f>J428+J467</f>
        <v>10.224162552000001</v>
      </c>
      <c r="K427" s="25">
        <v>0</v>
      </c>
      <c r="L427" s="25">
        <f>L428+L467</f>
        <v>0.037674</v>
      </c>
      <c r="M427" s="25">
        <v>10.2182818356864</v>
      </c>
      <c r="N427" s="25">
        <v>2.6764707239999996</v>
      </c>
      <c r="O427" s="25">
        <v>26.01365801457269</v>
      </c>
      <c r="P427" s="25">
        <v>1.320661524</v>
      </c>
      <c r="Q427" s="25">
        <v>0</v>
      </c>
      <c r="R427" s="17">
        <f t="shared" si="25"/>
        <v>-31.812727174128643</v>
      </c>
      <c r="S427" s="18">
        <f t="shared" si="26"/>
        <v>-69.05047991285787</v>
      </c>
      <c r="T427" s="67">
        <v>0</v>
      </c>
      <c r="U427" s="19"/>
      <c r="V427" s="26"/>
      <c r="W427" s="26"/>
      <c r="X427" s="26"/>
    </row>
    <row r="428" spans="1:24" s="27" customFormat="1" ht="42.75">
      <c r="A428" s="23" t="s">
        <v>303</v>
      </c>
      <c r="B428" s="38" t="s">
        <v>143</v>
      </c>
      <c r="C428" s="28" t="s">
        <v>302</v>
      </c>
      <c r="D428" s="25">
        <v>27.995529326131845</v>
      </c>
      <c r="E428" s="25">
        <f>SUM(E430:E466)</f>
        <v>0</v>
      </c>
      <c r="F428" s="25">
        <f>SUM(F430:F466)</f>
        <v>0</v>
      </c>
      <c r="G428" s="17">
        <f t="shared" si="23"/>
        <v>27.995529326131845</v>
      </c>
      <c r="H428" s="17">
        <f t="shared" si="24"/>
        <v>10.158440376000003</v>
      </c>
      <c r="I428" s="25">
        <v>9.731578462568756</v>
      </c>
      <c r="J428" s="25">
        <f>SUM(J430:J466)</f>
        <v>10.107107388000001</v>
      </c>
      <c r="K428" s="25">
        <v>0</v>
      </c>
      <c r="L428" s="25">
        <f>SUM(L430:L466)</f>
        <v>0.037674</v>
      </c>
      <c r="M428" s="25">
        <v>0</v>
      </c>
      <c r="N428" s="25">
        <v>0.008088000000000001</v>
      </c>
      <c r="O428" s="25">
        <v>18.26395086356309</v>
      </c>
      <c r="P428" s="25">
        <v>0.005570988</v>
      </c>
      <c r="Q428" s="25">
        <v>0</v>
      </c>
      <c r="R428" s="17">
        <f t="shared" si="25"/>
        <v>-17.837088950131843</v>
      </c>
      <c r="S428" s="18">
        <f t="shared" si="26"/>
        <v>-63.714062135921765</v>
      </c>
      <c r="T428" s="67">
        <v>0</v>
      </c>
      <c r="U428" s="19"/>
      <c r="V428" s="26"/>
      <c r="W428" s="26"/>
      <c r="X428" s="26"/>
    </row>
    <row r="429" spans="1:24" s="1" customFormat="1" ht="12">
      <c r="A429" s="14"/>
      <c r="B429" s="29" t="s">
        <v>123</v>
      </c>
      <c r="C429" s="30">
        <v>0</v>
      </c>
      <c r="D429" s="17">
        <v>0</v>
      </c>
      <c r="E429" s="17">
        <v>0</v>
      </c>
      <c r="F429" s="17">
        <v>0</v>
      </c>
      <c r="G429" s="17">
        <f t="shared" si="23"/>
        <v>0</v>
      </c>
      <c r="H429" s="17">
        <f t="shared" si="24"/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f t="shared" si="25"/>
        <v>0</v>
      </c>
      <c r="S429" s="18"/>
      <c r="T429" s="67">
        <v>0</v>
      </c>
      <c r="U429" s="19"/>
      <c r="V429" s="19"/>
      <c r="W429" s="19"/>
      <c r="X429" s="19"/>
    </row>
    <row r="430" spans="1:24" s="1" customFormat="1" ht="22.5">
      <c r="A430" s="14"/>
      <c r="B430" s="44" t="s">
        <v>524</v>
      </c>
      <c r="C430" s="30" t="s">
        <v>302</v>
      </c>
      <c r="D430" s="17">
        <v>1.039199552745504</v>
      </c>
      <c r="E430" s="17">
        <v>0</v>
      </c>
      <c r="F430" s="17">
        <v>0</v>
      </c>
      <c r="G430" s="17">
        <f t="shared" si="23"/>
        <v>1.039199552745504</v>
      </c>
      <c r="H430" s="17">
        <f t="shared" si="24"/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1.039199552745504</v>
      </c>
      <c r="P430" s="17">
        <v>0</v>
      </c>
      <c r="Q430" s="17">
        <v>0</v>
      </c>
      <c r="R430" s="17">
        <f t="shared" si="25"/>
        <v>-1.039199552745504</v>
      </c>
      <c r="S430" s="18">
        <f t="shared" si="26"/>
        <v>-100</v>
      </c>
      <c r="T430" s="67" t="s">
        <v>532</v>
      </c>
      <c r="U430" s="19"/>
      <c r="V430" s="19"/>
      <c r="W430" s="19"/>
      <c r="X430" s="19"/>
    </row>
    <row r="431" spans="1:24" s="1" customFormat="1" ht="48">
      <c r="A431" s="14"/>
      <c r="B431" s="44" t="s">
        <v>257</v>
      </c>
      <c r="C431" s="30" t="s">
        <v>302</v>
      </c>
      <c r="D431" s="17">
        <v>0.18127816626239998</v>
      </c>
      <c r="E431" s="17">
        <v>0</v>
      </c>
      <c r="F431" s="17">
        <v>0</v>
      </c>
      <c r="G431" s="17">
        <f t="shared" si="23"/>
        <v>0.18127816626239998</v>
      </c>
      <c r="H431" s="17">
        <f t="shared" si="24"/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0.18127816626239998</v>
      </c>
      <c r="P431" s="17">
        <v>0</v>
      </c>
      <c r="Q431" s="17">
        <v>0</v>
      </c>
      <c r="R431" s="17">
        <f t="shared" si="25"/>
        <v>-0.18127816626239998</v>
      </c>
      <c r="S431" s="18">
        <f t="shared" si="26"/>
        <v>-100</v>
      </c>
      <c r="T431" s="67" t="s">
        <v>560</v>
      </c>
      <c r="U431" s="19"/>
      <c r="V431" s="19"/>
      <c r="W431" s="19"/>
      <c r="X431" s="19"/>
    </row>
    <row r="432" spans="1:24" s="1" customFormat="1" ht="48">
      <c r="A432" s="14"/>
      <c r="B432" s="44" t="s">
        <v>258</v>
      </c>
      <c r="C432" s="30" t="s">
        <v>302</v>
      </c>
      <c r="D432" s="17">
        <v>0.18127816626239998</v>
      </c>
      <c r="E432" s="17">
        <v>0</v>
      </c>
      <c r="F432" s="17">
        <v>0</v>
      </c>
      <c r="G432" s="17">
        <f t="shared" si="23"/>
        <v>0.18127816626239998</v>
      </c>
      <c r="H432" s="17">
        <f t="shared" si="24"/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0.18127816626239998</v>
      </c>
      <c r="P432" s="17">
        <v>0</v>
      </c>
      <c r="Q432" s="17">
        <v>0</v>
      </c>
      <c r="R432" s="17">
        <f t="shared" si="25"/>
        <v>-0.18127816626239998</v>
      </c>
      <c r="S432" s="18">
        <f t="shared" si="26"/>
        <v>-100</v>
      </c>
      <c r="T432" s="67" t="s">
        <v>560</v>
      </c>
      <c r="U432" s="19"/>
      <c r="V432" s="19"/>
      <c r="W432" s="19"/>
      <c r="X432" s="19"/>
    </row>
    <row r="433" spans="1:24" s="1" customFormat="1" ht="48">
      <c r="A433" s="14"/>
      <c r="B433" s="44" t="s">
        <v>259</v>
      </c>
      <c r="C433" s="30" t="s">
        <v>302</v>
      </c>
      <c r="D433" s="17">
        <v>0.1569701683824</v>
      </c>
      <c r="E433" s="17">
        <v>0</v>
      </c>
      <c r="F433" s="17">
        <v>0</v>
      </c>
      <c r="G433" s="17">
        <f t="shared" si="23"/>
        <v>0.1569701683824</v>
      </c>
      <c r="H433" s="17">
        <f t="shared" si="24"/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0.1569701683824</v>
      </c>
      <c r="P433" s="17">
        <v>0</v>
      </c>
      <c r="Q433" s="17">
        <v>0</v>
      </c>
      <c r="R433" s="17">
        <f t="shared" si="25"/>
        <v>-0.1569701683824</v>
      </c>
      <c r="S433" s="18">
        <f t="shared" si="26"/>
        <v>-100</v>
      </c>
      <c r="T433" s="67" t="s">
        <v>560</v>
      </c>
      <c r="U433" s="19"/>
      <c r="V433" s="19"/>
      <c r="W433" s="19"/>
      <c r="X433" s="19"/>
    </row>
    <row r="434" spans="1:24" s="1" customFormat="1" ht="48">
      <c r="A434" s="14"/>
      <c r="B434" s="44" t="s">
        <v>260</v>
      </c>
      <c r="C434" s="30" t="s">
        <v>302</v>
      </c>
      <c r="D434" s="17">
        <v>0.1569701683824</v>
      </c>
      <c r="E434" s="17">
        <v>0</v>
      </c>
      <c r="F434" s="17">
        <v>0</v>
      </c>
      <c r="G434" s="17">
        <f t="shared" si="23"/>
        <v>0.1569701683824</v>
      </c>
      <c r="H434" s="17">
        <f t="shared" si="24"/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0.1569701683824</v>
      </c>
      <c r="P434" s="17">
        <v>0</v>
      </c>
      <c r="Q434" s="17">
        <v>0</v>
      </c>
      <c r="R434" s="17">
        <f t="shared" si="25"/>
        <v>-0.1569701683824</v>
      </c>
      <c r="S434" s="18">
        <f t="shared" si="26"/>
        <v>-100</v>
      </c>
      <c r="T434" s="67" t="s">
        <v>560</v>
      </c>
      <c r="U434" s="19"/>
      <c r="V434" s="19"/>
      <c r="W434" s="19"/>
      <c r="X434" s="19"/>
    </row>
    <row r="435" spans="1:24" s="1" customFormat="1" ht="48">
      <c r="A435" s="14"/>
      <c r="B435" s="44" t="s">
        <v>261</v>
      </c>
      <c r="C435" s="30" t="s">
        <v>302</v>
      </c>
      <c r="D435" s="17">
        <v>0.08499361089600001</v>
      </c>
      <c r="E435" s="17">
        <v>0</v>
      </c>
      <c r="F435" s="17">
        <v>0</v>
      </c>
      <c r="G435" s="17">
        <f t="shared" si="23"/>
        <v>0.08499361089600001</v>
      </c>
      <c r="H435" s="17">
        <f t="shared" si="24"/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0.08499361089600001</v>
      </c>
      <c r="P435" s="17">
        <v>0</v>
      </c>
      <c r="Q435" s="17">
        <v>0</v>
      </c>
      <c r="R435" s="17">
        <f t="shared" si="25"/>
        <v>-0.08499361089600001</v>
      </c>
      <c r="S435" s="18">
        <f t="shared" si="26"/>
        <v>-100</v>
      </c>
      <c r="T435" s="67" t="s">
        <v>560</v>
      </c>
      <c r="U435" s="19"/>
      <c r="V435" s="19"/>
      <c r="W435" s="19"/>
      <c r="X435" s="19"/>
    </row>
    <row r="436" spans="1:24" s="1" customFormat="1" ht="48">
      <c r="A436" s="14"/>
      <c r="B436" s="44" t="s">
        <v>262</v>
      </c>
      <c r="C436" s="30" t="s">
        <v>302</v>
      </c>
      <c r="D436" s="17">
        <v>0.08499361089600001</v>
      </c>
      <c r="E436" s="17">
        <v>0</v>
      </c>
      <c r="F436" s="17">
        <v>0</v>
      </c>
      <c r="G436" s="17">
        <f t="shared" si="23"/>
        <v>0.08499361089600001</v>
      </c>
      <c r="H436" s="17">
        <f t="shared" si="24"/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0.08499361089600001</v>
      </c>
      <c r="P436" s="17">
        <v>0</v>
      </c>
      <c r="Q436" s="17">
        <v>0</v>
      </c>
      <c r="R436" s="17">
        <f t="shared" si="25"/>
        <v>-0.08499361089600001</v>
      </c>
      <c r="S436" s="18">
        <f t="shared" si="26"/>
        <v>-100</v>
      </c>
      <c r="T436" s="67" t="s">
        <v>560</v>
      </c>
      <c r="U436" s="19"/>
      <c r="V436" s="19"/>
      <c r="W436" s="19"/>
      <c r="X436" s="19"/>
    </row>
    <row r="437" spans="1:24" s="1" customFormat="1" ht="48">
      <c r="A437" s="14"/>
      <c r="B437" s="44" t="s">
        <v>263</v>
      </c>
      <c r="C437" s="30" t="s">
        <v>302</v>
      </c>
      <c r="D437" s="17">
        <v>0.287357554704</v>
      </c>
      <c r="E437" s="17">
        <v>0</v>
      </c>
      <c r="F437" s="17">
        <v>0</v>
      </c>
      <c r="G437" s="17">
        <f t="shared" si="23"/>
        <v>0.287357554704</v>
      </c>
      <c r="H437" s="17">
        <f t="shared" si="24"/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0.287357554704</v>
      </c>
      <c r="P437" s="17">
        <v>0</v>
      </c>
      <c r="Q437" s="17">
        <v>0</v>
      </c>
      <c r="R437" s="17">
        <f t="shared" si="25"/>
        <v>-0.287357554704</v>
      </c>
      <c r="S437" s="18">
        <f t="shared" si="26"/>
        <v>-100</v>
      </c>
      <c r="T437" s="67" t="s">
        <v>560</v>
      </c>
      <c r="U437" s="19"/>
      <c r="V437" s="19"/>
      <c r="W437" s="19"/>
      <c r="X437" s="19"/>
    </row>
    <row r="438" spans="1:24" s="1" customFormat="1" ht="48">
      <c r="A438" s="14"/>
      <c r="B438" s="44" t="s">
        <v>264</v>
      </c>
      <c r="C438" s="30" t="s">
        <v>302</v>
      </c>
      <c r="D438" s="17">
        <v>0.287357554704</v>
      </c>
      <c r="E438" s="17">
        <v>0</v>
      </c>
      <c r="F438" s="17">
        <v>0</v>
      </c>
      <c r="G438" s="17">
        <f t="shared" si="23"/>
        <v>0.287357554704</v>
      </c>
      <c r="H438" s="17">
        <f t="shared" si="24"/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0.287357554704</v>
      </c>
      <c r="P438" s="17">
        <v>0</v>
      </c>
      <c r="Q438" s="17">
        <v>0</v>
      </c>
      <c r="R438" s="17">
        <f t="shared" si="25"/>
        <v>-0.287357554704</v>
      </c>
      <c r="S438" s="18">
        <f t="shared" si="26"/>
        <v>-100</v>
      </c>
      <c r="T438" s="67" t="s">
        <v>560</v>
      </c>
      <c r="U438" s="19"/>
      <c r="V438" s="19"/>
      <c r="W438" s="19"/>
      <c r="X438" s="19"/>
    </row>
    <row r="439" spans="1:24" s="1" customFormat="1" ht="48">
      <c r="A439" s="14"/>
      <c r="B439" s="44" t="s">
        <v>477</v>
      </c>
      <c r="C439" s="30" t="s">
        <v>302</v>
      </c>
      <c r="D439" s="17">
        <v>0.4053627625872</v>
      </c>
      <c r="E439" s="17">
        <v>0</v>
      </c>
      <c r="F439" s="17">
        <v>0</v>
      </c>
      <c r="G439" s="17">
        <f t="shared" si="23"/>
        <v>0.4053627625872</v>
      </c>
      <c r="H439" s="17">
        <f t="shared" si="24"/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0.4053627625872</v>
      </c>
      <c r="P439" s="17">
        <v>0</v>
      </c>
      <c r="Q439" s="17">
        <v>0</v>
      </c>
      <c r="R439" s="17">
        <f t="shared" si="25"/>
        <v>-0.4053627625872</v>
      </c>
      <c r="S439" s="18">
        <f t="shared" si="26"/>
        <v>-100</v>
      </c>
      <c r="T439" s="67" t="s">
        <v>560</v>
      </c>
      <c r="U439" s="19"/>
      <c r="V439" s="19"/>
      <c r="W439" s="19"/>
      <c r="X439" s="19"/>
    </row>
    <row r="440" spans="1:24" s="1" customFormat="1" ht="48">
      <c r="A440" s="14"/>
      <c r="B440" s="44" t="s">
        <v>478</v>
      </c>
      <c r="C440" s="30" t="s">
        <v>302</v>
      </c>
      <c r="D440" s="17">
        <v>0.4053627625872</v>
      </c>
      <c r="E440" s="17">
        <v>0</v>
      </c>
      <c r="F440" s="17">
        <v>0</v>
      </c>
      <c r="G440" s="17">
        <f t="shared" si="23"/>
        <v>0.4053627625872</v>
      </c>
      <c r="H440" s="17">
        <f t="shared" si="24"/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0.4053627625872</v>
      </c>
      <c r="P440" s="17">
        <v>0</v>
      </c>
      <c r="Q440" s="17">
        <v>0</v>
      </c>
      <c r="R440" s="17">
        <f t="shared" si="25"/>
        <v>-0.4053627625872</v>
      </c>
      <c r="S440" s="18">
        <f t="shared" si="26"/>
        <v>-100</v>
      </c>
      <c r="T440" s="67" t="s">
        <v>560</v>
      </c>
      <c r="U440" s="19"/>
      <c r="V440" s="19"/>
      <c r="W440" s="19"/>
      <c r="X440" s="19"/>
    </row>
    <row r="441" spans="1:24" s="1" customFormat="1" ht="48">
      <c r="A441" s="14"/>
      <c r="B441" s="44" t="s">
        <v>350</v>
      </c>
      <c r="C441" s="30" t="s">
        <v>302</v>
      </c>
      <c r="D441" s="17">
        <v>0.7579646503344</v>
      </c>
      <c r="E441" s="17">
        <v>0</v>
      </c>
      <c r="F441" s="17">
        <v>0</v>
      </c>
      <c r="G441" s="17">
        <f t="shared" si="23"/>
        <v>0.7579646503344</v>
      </c>
      <c r="H441" s="17">
        <f t="shared" si="24"/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0.7579646503344</v>
      </c>
      <c r="P441" s="17">
        <v>0</v>
      </c>
      <c r="Q441" s="17">
        <v>0</v>
      </c>
      <c r="R441" s="17">
        <f t="shared" si="25"/>
        <v>-0.7579646503344</v>
      </c>
      <c r="S441" s="18">
        <f t="shared" si="26"/>
        <v>-100</v>
      </c>
      <c r="T441" s="67" t="s">
        <v>560</v>
      </c>
      <c r="U441" s="19"/>
      <c r="V441" s="19"/>
      <c r="W441" s="19"/>
      <c r="X441" s="19"/>
    </row>
    <row r="442" spans="1:24" s="1" customFormat="1" ht="48">
      <c r="A442" s="14"/>
      <c r="B442" s="44" t="s">
        <v>351</v>
      </c>
      <c r="C442" s="30" t="s">
        <v>302</v>
      </c>
      <c r="D442" s="17">
        <v>0.7579646503344</v>
      </c>
      <c r="E442" s="17">
        <v>0</v>
      </c>
      <c r="F442" s="17">
        <v>0</v>
      </c>
      <c r="G442" s="17">
        <f t="shared" si="23"/>
        <v>0.7579646503344</v>
      </c>
      <c r="H442" s="17">
        <f t="shared" si="24"/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0.7579646503344</v>
      </c>
      <c r="P442" s="17">
        <v>0</v>
      </c>
      <c r="Q442" s="17">
        <v>0</v>
      </c>
      <c r="R442" s="17">
        <f t="shared" si="25"/>
        <v>-0.7579646503344</v>
      </c>
      <c r="S442" s="18">
        <f t="shared" si="26"/>
        <v>-100</v>
      </c>
      <c r="T442" s="67" t="s">
        <v>560</v>
      </c>
      <c r="U442" s="19"/>
      <c r="V442" s="19"/>
      <c r="W442" s="19"/>
      <c r="X442" s="19"/>
    </row>
    <row r="443" spans="1:24" s="1" customFormat="1" ht="48">
      <c r="A443" s="14"/>
      <c r="B443" s="44" t="s">
        <v>352</v>
      </c>
      <c r="C443" s="30" t="s">
        <v>302</v>
      </c>
      <c r="D443" s="17">
        <v>0.8159491765104001</v>
      </c>
      <c r="E443" s="17">
        <v>0</v>
      </c>
      <c r="F443" s="17">
        <v>0</v>
      </c>
      <c r="G443" s="17">
        <f t="shared" si="23"/>
        <v>0.8159491765104001</v>
      </c>
      <c r="H443" s="17">
        <f t="shared" si="24"/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0.8159491765104001</v>
      </c>
      <c r="P443" s="17">
        <v>0</v>
      </c>
      <c r="Q443" s="17">
        <v>0</v>
      </c>
      <c r="R443" s="17">
        <f t="shared" si="25"/>
        <v>-0.8159491765104001</v>
      </c>
      <c r="S443" s="18">
        <f t="shared" si="26"/>
        <v>-100</v>
      </c>
      <c r="T443" s="67" t="s">
        <v>560</v>
      </c>
      <c r="U443" s="19"/>
      <c r="V443" s="19"/>
      <c r="W443" s="19"/>
      <c r="X443" s="19"/>
    </row>
    <row r="444" spans="1:24" s="1" customFormat="1" ht="22.5">
      <c r="A444" s="14"/>
      <c r="B444" s="44" t="s">
        <v>479</v>
      </c>
      <c r="C444" s="30" t="s">
        <v>302</v>
      </c>
      <c r="D444" s="17">
        <v>0.12231165859200001</v>
      </c>
      <c r="E444" s="17">
        <v>0</v>
      </c>
      <c r="F444" s="17">
        <v>0</v>
      </c>
      <c r="G444" s="17">
        <f t="shared" si="23"/>
        <v>0.12231165859200001</v>
      </c>
      <c r="H444" s="17">
        <f t="shared" si="24"/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0.12231165859200001</v>
      </c>
      <c r="P444" s="17">
        <v>0</v>
      </c>
      <c r="Q444" s="17">
        <v>0</v>
      </c>
      <c r="R444" s="17">
        <f t="shared" si="25"/>
        <v>-0.12231165859200001</v>
      </c>
      <c r="S444" s="18">
        <f t="shared" si="26"/>
        <v>-100</v>
      </c>
      <c r="T444" s="67" t="s">
        <v>561</v>
      </c>
      <c r="U444" s="19"/>
      <c r="V444" s="19"/>
      <c r="W444" s="19"/>
      <c r="X444" s="19"/>
    </row>
    <row r="445" spans="1:24" s="1" customFormat="1" ht="56.25">
      <c r="A445" s="14"/>
      <c r="B445" s="44" t="s">
        <v>271</v>
      </c>
      <c r="C445" s="30" t="s">
        <v>302</v>
      </c>
      <c r="D445" s="17">
        <v>0</v>
      </c>
      <c r="E445" s="17">
        <v>0</v>
      </c>
      <c r="F445" s="17">
        <v>0</v>
      </c>
      <c r="G445" s="17">
        <f t="shared" si="23"/>
        <v>0</v>
      </c>
      <c r="H445" s="17">
        <f t="shared" si="24"/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f t="shared" si="25"/>
        <v>0</v>
      </c>
      <c r="S445" s="18"/>
      <c r="T445" s="67">
        <v>0</v>
      </c>
      <c r="U445" s="19"/>
      <c r="V445" s="19"/>
      <c r="W445" s="19"/>
      <c r="X445" s="19"/>
    </row>
    <row r="446" spans="1:24" s="1" customFormat="1" ht="12">
      <c r="A446" s="14"/>
      <c r="B446" s="45" t="s">
        <v>272</v>
      </c>
      <c r="C446" s="30" t="s">
        <v>302</v>
      </c>
      <c r="D446" s="17">
        <v>4.422694648363392</v>
      </c>
      <c r="E446" s="17">
        <v>0</v>
      </c>
      <c r="F446" s="17">
        <v>0</v>
      </c>
      <c r="G446" s="17">
        <f t="shared" si="23"/>
        <v>4.422694648363392</v>
      </c>
      <c r="H446" s="17">
        <f t="shared" si="24"/>
        <v>5.073226751999999</v>
      </c>
      <c r="I446" s="17">
        <v>4.422694648363392</v>
      </c>
      <c r="J446" s="17">
        <v>5.0676557639999995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17">
        <v>0.005570988</v>
      </c>
      <c r="Q446" s="17">
        <v>0</v>
      </c>
      <c r="R446" s="17">
        <f t="shared" si="25"/>
        <v>0.650532103636607</v>
      </c>
      <c r="S446" s="18">
        <f t="shared" si="26"/>
        <v>14.708953598624197</v>
      </c>
      <c r="T446" s="67" t="s">
        <v>547</v>
      </c>
      <c r="U446" s="19"/>
      <c r="V446" s="19"/>
      <c r="W446" s="19"/>
      <c r="X446" s="19"/>
    </row>
    <row r="447" spans="1:24" s="1" customFormat="1" ht="12">
      <c r="A447" s="14"/>
      <c r="B447" s="45" t="s">
        <v>273</v>
      </c>
      <c r="C447" s="30" t="s">
        <v>302</v>
      </c>
      <c r="D447" s="17">
        <v>4.7869416352224</v>
      </c>
      <c r="E447" s="17">
        <v>0</v>
      </c>
      <c r="F447" s="17">
        <v>0</v>
      </c>
      <c r="G447" s="17">
        <f t="shared" si="23"/>
        <v>4.7869416352224</v>
      </c>
      <c r="H447" s="17">
        <f t="shared" si="24"/>
        <v>4.542225996</v>
      </c>
      <c r="I447" s="17">
        <v>4.7869416352224</v>
      </c>
      <c r="J447" s="17">
        <v>4.518378396</v>
      </c>
      <c r="K447" s="17">
        <v>0</v>
      </c>
      <c r="L447" s="17">
        <v>0.015759600000000002</v>
      </c>
      <c r="M447" s="17">
        <v>0</v>
      </c>
      <c r="N447" s="17">
        <v>0.008088000000000001</v>
      </c>
      <c r="O447" s="17">
        <v>0</v>
      </c>
      <c r="P447" s="17">
        <v>0</v>
      </c>
      <c r="Q447" s="17">
        <v>0</v>
      </c>
      <c r="R447" s="17">
        <f t="shared" si="25"/>
        <v>-0.2447156392223997</v>
      </c>
      <c r="S447" s="18">
        <f t="shared" si="26"/>
        <v>-5.11215005049942</v>
      </c>
      <c r="T447" s="67">
        <v>0</v>
      </c>
      <c r="U447" s="19"/>
      <c r="V447" s="19"/>
      <c r="W447" s="19"/>
      <c r="X447" s="19"/>
    </row>
    <row r="448" spans="1:24" s="1" customFormat="1" ht="12">
      <c r="A448" s="14"/>
      <c r="B448" s="29" t="s">
        <v>90</v>
      </c>
      <c r="C448" s="30"/>
      <c r="D448" s="17">
        <v>0</v>
      </c>
      <c r="E448" s="17">
        <v>0</v>
      </c>
      <c r="F448" s="17">
        <v>0</v>
      </c>
      <c r="G448" s="17">
        <f t="shared" si="23"/>
        <v>0</v>
      </c>
      <c r="H448" s="17">
        <f t="shared" si="24"/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f t="shared" si="25"/>
        <v>0</v>
      </c>
      <c r="S448" s="18"/>
      <c r="T448" s="67">
        <v>0</v>
      </c>
      <c r="U448" s="19"/>
      <c r="V448" s="19"/>
      <c r="W448" s="19"/>
      <c r="X448" s="19"/>
    </row>
    <row r="449" spans="1:24" s="1" customFormat="1" ht="56.25">
      <c r="A449" s="14"/>
      <c r="B449" s="46" t="s">
        <v>256</v>
      </c>
      <c r="C449" s="30" t="s">
        <v>302</v>
      </c>
      <c r="D449" s="17">
        <v>0.15556322949504</v>
      </c>
      <c r="E449" s="17">
        <v>0</v>
      </c>
      <c r="F449" s="17">
        <v>0</v>
      </c>
      <c r="G449" s="17">
        <f t="shared" si="23"/>
        <v>0.15556322949504</v>
      </c>
      <c r="H449" s="17">
        <f t="shared" si="24"/>
        <v>0.15651321599999998</v>
      </c>
      <c r="I449" s="17">
        <v>0.15556322949504</v>
      </c>
      <c r="J449" s="17">
        <v>0.15129321599999998</v>
      </c>
      <c r="K449" s="17">
        <v>0</v>
      </c>
      <c r="L449" s="17">
        <v>0.00522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f t="shared" si="25"/>
        <v>0.0009499865049599765</v>
      </c>
      <c r="S449" s="18">
        <f t="shared" si="26"/>
        <v>0.6106754842025609</v>
      </c>
      <c r="T449" s="67">
        <v>0</v>
      </c>
      <c r="U449" s="19"/>
      <c r="V449" s="19"/>
      <c r="W449" s="19"/>
      <c r="X449" s="19"/>
    </row>
    <row r="450" spans="1:24" s="1" customFormat="1" ht="56.25">
      <c r="A450" s="14"/>
      <c r="B450" s="46" t="s">
        <v>480</v>
      </c>
      <c r="C450" s="30" t="s">
        <v>302</v>
      </c>
      <c r="D450" s="17">
        <v>0</v>
      </c>
      <c r="E450" s="17">
        <v>0</v>
      </c>
      <c r="F450" s="17">
        <v>0</v>
      </c>
      <c r="G450" s="17">
        <f t="shared" si="23"/>
        <v>0</v>
      </c>
      <c r="H450" s="17">
        <f t="shared" si="24"/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f t="shared" si="25"/>
        <v>0</v>
      </c>
      <c r="S450" s="18"/>
      <c r="T450" s="67" t="s">
        <v>532</v>
      </c>
      <c r="U450" s="19"/>
      <c r="V450" s="19"/>
      <c r="W450" s="19"/>
      <c r="X450" s="19"/>
    </row>
    <row r="451" spans="1:24" s="1" customFormat="1" ht="12">
      <c r="A451" s="14"/>
      <c r="B451" s="45" t="s">
        <v>353</v>
      </c>
      <c r="C451" s="30" t="s">
        <v>302</v>
      </c>
      <c r="D451" s="17">
        <v>0.6155919319752</v>
      </c>
      <c r="E451" s="17">
        <v>0</v>
      </c>
      <c r="F451" s="17">
        <v>0</v>
      </c>
      <c r="G451" s="17">
        <f t="shared" si="23"/>
        <v>0.6155919319752</v>
      </c>
      <c r="H451" s="17">
        <f t="shared" si="24"/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0.6155919319752</v>
      </c>
      <c r="P451" s="17">
        <v>0</v>
      </c>
      <c r="Q451" s="17">
        <v>0</v>
      </c>
      <c r="R451" s="17">
        <f t="shared" si="25"/>
        <v>-0.6155919319752</v>
      </c>
      <c r="S451" s="18">
        <f t="shared" si="26"/>
        <v>-100</v>
      </c>
      <c r="T451" s="67"/>
      <c r="U451" s="19"/>
      <c r="V451" s="19"/>
      <c r="W451" s="19"/>
      <c r="X451" s="19"/>
    </row>
    <row r="452" spans="1:24" s="1" customFormat="1" ht="12">
      <c r="A452" s="14"/>
      <c r="B452" s="45" t="s">
        <v>354</v>
      </c>
      <c r="C452" s="30" t="s">
        <v>302</v>
      </c>
      <c r="D452" s="17">
        <v>2.1296216988144</v>
      </c>
      <c r="E452" s="17">
        <v>0</v>
      </c>
      <c r="F452" s="17">
        <v>0</v>
      </c>
      <c r="G452" s="17">
        <f t="shared" si="23"/>
        <v>2.1296216988144</v>
      </c>
      <c r="H452" s="17">
        <f t="shared" si="24"/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2.1296216988144</v>
      </c>
      <c r="P452" s="17">
        <v>0</v>
      </c>
      <c r="Q452" s="17">
        <v>0</v>
      </c>
      <c r="R452" s="17">
        <f t="shared" si="25"/>
        <v>-2.1296216988144</v>
      </c>
      <c r="S452" s="18">
        <f t="shared" si="26"/>
        <v>-100</v>
      </c>
      <c r="T452" s="67"/>
      <c r="U452" s="19"/>
      <c r="V452" s="19"/>
      <c r="W452" s="19"/>
      <c r="X452" s="19"/>
    </row>
    <row r="453" spans="1:24" s="1" customFormat="1" ht="12">
      <c r="A453" s="14"/>
      <c r="B453" s="29" t="s">
        <v>91</v>
      </c>
      <c r="C453" s="30"/>
      <c r="D453" s="17">
        <v>0</v>
      </c>
      <c r="E453" s="17">
        <v>0</v>
      </c>
      <c r="F453" s="17">
        <v>0</v>
      </c>
      <c r="G453" s="17">
        <f t="shared" si="23"/>
        <v>0</v>
      </c>
      <c r="H453" s="17">
        <f t="shared" si="24"/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f t="shared" si="25"/>
        <v>0</v>
      </c>
      <c r="S453" s="18"/>
      <c r="T453" s="67"/>
      <c r="U453" s="19"/>
      <c r="V453" s="19"/>
      <c r="W453" s="19"/>
      <c r="X453" s="19"/>
    </row>
    <row r="454" spans="1:24" s="1" customFormat="1" ht="22.5">
      <c r="A454" s="14"/>
      <c r="B454" s="46" t="s">
        <v>481</v>
      </c>
      <c r="C454" s="30" t="s">
        <v>302</v>
      </c>
      <c r="D454" s="17">
        <v>2.392741451322</v>
      </c>
      <c r="E454" s="17">
        <v>0</v>
      </c>
      <c r="F454" s="17">
        <v>0</v>
      </c>
      <c r="G454" s="17">
        <f t="shared" si="23"/>
        <v>2.392741451322</v>
      </c>
      <c r="H454" s="17">
        <f t="shared" si="24"/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2.392741451322</v>
      </c>
      <c r="P454" s="17">
        <v>0</v>
      </c>
      <c r="Q454" s="17">
        <v>0</v>
      </c>
      <c r="R454" s="17">
        <f t="shared" si="25"/>
        <v>-2.392741451322</v>
      </c>
      <c r="S454" s="18">
        <f t="shared" si="26"/>
        <v>-100</v>
      </c>
      <c r="T454" s="67" t="s">
        <v>562</v>
      </c>
      <c r="U454" s="19"/>
      <c r="V454" s="19"/>
      <c r="W454" s="19"/>
      <c r="X454" s="19"/>
    </row>
    <row r="455" spans="1:24" s="1" customFormat="1" ht="45">
      <c r="A455" s="14"/>
      <c r="B455" s="46" t="s">
        <v>482</v>
      </c>
      <c r="C455" s="30" t="s">
        <v>302</v>
      </c>
      <c r="D455" s="17">
        <v>0.575556467498304</v>
      </c>
      <c r="E455" s="17">
        <v>0</v>
      </c>
      <c r="F455" s="17">
        <v>0</v>
      </c>
      <c r="G455" s="17">
        <f t="shared" si="23"/>
        <v>0.575556467498304</v>
      </c>
      <c r="H455" s="17">
        <f t="shared" si="24"/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0.575556467498304</v>
      </c>
      <c r="P455" s="17">
        <v>0</v>
      </c>
      <c r="Q455" s="17">
        <v>0</v>
      </c>
      <c r="R455" s="17">
        <f t="shared" si="25"/>
        <v>-0.575556467498304</v>
      </c>
      <c r="S455" s="18">
        <f t="shared" si="26"/>
        <v>-100</v>
      </c>
      <c r="T455" s="67" t="s">
        <v>563</v>
      </c>
      <c r="U455" s="19"/>
      <c r="V455" s="19"/>
      <c r="W455" s="19"/>
      <c r="X455" s="19"/>
    </row>
    <row r="456" spans="1:24" s="1" customFormat="1" ht="33.75">
      <c r="A456" s="14"/>
      <c r="B456" s="46" t="s">
        <v>483</v>
      </c>
      <c r="C456" s="30" t="s">
        <v>302</v>
      </c>
      <c r="D456" s="17">
        <v>0.53893715050752</v>
      </c>
      <c r="E456" s="17">
        <v>0</v>
      </c>
      <c r="F456" s="17">
        <v>0</v>
      </c>
      <c r="G456" s="17">
        <f t="shared" si="23"/>
        <v>0.53893715050752</v>
      </c>
      <c r="H456" s="17">
        <f t="shared" si="24"/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0.53893715050752</v>
      </c>
      <c r="P456" s="17">
        <v>0</v>
      </c>
      <c r="Q456" s="17">
        <v>0</v>
      </c>
      <c r="R456" s="17">
        <f t="shared" si="25"/>
        <v>-0.53893715050752</v>
      </c>
      <c r="S456" s="18">
        <f t="shared" si="26"/>
        <v>-100</v>
      </c>
      <c r="T456" s="67" t="s">
        <v>563</v>
      </c>
      <c r="U456" s="19"/>
      <c r="V456" s="19"/>
      <c r="W456" s="19"/>
      <c r="X456" s="19"/>
    </row>
    <row r="457" spans="1:24" s="1" customFormat="1" ht="12">
      <c r="A457" s="14"/>
      <c r="B457" s="29" t="s">
        <v>85</v>
      </c>
      <c r="C457" s="30"/>
      <c r="D457" s="17">
        <v>0</v>
      </c>
      <c r="E457" s="17">
        <v>0</v>
      </c>
      <c r="F457" s="17">
        <v>0</v>
      </c>
      <c r="G457" s="17">
        <f t="shared" si="23"/>
        <v>0</v>
      </c>
      <c r="H457" s="17">
        <f t="shared" si="24"/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f t="shared" si="25"/>
        <v>0</v>
      </c>
      <c r="S457" s="18"/>
      <c r="T457" s="67"/>
      <c r="U457" s="19"/>
      <c r="V457" s="19"/>
      <c r="W457" s="19"/>
      <c r="X457" s="19"/>
    </row>
    <row r="458" spans="1:24" s="1" customFormat="1" ht="67.5">
      <c r="A458" s="14"/>
      <c r="B458" s="46" t="s">
        <v>484</v>
      </c>
      <c r="C458" s="30" t="s">
        <v>302</v>
      </c>
      <c r="D458" s="17">
        <v>0</v>
      </c>
      <c r="E458" s="17">
        <v>0</v>
      </c>
      <c r="F458" s="17">
        <v>0</v>
      </c>
      <c r="G458" s="17">
        <f t="shared" si="23"/>
        <v>0</v>
      </c>
      <c r="H458" s="17">
        <f t="shared" si="24"/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0</v>
      </c>
      <c r="R458" s="17">
        <f t="shared" si="25"/>
        <v>0</v>
      </c>
      <c r="S458" s="18"/>
      <c r="T458" s="67" t="s">
        <v>532</v>
      </c>
      <c r="U458" s="19"/>
      <c r="V458" s="19"/>
      <c r="W458" s="19"/>
      <c r="X458" s="19"/>
    </row>
    <row r="459" spans="1:24" s="1" customFormat="1" ht="12">
      <c r="A459" s="14"/>
      <c r="B459" s="45" t="s">
        <v>485</v>
      </c>
      <c r="C459" s="30" t="s">
        <v>302</v>
      </c>
      <c r="D459" s="17">
        <v>1.9755643529904001</v>
      </c>
      <c r="E459" s="17">
        <v>0</v>
      </c>
      <c r="F459" s="17">
        <v>0</v>
      </c>
      <c r="G459" s="17">
        <f t="shared" si="23"/>
        <v>1.9755643529904001</v>
      </c>
      <c r="H459" s="17">
        <f t="shared" si="24"/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1.9755643529904001</v>
      </c>
      <c r="P459" s="17">
        <v>0</v>
      </c>
      <c r="Q459" s="17">
        <v>0</v>
      </c>
      <c r="R459" s="17">
        <f t="shared" si="25"/>
        <v>-1.9755643529904001</v>
      </c>
      <c r="S459" s="18">
        <f t="shared" si="26"/>
        <v>-100</v>
      </c>
      <c r="T459" s="67"/>
      <c r="U459" s="19"/>
      <c r="V459" s="19"/>
      <c r="W459" s="19"/>
      <c r="X459" s="19"/>
    </row>
    <row r="460" spans="1:24" s="1" customFormat="1" ht="12">
      <c r="A460" s="14"/>
      <c r="B460" s="45" t="s">
        <v>486</v>
      </c>
      <c r="C460" s="30" t="s">
        <v>302</v>
      </c>
      <c r="D460" s="17">
        <v>2.06382985659936</v>
      </c>
      <c r="E460" s="17">
        <v>0</v>
      </c>
      <c r="F460" s="17">
        <v>0</v>
      </c>
      <c r="G460" s="17">
        <f t="shared" si="23"/>
        <v>2.06382985659936</v>
      </c>
      <c r="H460" s="17">
        <f t="shared" si="24"/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2.06382985659936</v>
      </c>
      <c r="P460" s="17">
        <v>0</v>
      </c>
      <c r="Q460" s="17">
        <v>0</v>
      </c>
      <c r="R460" s="17">
        <f t="shared" si="25"/>
        <v>-2.06382985659936</v>
      </c>
      <c r="S460" s="18">
        <f t="shared" si="26"/>
        <v>-100</v>
      </c>
      <c r="T460" s="67"/>
      <c r="U460" s="19"/>
      <c r="V460" s="19"/>
      <c r="W460" s="19"/>
      <c r="X460" s="19"/>
    </row>
    <row r="461" spans="1:24" s="1" customFormat="1" ht="12">
      <c r="A461" s="14"/>
      <c r="B461" s="29" t="s">
        <v>146</v>
      </c>
      <c r="C461" s="30"/>
      <c r="D461" s="17">
        <v>0</v>
      </c>
      <c r="E461" s="17">
        <v>0</v>
      </c>
      <c r="F461" s="17">
        <v>0</v>
      </c>
      <c r="G461" s="17">
        <f t="shared" si="23"/>
        <v>0</v>
      </c>
      <c r="H461" s="17">
        <f t="shared" si="24"/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0</v>
      </c>
      <c r="R461" s="17">
        <f t="shared" si="25"/>
        <v>0</v>
      </c>
      <c r="S461" s="18"/>
      <c r="T461" s="67">
        <v>0</v>
      </c>
      <c r="U461" s="19"/>
      <c r="V461" s="19"/>
      <c r="W461" s="19"/>
      <c r="X461" s="19"/>
    </row>
    <row r="462" spans="1:24" s="1" customFormat="1" ht="45">
      <c r="A462" s="14"/>
      <c r="B462" s="46" t="s">
        <v>487</v>
      </c>
      <c r="C462" s="30" t="s">
        <v>302</v>
      </c>
      <c r="D462" s="17">
        <v>0</v>
      </c>
      <c r="E462" s="17">
        <v>0</v>
      </c>
      <c r="F462" s="17">
        <v>0</v>
      </c>
      <c r="G462" s="17">
        <f t="shared" si="23"/>
        <v>0</v>
      </c>
      <c r="H462" s="17">
        <f t="shared" si="24"/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7">
        <v>0</v>
      </c>
      <c r="O462" s="17">
        <v>0</v>
      </c>
      <c r="P462" s="17">
        <v>0</v>
      </c>
      <c r="Q462" s="17">
        <v>0</v>
      </c>
      <c r="R462" s="17">
        <f t="shared" si="25"/>
        <v>0</v>
      </c>
      <c r="S462" s="18"/>
      <c r="T462" s="67" t="s">
        <v>532</v>
      </c>
      <c r="U462" s="19"/>
      <c r="V462" s="19"/>
      <c r="W462" s="19"/>
      <c r="X462" s="19"/>
    </row>
    <row r="463" spans="1:24" s="1" customFormat="1" ht="12">
      <c r="A463" s="14"/>
      <c r="B463" s="45" t="s">
        <v>488</v>
      </c>
      <c r="C463" s="30" t="s">
        <v>302</v>
      </c>
      <c r="D463" s="17">
        <v>1.9755643529904001</v>
      </c>
      <c r="E463" s="17">
        <v>0</v>
      </c>
      <c r="F463" s="17">
        <v>0</v>
      </c>
      <c r="G463" s="17">
        <f t="shared" si="23"/>
        <v>1.9755643529904001</v>
      </c>
      <c r="H463" s="17">
        <f t="shared" si="24"/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1.9755643529904001</v>
      </c>
      <c r="P463" s="17">
        <v>0</v>
      </c>
      <c r="Q463" s="17">
        <v>0</v>
      </c>
      <c r="R463" s="17">
        <f t="shared" si="25"/>
        <v>-1.9755643529904001</v>
      </c>
      <c r="S463" s="18">
        <f t="shared" si="26"/>
        <v>-100</v>
      </c>
      <c r="T463" s="67"/>
      <c r="U463" s="19"/>
      <c r="V463" s="19"/>
      <c r="W463" s="19"/>
      <c r="X463" s="19"/>
    </row>
    <row r="464" spans="1:24" s="1" customFormat="1" ht="12">
      <c r="A464" s="14"/>
      <c r="B464" s="45" t="s">
        <v>489</v>
      </c>
      <c r="C464" s="30" t="s">
        <v>302</v>
      </c>
      <c r="D464" s="17">
        <v>0.2712293866848</v>
      </c>
      <c r="E464" s="17">
        <v>0</v>
      </c>
      <c r="F464" s="17">
        <v>0</v>
      </c>
      <c r="G464" s="17">
        <f t="shared" si="23"/>
        <v>0.2712293866848</v>
      </c>
      <c r="H464" s="17">
        <f t="shared" si="24"/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0.2712293866848</v>
      </c>
      <c r="P464" s="17">
        <v>0</v>
      </c>
      <c r="Q464" s="17">
        <v>0</v>
      </c>
      <c r="R464" s="17">
        <f t="shared" si="25"/>
        <v>-0.2712293866848</v>
      </c>
      <c r="S464" s="18">
        <f t="shared" si="26"/>
        <v>-100</v>
      </c>
      <c r="T464" s="67"/>
      <c r="U464" s="19"/>
      <c r="V464" s="19"/>
      <c r="W464" s="19"/>
      <c r="X464" s="19"/>
    </row>
    <row r="465" spans="1:24" s="1" customFormat="1" ht="45">
      <c r="A465" s="14"/>
      <c r="B465" s="46" t="s">
        <v>525</v>
      </c>
      <c r="C465" s="30" t="s">
        <v>302</v>
      </c>
      <c r="D465" s="17">
        <v>0.18037056954117117</v>
      </c>
      <c r="E465" s="17">
        <v>0</v>
      </c>
      <c r="F465" s="17">
        <v>0</v>
      </c>
      <c r="G465" s="17">
        <f t="shared" si="23"/>
        <v>0.18037056954117117</v>
      </c>
      <c r="H465" s="17">
        <f t="shared" si="24"/>
        <v>0.20288584799999998</v>
      </c>
      <c r="I465" s="17">
        <v>0.18037056954117117</v>
      </c>
      <c r="J465" s="17">
        <v>0.19123864799999998</v>
      </c>
      <c r="K465" s="17">
        <v>0</v>
      </c>
      <c r="L465" s="17">
        <v>0.011647199999999998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f t="shared" si="25"/>
        <v>0.022515278458828808</v>
      </c>
      <c r="S465" s="18">
        <f t="shared" si="26"/>
        <v>12.482789468427939</v>
      </c>
      <c r="T465" s="67" t="s">
        <v>541</v>
      </c>
      <c r="U465" s="19"/>
      <c r="V465" s="19"/>
      <c r="W465" s="19"/>
      <c r="X465" s="19"/>
    </row>
    <row r="466" spans="1:24" s="1" customFormat="1" ht="48.75" customHeight="1">
      <c r="A466" s="14"/>
      <c r="B466" s="46" t="s">
        <v>255</v>
      </c>
      <c r="C466" s="30" t="s">
        <v>302</v>
      </c>
      <c r="D466" s="17">
        <v>0.186008379946752</v>
      </c>
      <c r="E466" s="17">
        <v>0</v>
      </c>
      <c r="F466" s="17">
        <v>0</v>
      </c>
      <c r="G466" s="17">
        <f t="shared" si="23"/>
        <v>0.186008379946752</v>
      </c>
      <c r="H466" s="17">
        <f t="shared" si="24"/>
        <v>0.183588564</v>
      </c>
      <c r="I466" s="17">
        <v>0.186008379946752</v>
      </c>
      <c r="J466" s="17">
        <v>0.178541364</v>
      </c>
      <c r="K466" s="17">
        <v>0</v>
      </c>
      <c r="L466" s="17">
        <v>0.005047199999999999</v>
      </c>
      <c r="M466" s="17">
        <v>0</v>
      </c>
      <c r="N466" s="17">
        <v>0</v>
      </c>
      <c r="O466" s="17">
        <v>0</v>
      </c>
      <c r="P466" s="17">
        <v>0</v>
      </c>
      <c r="Q466" s="17">
        <v>0</v>
      </c>
      <c r="R466" s="17">
        <f t="shared" si="25"/>
        <v>-0.002419815946752002</v>
      </c>
      <c r="S466" s="18">
        <f t="shared" si="26"/>
        <v>-1.300917704591973</v>
      </c>
      <c r="T466" s="67"/>
      <c r="U466" s="19"/>
      <c r="V466" s="19"/>
      <c r="W466" s="19"/>
      <c r="X466" s="19"/>
    </row>
    <row r="467" spans="1:24" s="27" customFormat="1" ht="15" customHeight="1">
      <c r="A467" s="23" t="s">
        <v>268</v>
      </c>
      <c r="B467" s="47" t="s">
        <v>266</v>
      </c>
      <c r="C467" s="41" t="s">
        <v>30</v>
      </c>
      <c r="D467" s="25">
        <v>18.076166647996796</v>
      </c>
      <c r="E467" s="25">
        <f>E468</f>
        <v>0</v>
      </c>
      <c r="F467" s="25">
        <f>F468</f>
        <v>0</v>
      </c>
      <c r="G467" s="17">
        <f aca="true" t="shared" si="28" ref="G467:G503">I467+K467+M467+O467</f>
        <v>18.076166647996796</v>
      </c>
      <c r="H467" s="17">
        <f aca="true" t="shared" si="29" ref="H467:H503">J467+L467+N467+P467</f>
        <v>4.100528423999999</v>
      </c>
      <c r="I467" s="25">
        <v>0.1081776613008</v>
      </c>
      <c r="J467" s="25">
        <f>J468</f>
        <v>0.11705516399999999</v>
      </c>
      <c r="K467" s="25">
        <v>0</v>
      </c>
      <c r="L467" s="25">
        <f>L468</f>
        <v>0</v>
      </c>
      <c r="M467" s="25">
        <v>10.2182818356864</v>
      </c>
      <c r="N467" s="25">
        <v>2.6683827239999993</v>
      </c>
      <c r="O467" s="25">
        <v>7.749707151009597</v>
      </c>
      <c r="P467" s="25">
        <v>1.315090536</v>
      </c>
      <c r="Q467" s="25">
        <v>0</v>
      </c>
      <c r="R467" s="17">
        <f aca="true" t="shared" si="30" ref="R467:R503">H467-G467</f>
        <v>-13.975638223996796</v>
      </c>
      <c r="S467" s="18">
        <f aca="true" t="shared" si="31" ref="S467:S503">R467/G467*100</f>
        <v>-77.31527649721895</v>
      </c>
      <c r="T467" s="67">
        <v>0</v>
      </c>
      <c r="U467" s="19"/>
      <c r="V467" s="26"/>
      <c r="W467" s="26"/>
      <c r="X467" s="26"/>
    </row>
    <row r="468" spans="1:24" s="27" customFormat="1" ht="12">
      <c r="A468" s="23" t="s">
        <v>269</v>
      </c>
      <c r="B468" s="48" t="s">
        <v>267</v>
      </c>
      <c r="C468" s="41" t="s">
        <v>270</v>
      </c>
      <c r="D468" s="25">
        <v>18.076166647996796</v>
      </c>
      <c r="E468" s="25">
        <f>SUM(E470:E501)</f>
        <v>0</v>
      </c>
      <c r="F468" s="25">
        <f>SUM(F470:F501)</f>
        <v>0</v>
      </c>
      <c r="G468" s="17">
        <f t="shared" si="28"/>
        <v>18.076166647996796</v>
      </c>
      <c r="H468" s="17">
        <f t="shared" si="29"/>
        <v>4.100528423999999</v>
      </c>
      <c r="I468" s="25">
        <v>0.1081776613008</v>
      </c>
      <c r="J468" s="25">
        <f>SUM(J470:J503)</f>
        <v>0.11705516399999999</v>
      </c>
      <c r="K468" s="25">
        <v>0</v>
      </c>
      <c r="L468" s="25">
        <f>SUM(L470:L503)</f>
        <v>0</v>
      </c>
      <c r="M468" s="25">
        <v>10.2182818356864</v>
      </c>
      <c r="N468" s="25">
        <v>2.6683827239999993</v>
      </c>
      <c r="O468" s="25">
        <v>7.749707151009597</v>
      </c>
      <c r="P468" s="25">
        <v>1.315090536</v>
      </c>
      <c r="Q468" s="25">
        <v>0</v>
      </c>
      <c r="R468" s="17">
        <f t="shared" si="30"/>
        <v>-13.975638223996796</v>
      </c>
      <c r="S468" s="18">
        <f t="shared" si="31"/>
        <v>-77.31527649721895</v>
      </c>
      <c r="T468" s="67">
        <v>0</v>
      </c>
      <c r="U468" s="19"/>
      <c r="V468" s="26"/>
      <c r="W468" s="26"/>
      <c r="X468" s="26"/>
    </row>
    <row r="469" spans="1:24" s="1" customFormat="1" ht="12">
      <c r="A469" s="14"/>
      <c r="B469" s="29" t="s">
        <v>123</v>
      </c>
      <c r="C469" s="30"/>
      <c r="D469" s="17">
        <v>0</v>
      </c>
      <c r="E469" s="17">
        <v>0</v>
      </c>
      <c r="F469" s="17">
        <v>0</v>
      </c>
      <c r="G469" s="17">
        <f t="shared" si="28"/>
        <v>0</v>
      </c>
      <c r="H469" s="17">
        <f t="shared" si="29"/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f t="shared" si="30"/>
        <v>0</v>
      </c>
      <c r="S469" s="18"/>
      <c r="T469" s="67">
        <v>0</v>
      </c>
      <c r="U469" s="19"/>
      <c r="V469" s="19"/>
      <c r="W469" s="19"/>
      <c r="X469" s="19"/>
    </row>
    <row r="470" spans="1:24" s="1" customFormat="1" ht="22.5">
      <c r="A470" s="14"/>
      <c r="B470" s="46" t="s">
        <v>490</v>
      </c>
      <c r="C470" s="30" t="s">
        <v>270</v>
      </c>
      <c r="D470" s="17">
        <v>0.417550091544</v>
      </c>
      <c r="E470" s="17">
        <v>0</v>
      </c>
      <c r="F470" s="17">
        <v>0</v>
      </c>
      <c r="G470" s="17">
        <f t="shared" si="28"/>
        <v>0.417550091544</v>
      </c>
      <c r="H470" s="17">
        <f t="shared" si="29"/>
        <v>0.3856671</v>
      </c>
      <c r="I470" s="17">
        <v>0</v>
      </c>
      <c r="J470" s="17">
        <v>0</v>
      </c>
      <c r="K470" s="17">
        <v>0</v>
      </c>
      <c r="L470" s="17">
        <v>0</v>
      </c>
      <c r="M470" s="17">
        <v>0.417550091544</v>
      </c>
      <c r="N470" s="17">
        <v>0.3856671</v>
      </c>
      <c r="O470" s="17">
        <v>0</v>
      </c>
      <c r="P470" s="17">
        <v>0</v>
      </c>
      <c r="Q470" s="17">
        <v>0</v>
      </c>
      <c r="R470" s="17">
        <f t="shared" si="30"/>
        <v>-0.03188299154400004</v>
      </c>
      <c r="S470" s="18">
        <f t="shared" si="31"/>
        <v>-7.635728548425027</v>
      </c>
      <c r="T470" s="67"/>
      <c r="U470" s="19"/>
      <c r="V470" s="19"/>
      <c r="W470" s="19"/>
      <c r="X470" s="19"/>
    </row>
    <row r="471" spans="1:24" s="1" customFormat="1" ht="22.5">
      <c r="A471" s="14"/>
      <c r="B471" s="46" t="s">
        <v>491</v>
      </c>
      <c r="C471" s="30" t="s">
        <v>270</v>
      </c>
      <c r="D471" s="17">
        <v>0.6581928508704</v>
      </c>
      <c r="E471" s="17">
        <v>0</v>
      </c>
      <c r="F471" s="17">
        <v>0</v>
      </c>
      <c r="G471" s="17">
        <f t="shared" si="28"/>
        <v>0.6581928508704</v>
      </c>
      <c r="H471" s="17">
        <f t="shared" si="29"/>
        <v>0.633145068</v>
      </c>
      <c r="I471" s="17">
        <v>0</v>
      </c>
      <c r="J471" s="17">
        <v>0</v>
      </c>
      <c r="K471" s="17">
        <v>0</v>
      </c>
      <c r="L471" s="17">
        <v>0</v>
      </c>
      <c r="M471" s="17">
        <v>0.6581928508704</v>
      </c>
      <c r="N471" s="17">
        <v>0.633145068</v>
      </c>
      <c r="O471" s="17">
        <v>0</v>
      </c>
      <c r="P471" s="17">
        <v>0</v>
      </c>
      <c r="Q471" s="17">
        <v>0</v>
      </c>
      <c r="R471" s="17">
        <f t="shared" si="30"/>
        <v>-0.025047782870399993</v>
      </c>
      <c r="S471" s="18">
        <f t="shared" si="31"/>
        <v>-3.805538579958227</v>
      </c>
      <c r="T471" s="67"/>
      <c r="U471" s="19"/>
      <c r="V471" s="19"/>
      <c r="W471" s="19"/>
      <c r="X471" s="19"/>
    </row>
    <row r="472" spans="1:24" s="1" customFormat="1" ht="22.5">
      <c r="A472" s="14"/>
      <c r="B472" s="46" t="s">
        <v>492</v>
      </c>
      <c r="C472" s="30" t="s">
        <v>270</v>
      </c>
      <c r="D472" s="17">
        <v>0</v>
      </c>
      <c r="E472" s="17">
        <v>0</v>
      </c>
      <c r="F472" s="17">
        <v>0</v>
      </c>
      <c r="G472" s="17">
        <f t="shared" si="28"/>
        <v>0</v>
      </c>
      <c r="H472" s="17">
        <f t="shared" si="29"/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7">
        <f t="shared" si="30"/>
        <v>0</v>
      </c>
      <c r="S472" s="18"/>
      <c r="T472" s="67" t="s">
        <v>529</v>
      </c>
      <c r="U472" s="19"/>
      <c r="V472" s="19"/>
      <c r="W472" s="19"/>
      <c r="X472" s="19"/>
    </row>
    <row r="473" spans="1:24" s="1" customFormat="1" ht="22.5">
      <c r="A473" s="14"/>
      <c r="B473" s="46" t="s">
        <v>493</v>
      </c>
      <c r="C473" s="30" t="s">
        <v>270</v>
      </c>
      <c r="D473" s="17">
        <v>0.226496062464</v>
      </c>
      <c r="E473" s="17">
        <v>0</v>
      </c>
      <c r="F473" s="17">
        <v>0</v>
      </c>
      <c r="G473" s="17">
        <f t="shared" si="28"/>
        <v>0.226496062464</v>
      </c>
      <c r="H473" s="17">
        <f t="shared" si="29"/>
        <v>0.287253156</v>
      </c>
      <c r="I473" s="17">
        <v>0</v>
      </c>
      <c r="J473" s="17">
        <v>0</v>
      </c>
      <c r="K473" s="17">
        <v>0</v>
      </c>
      <c r="L473" s="17">
        <v>0</v>
      </c>
      <c r="M473" s="17">
        <v>0.226496062464</v>
      </c>
      <c r="N473" s="17">
        <v>0.18826422</v>
      </c>
      <c r="O473" s="17">
        <v>0</v>
      </c>
      <c r="P473" s="17">
        <v>0.098988936</v>
      </c>
      <c r="Q473" s="17">
        <v>0</v>
      </c>
      <c r="R473" s="17">
        <f t="shared" si="30"/>
        <v>0.060757093536000006</v>
      </c>
      <c r="S473" s="18">
        <f t="shared" si="31"/>
        <v>26.824790186212145</v>
      </c>
      <c r="T473" s="67" t="s">
        <v>530</v>
      </c>
      <c r="U473" s="19"/>
      <c r="V473" s="19"/>
      <c r="W473" s="19"/>
      <c r="X473" s="19"/>
    </row>
    <row r="474" spans="1:24" s="1" customFormat="1" ht="22.5">
      <c r="A474" s="14"/>
      <c r="B474" s="46" t="s">
        <v>494</v>
      </c>
      <c r="C474" s="30" t="s">
        <v>270</v>
      </c>
      <c r="D474" s="17">
        <v>0.1081776613008</v>
      </c>
      <c r="E474" s="17">
        <v>0</v>
      </c>
      <c r="F474" s="17">
        <v>0</v>
      </c>
      <c r="G474" s="17">
        <f t="shared" si="28"/>
        <v>0.1081776613008</v>
      </c>
      <c r="H474" s="17">
        <f t="shared" si="29"/>
        <v>0.11705516399999999</v>
      </c>
      <c r="I474" s="17">
        <v>0.1081776613008</v>
      </c>
      <c r="J474" s="17">
        <v>0.11705516399999999</v>
      </c>
      <c r="K474" s="17">
        <v>0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f t="shared" si="30"/>
        <v>0.008877502699199985</v>
      </c>
      <c r="S474" s="18">
        <f t="shared" si="31"/>
        <v>8.206410262942459</v>
      </c>
      <c r="T474" s="67">
        <v>0</v>
      </c>
      <c r="U474" s="19"/>
      <c r="V474" s="19"/>
      <c r="W474" s="19"/>
      <c r="X474" s="19"/>
    </row>
    <row r="475" spans="1:24" s="1" customFormat="1" ht="33.75">
      <c r="A475" s="14"/>
      <c r="B475" s="46" t="s">
        <v>495</v>
      </c>
      <c r="C475" s="30" t="s">
        <v>270</v>
      </c>
      <c r="D475" s="17">
        <v>0.344803488888</v>
      </c>
      <c r="E475" s="17">
        <v>0</v>
      </c>
      <c r="F475" s="17">
        <v>0</v>
      </c>
      <c r="G475" s="17">
        <f t="shared" si="28"/>
        <v>0.344803488888</v>
      </c>
      <c r="H475" s="17">
        <f t="shared" si="29"/>
        <v>0.352747032</v>
      </c>
      <c r="I475" s="17">
        <v>0</v>
      </c>
      <c r="J475" s="17">
        <v>0</v>
      </c>
      <c r="K475" s="17">
        <v>0</v>
      </c>
      <c r="L475" s="17">
        <v>0</v>
      </c>
      <c r="M475" s="17">
        <v>0.344803488888</v>
      </c>
      <c r="N475" s="17">
        <v>0.234891468</v>
      </c>
      <c r="O475" s="17">
        <v>0</v>
      </c>
      <c r="P475" s="17">
        <v>0.11785556400000001</v>
      </c>
      <c r="Q475" s="17">
        <v>0</v>
      </c>
      <c r="R475" s="17">
        <f t="shared" si="30"/>
        <v>0.007943543112000018</v>
      </c>
      <c r="S475" s="18">
        <f t="shared" si="31"/>
        <v>2.3037884963455983</v>
      </c>
      <c r="T475" s="67"/>
      <c r="U475" s="19"/>
      <c r="V475" s="19"/>
      <c r="W475" s="19"/>
      <c r="X475" s="19"/>
    </row>
    <row r="476" spans="1:24" s="1" customFormat="1" ht="22.5">
      <c r="A476" s="14"/>
      <c r="B476" s="46" t="s">
        <v>496</v>
      </c>
      <c r="C476" s="30" t="s">
        <v>270</v>
      </c>
      <c r="D476" s="17">
        <v>0.18705260997120002</v>
      </c>
      <c r="E476" s="17">
        <v>0</v>
      </c>
      <c r="F476" s="17">
        <v>0</v>
      </c>
      <c r="G476" s="17">
        <f t="shared" si="28"/>
        <v>0.18705260997120002</v>
      </c>
      <c r="H476" s="17">
        <f t="shared" si="29"/>
        <v>0.24251572799999999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0.13810002</v>
      </c>
      <c r="O476" s="17">
        <v>0.18705260997120002</v>
      </c>
      <c r="P476" s="17">
        <v>0.10441570800000001</v>
      </c>
      <c r="Q476" s="17">
        <v>0</v>
      </c>
      <c r="R476" s="17">
        <f t="shared" si="30"/>
        <v>0.05546311802879997</v>
      </c>
      <c r="S476" s="18">
        <f t="shared" si="31"/>
        <v>29.651079467610465</v>
      </c>
      <c r="T476" s="67" t="s">
        <v>530</v>
      </c>
      <c r="U476" s="19"/>
      <c r="V476" s="19"/>
      <c r="W476" s="19"/>
      <c r="X476" s="19"/>
    </row>
    <row r="477" spans="1:24" s="1" customFormat="1" ht="22.5">
      <c r="A477" s="14"/>
      <c r="B477" s="46" t="s">
        <v>497</v>
      </c>
      <c r="C477" s="30" t="s">
        <v>270</v>
      </c>
      <c r="D477" s="17">
        <v>0.33866429918880003</v>
      </c>
      <c r="E477" s="17">
        <v>0</v>
      </c>
      <c r="F477" s="17">
        <v>0</v>
      </c>
      <c r="G477" s="17">
        <f t="shared" si="28"/>
        <v>0.33866429918880003</v>
      </c>
      <c r="H477" s="17">
        <f t="shared" si="29"/>
        <v>0.299255592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0.22300437599999998</v>
      </c>
      <c r="O477" s="17">
        <v>0.33866429918880003</v>
      </c>
      <c r="P477" s="17">
        <v>0.07625121600000002</v>
      </c>
      <c r="Q477" s="17">
        <v>0</v>
      </c>
      <c r="R477" s="17">
        <f t="shared" si="30"/>
        <v>-0.03940870718880002</v>
      </c>
      <c r="S477" s="18">
        <f t="shared" si="31"/>
        <v>-11.636510634039485</v>
      </c>
      <c r="T477" s="67" t="s">
        <v>530</v>
      </c>
      <c r="U477" s="19"/>
      <c r="V477" s="19"/>
      <c r="W477" s="19"/>
      <c r="X477" s="19"/>
    </row>
    <row r="478" spans="1:24" s="1" customFormat="1" ht="12">
      <c r="A478" s="14"/>
      <c r="B478" s="46" t="s">
        <v>498</v>
      </c>
      <c r="C478" s="30" t="s">
        <v>270</v>
      </c>
      <c r="D478" s="17">
        <v>0.0687293651232</v>
      </c>
      <c r="E478" s="17">
        <v>0</v>
      </c>
      <c r="F478" s="17">
        <v>0</v>
      </c>
      <c r="G478" s="17">
        <f t="shared" si="28"/>
        <v>0.0687293651232</v>
      </c>
      <c r="H478" s="17">
        <f t="shared" si="29"/>
        <v>0.058925388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0.046372656000000005</v>
      </c>
      <c r="O478" s="17">
        <v>0.0687293651232</v>
      </c>
      <c r="P478" s="17">
        <v>0.012552731999999999</v>
      </c>
      <c r="Q478" s="17">
        <v>0</v>
      </c>
      <c r="R478" s="17">
        <f t="shared" si="30"/>
        <v>-0.009803977123200004</v>
      </c>
      <c r="S478" s="18">
        <f t="shared" si="31"/>
        <v>-14.264611793846782</v>
      </c>
      <c r="T478" s="67" t="s">
        <v>530</v>
      </c>
      <c r="U478" s="19"/>
      <c r="V478" s="19"/>
      <c r="W478" s="19"/>
      <c r="X478" s="19"/>
    </row>
    <row r="479" spans="1:24" s="1" customFormat="1" ht="12">
      <c r="A479" s="14"/>
      <c r="B479" s="29" t="s">
        <v>147</v>
      </c>
      <c r="C479" s="30"/>
      <c r="D479" s="17">
        <v>0</v>
      </c>
      <c r="E479" s="17">
        <v>0</v>
      </c>
      <c r="F479" s="17">
        <v>0</v>
      </c>
      <c r="G479" s="17">
        <f t="shared" si="28"/>
        <v>0</v>
      </c>
      <c r="H479" s="17">
        <f t="shared" si="29"/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f t="shared" si="30"/>
        <v>0</v>
      </c>
      <c r="S479" s="18"/>
      <c r="T479" s="67">
        <v>0</v>
      </c>
      <c r="U479" s="19"/>
      <c r="V479" s="19"/>
      <c r="W479" s="19"/>
      <c r="X479" s="19"/>
    </row>
    <row r="480" spans="1:24" s="1" customFormat="1" ht="22.5">
      <c r="A480" s="14"/>
      <c r="B480" s="46" t="s">
        <v>355</v>
      </c>
      <c r="C480" s="30" t="s">
        <v>270</v>
      </c>
      <c r="D480" s="17">
        <v>1.8247729072512002</v>
      </c>
      <c r="E480" s="17">
        <v>0</v>
      </c>
      <c r="F480" s="17">
        <v>0</v>
      </c>
      <c r="G480" s="17">
        <f t="shared" si="28"/>
        <v>1.8247729072512002</v>
      </c>
      <c r="H480" s="17">
        <f t="shared" si="29"/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1.8247729072512002</v>
      </c>
      <c r="P480" s="17">
        <v>0</v>
      </c>
      <c r="Q480" s="17">
        <v>0</v>
      </c>
      <c r="R480" s="17">
        <f t="shared" si="30"/>
        <v>-1.8247729072512002</v>
      </c>
      <c r="S480" s="18">
        <f t="shared" si="31"/>
        <v>-100</v>
      </c>
      <c r="T480" s="67" t="s">
        <v>556</v>
      </c>
      <c r="U480" s="19"/>
      <c r="V480" s="19"/>
      <c r="W480" s="19"/>
      <c r="X480" s="19"/>
    </row>
    <row r="481" spans="1:24" s="1" customFormat="1" ht="12">
      <c r="A481" s="14"/>
      <c r="B481" s="29" t="s">
        <v>90</v>
      </c>
      <c r="C481" s="30"/>
      <c r="D481" s="17">
        <v>0</v>
      </c>
      <c r="E481" s="17">
        <v>0</v>
      </c>
      <c r="F481" s="17">
        <v>0</v>
      </c>
      <c r="G481" s="17">
        <f t="shared" si="28"/>
        <v>0</v>
      </c>
      <c r="H481" s="17">
        <f t="shared" si="29"/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f t="shared" si="30"/>
        <v>0</v>
      </c>
      <c r="S481" s="18"/>
      <c r="T481" s="67"/>
      <c r="U481" s="19"/>
      <c r="V481" s="19"/>
      <c r="W481" s="19"/>
      <c r="X481" s="19"/>
    </row>
    <row r="482" spans="1:24" s="1" customFormat="1" ht="22.5">
      <c r="A482" s="14"/>
      <c r="B482" s="46" t="s">
        <v>499</v>
      </c>
      <c r="C482" s="30" t="s">
        <v>270</v>
      </c>
      <c r="D482" s="17">
        <v>0</v>
      </c>
      <c r="E482" s="17">
        <v>0</v>
      </c>
      <c r="F482" s="17">
        <v>0</v>
      </c>
      <c r="G482" s="17">
        <f t="shared" si="28"/>
        <v>0</v>
      </c>
      <c r="H482" s="17">
        <f t="shared" si="29"/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7">
        <v>0</v>
      </c>
      <c r="R482" s="17">
        <f t="shared" si="30"/>
        <v>0</v>
      </c>
      <c r="S482" s="18"/>
      <c r="T482" s="67" t="s">
        <v>529</v>
      </c>
      <c r="U482" s="19"/>
      <c r="V482" s="19"/>
      <c r="W482" s="19"/>
      <c r="X482" s="19"/>
    </row>
    <row r="483" spans="1:24" s="1" customFormat="1" ht="22.5">
      <c r="A483" s="14"/>
      <c r="B483" s="46" t="s">
        <v>500</v>
      </c>
      <c r="C483" s="30" t="s">
        <v>270</v>
      </c>
      <c r="D483" s="17">
        <v>0</v>
      </c>
      <c r="E483" s="17">
        <v>0</v>
      </c>
      <c r="F483" s="17">
        <v>0</v>
      </c>
      <c r="G483" s="17">
        <f t="shared" si="28"/>
        <v>0</v>
      </c>
      <c r="H483" s="17">
        <f t="shared" si="29"/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f t="shared" si="30"/>
        <v>0</v>
      </c>
      <c r="S483" s="18"/>
      <c r="T483" s="67" t="s">
        <v>529</v>
      </c>
      <c r="U483" s="19"/>
      <c r="V483" s="19"/>
      <c r="W483" s="19"/>
      <c r="X483" s="19"/>
    </row>
    <row r="484" spans="1:24" s="1" customFormat="1" ht="33.75">
      <c r="A484" s="14"/>
      <c r="B484" s="46" t="s">
        <v>501</v>
      </c>
      <c r="C484" s="30" t="s">
        <v>270</v>
      </c>
      <c r="D484" s="17">
        <v>0.815950973472</v>
      </c>
      <c r="E484" s="17">
        <v>0</v>
      </c>
      <c r="F484" s="17">
        <v>0</v>
      </c>
      <c r="G484" s="17">
        <f t="shared" si="28"/>
        <v>0.815950973472</v>
      </c>
      <c r="H484" s="17">
        <f t="shared" si="29"/>
        <v>0.8189378159999999</v>
      </c>
      <c r="I484" s="17">
        <v>0</v>
      </c>
      <c r="J484" s="17">
        <v>0</v>
      </c>
      <c r="K484" s="17">
        <v>0</v>
      </c>
      <c r="L484" s="17">
        <v>0</v>
      </c>
      <c r="M484" s="17">
        <v>0.815950973472</v>
      </c>
      <c r="N484" s="17">
        <v>0.8189378159999999</v>
      </c>
      <c r="O484" s="17">
        <v>0</v>
      </c>
      <c r="P484" s="17">
        <v>0</v>
      </c>
      <c r="Q484" s="17">
        <v>0</v>
      </c>
      <c r="R484" s="17">
        <f t="shared" si="30"/>
        <v>0.0029868425279999666</v>
      </c>
      <c r="S484" s="18">
        <f t="shared" si="31"/>
        <v>0.3660566167707946</v>
      </c>
      <c r="T484" s="67"/>
      <c r="U484" s="19"/>
      <c r="V484" s="19"/>
      <c r="W484" s="19"/>
      <c r="X484" s="19"/>
    </row>
    <row r="485" spans="1:24" s="1" customFormat="1" ht="12">
      <c r="A485" s="14"/>
      <c r="B485" s="29" t="s">
        <v>91</v>
      </c>
      <c r="C485" s="30"/>
      <c r="D485" s="17">
        <v>0</v>
      </c>
      <c r="E485" s="17">
        <v>0</v>
      </c>
      <c r="F485" s="17">
        <v>0</v>
      </c>
      <c r="G485" s="17">
        <f t="shared" si="28"/>
        <v>0</v>
      </c>
      <c r="H485" s="17">
        <f t="shared" si="29"/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f t="shared" si="30"/>
        <v>0</v>
      </c>
      <c r="S485" s="18"/>
      <c r="T485" s="67">
        <v>0</v>
      </c>
      <c r="U485" s="19"/>
      <c r="V485" s="19"/>
      <c r="W485" s="19"/>
      <c r="X485" s="19"/>
    </row>
    <row r="486" spans="1:24" s="1" customFormat="1" ht="22.5">
      <c r="A486" s="14"/>
      <c r="B486" s="46" t="s">
        <v>502</v>
      </c>
      <c r="C486" s="30" t="s">
        <v>270</v>
      </c>
      <c r="D486" s="17">
        <v>0.12364881028319999</v>
      </c>
      <c r="E486" s="17">
        <v>0</v>
      </c>
      <c r="F486" s="17">
        <v>0</v>
      </c>
      <c r="G486" s="17">
        <f t="shared" si="28"/>
        <v>0.12364881028319999</v>
      </c>
      <c r="H486" s="17">
        <f t="shared" si="29"/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0.12364881028319999</v>
      </c>
      <c r="P486" s="17">
        <v>0</v>
      </c>
      <c r="Q486" s="17">
        <v>0</v>
      </c>
      <c r="R486" s="17">
        <f t="shared" si="30"/>
        <v>-0.12364881028319999</v>
      </c>
      <c r="S486" s="18">
        <f t="shared" si="31"/>
        <v>-100</v>
      </c>
      <c r="T486" s="67" t="s">
        <v>556</v>
      </c>
      <c r="U486" s="19"/>
      <c r="V486" s="19"/>
      <c r="W486" s="19"/>
      <c r="X486" s="19"/>
    </row>
    <row r="487" spans="1:24" s="1" customFormat="1" ht="22.5">
      <c r="A487" s="14"/>
      <c r="B487" s="46" t="s">
        <v>503</v>
      </c>
      <c r="C487" s="30" t="s">
        <v>270</v>
      </c>
      <c r="D487" s="17">
        <v>0.18871366425119998</v>
      </c>
      <c r="E487" s="17">
        <v>0</v>
      </c>
      <c r="F487" s="17">
        <v>0</v>
      </c>
      <c r="G487" s="17">
        <f t="shared" si="28"/>
        <v>0.18871366425119998</v>
      </c>
      <c r="H487" s="17">
        <f t="shared" si="29"/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0.18871366425119998</v>
      </c>
      <c r="P487" s="17">
        <v>0</v>
      </c>
      <c r="Q487" s="17">
        <v>0</v>
      </c>
      <c r="R487" s="17">
        <f t="shared" si="30"/>
        <v>-0.18871366425119998</v>
      </c>
      <c r="S487" s="18">
        <f t="shared" si="31"/>
        <v>-100</v>
      </c>
      <c r="T487" s="67" t="s">
        <v>556</v>
      </c>
      <c r="U487" s="19"/>
      <c r="V487" s="19"/>
      <c r="W487" s="19"/>
      <c r="X487" s="19"/>
    </row>
    <row r="488" spans="1:24" s="1" customFormat="1" ht="12">
      <c r="A488" s="14"/>
      <c r="B488" s="46" t="s">
        <v>504</v>
      </c>
      <c r="C488" s="30" t="s">
        <v>270</v>
      </c>
      <c r="D488" s="17">
        <v>0.45619322681280006</v>
      </c>
      <c r="E488" s="17">
        <v>0</v>
      </c>
      <c r="F488" s="17">
        <v>0</v>
      </c>
      <c r="G488" s="17">
        <f t="shared" si="28"/>
        <v>0.45619322681280006</v>
      </c>
      <c r="H488" s="17">
        <f t="shared" si="29"/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0.45619322681280006</v>
      </c>
      <c r="P488" s="17">
        <v>0</v>
      </c>
      <c r="Q488" s="17">
        <v>0</v>
      </c>
      <c r="R488" s="17">
        <f t="shared" si="30"/>
        <v>-0.45619322681280006</v>
      </c>
      <c r="S488" s="18">
        <f t="shared" si="31"/>
        <v>-100</v>
      </c>
      <c r="T488" s="67" t="s">
        <v>556</v>
      </c>
      <c r="U488" s="19"/>
      <c r="V488" s="19"/>
      <c r="W488" s="19"/>
      <c r="X488" s="19"/>
    </row>
    <row r="489" spans="1:24" s="1" customFormat="1" ht="22.5">
      <c r="A489" s="14"/>
      <c r="B489" s="46" t="s">
        <v>505</v>
      </c>
      <c r="C489" s="30" t="s">
        <v>270</v>
      </c>
      <c r="D489" s="17">
        <v>0.45619322681280006</v>
      </c>
      <c r="E489" s="17">
        <v>0</v>
      </c>
      <c r="F489" s="17">
        <v>0</v>
      </c>
      <c r="G489" s="17">
        <f t="shared" si="28"/>
        <v>0.45619322681280006</v>
      </c>
      <c r="H489" s="17">
        <f t="shared" si="29"/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0.45619322681280006</v>
      </c>
      <c r="P489" s="17">
        <v>0</v>
      </c>
      <c r="Q489" s="17">
        <v>0</v>
      </c>
      <c r="R489" s="17">
        <f t="shared" si="30"/>
        <v>-0.45619322681280006</v>
      </c>
      <c r="S489" s="18">
        <f t="shared" si="31"/>
        <v>-100</v>
      </c>
      <c r="T489" s="67" t="s">
        <v>556</v>
      </c>
      <c r="U489" s="19"/>
      <c r="V489" s="19"/>
      <c r="W489" s="19"/>
      <c r="X489" s="19"/>
    </row>
    <row r="490" spans="1:24" s="1" customFormat="1" ht="12">
      <c r="A490" s="14"/>
      <c r="B490" s="29" t="s">
        <v>86</v>
      </c>
      <c r="C490" s="30"/>
      <c r="D490" s="17">
        <v>0</v>
      </c>
      <c r="E490" s="17">
        <v>0</v>
      </c>
      <c r="F490" s="17">
        <v>0</v>
      </c>
      <c r="G490" s="17">
        <f t="shared" si="28"/>
        <v>0</v>
      </c>
      <c r="H490" s="17">
        <f t="shared" si="29"/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f t="shared" si="30"/>
        <v>0</v>
      </c>
      <c r="S490" s="18"/>
      <c r="T490" s="67">
        <v>0</v>
      </c>
      <c r="U490" s="19"/>
      <c r="V490" s="19"/>
      <c r="W490" s="19"/>
      <c r="X490" s="19"/>
    </row>
    <row r="491" spans="1:24" s="1" customFormat="1" ht="22.5">
      <c r="A491" s="14"/>
      <c r="B491" s="46" t="s">
        <v>356</v>
      </c>
      <c r="C491" s="30" t="s">
        <v>270</v>
      </c>
      <c r="D491" s="17">
        <v>1.3685796804384</v>
      </c>
      <c r="E491" s="17">
        <v>0</v>
      </c>
      <c r="F491" s="17">
        <v>0</v>
      </c>
      <c r="G491" s="17">
        <f t="shared" si="28"/>
        <v>1.3685796804384</v>
      </c>
      <c r="H491" s="17">
        <f t="shared" si="29"/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1.3685796804384</v>
      </c>
      <c r="P491" s="17">
        <v>0</v>
      </c>
      <c r="Q491" s="17">
        <v>0</v>
      </c>
      <c r="R491" s="17">
        <f t="shared" si="30"/>
        <v>-1.3685796804384</v>
      </c>
      <c r="S491" s="18">
        <f t="shared" si="31"/>
        <v>-100</v>
      </c>
      <c r="T491" s="67" t="s">
        <v>556</v>
      </c>
      <c r="U491" s="19"/>
      <c r="V491" s="19"/>
      <c r="W491" s="19"/>
      <c r="X491" s="19"/>
    </row>
    <row r="492" spans="1:24" s="1" customFormat="1" ht="12">
      <c r="A492" s="14"/>
      <c r="B492" s="29" t="s">
        <v>85</v>
      </c>
      <c r="C492" s="30"/>
      <c r="D492" s="17">
        <v>0</v>
      </c>
      <c r="E492" s="17">
        <v>0</v>
      </c>
      <c r="F492" s="17">
        <v>0</v>
      </c>
      <c r="G492" s="17">
        <f t="shared" si="28"/>
        <v>0</v>
      </c>
      <c r="H492" s="17">
        <f t="shared" si="29"/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0</v>
      </c>
      <c r="Q492" s="17">
        <v>0</v>
      </c>
      <c r="R492" s="17">
        <f t="shared" si="30"/>
        <v>0</v>
      </c>
      <c r="S492" s="18"/>
      <c r="T492" s="67"/>
      <c r="U492" s="19"/>
      <c r="V492" s="19"/>
      <c r="W492" s="19"/>
      <c r="X492" s="19"/>
    </row>
    <row r="493" spans="1:24" s="1" customFormat="1" ht="22.5">
      <c r="A493" s="14"/>
      <c r="B493" s="46" t="s">
        <v>506</v>
      </c>
      <c r="C493" s="30" t="s">
        <v>270</v>
      </c>
      <c r="D493" s="17">
        <v>1.8247729072512002</v>
      </c>
      <c r="E493" s="17">
        <v>0</v>
      </c>
      <c r="F493" s="17">
        <v>0</v>
      </c>
      <c r="G493" s="17">
        <f t="shared" si="28"/>
        <v>1.8247729072512002</v>
      </c>
      <c r="H493" s="17">
        <f t="shared" si="29"/>
        <v>0.36192738</v>
      </c>
      <c r="I493" s="17">
        <v>0</v>
      </c>
      <c r="J493" s="17">
        <v>0</v>
      </c>
      <c r="K493" s="17">
        <v>0</v>
      </c>
      <c r="L493" s="17">
        <v>0</v>
      </c>
      <c r="M493" s="17">
        <v>1.8247729072512002</v>
      </c>
      <c r="N493" s="17">
        <v>0</v>
      </c>
      <c r="O493" s="17">
        <v>0</v>
      </c>
      <c r="P493" s="17">
        <v>0.36192738</v>
      </c>
      <c r="Q493" s="17">
        <v>0</v>
      </c>
      <c r="R493" s="17">
        <f t="shared" si="30"/>
        <v>-1.4628455272512002</v>
      </c>
      <c r="S493" s="18">
        <f t="shared" si="31"/>
        <v>-80.16589469507196</v>
      </c>
      <c r="T493" s="67" t="s">
        <v>564</v>
      </c>
      <c r="U493" s="19"/>
      <c r="V493" s="19"/>
      <c r="W493" s="19"/>
      <c r="X493" s="19"/>
    </row>
    <row r="494" spans="1:24" s="1" customFormat="1" ht="22.5">
      <c r="A494" s="14"/>
      <c r="B494" s="46" t="s">
        <v>507</v>
      </c>
      <c r="C494" s="30" t="s">
        <v>270</v>
      </c>
      <c r="D494" s="17">
        <v>1.3685796804384</v>
      </c>
      <c r="E494" s="17">
        <v>0</v>
      </c>
      <c r="F494" s="17">
        <v>0</v>
      </c>
      <c r="G494" s="17">
        <f t="shared" si="28"/>
        <v>1.3685796804384</v>
      </c>
      <c r="H494" s="17">
        <f t="shared" si="29"/>
        <v>0.271549404</v>
      </c>
      <c r="I494" s="17">
        <v>0</v>
      </c>
      <c r="J494" s="17">
        <v>0</v>
      </c>
      <c r="K494" s="17">
        <v>0</v>
      </c>
      <c r="L494" s="17">
        <v>0</v>
      </c>
      <c r="M494" s="17">
        <v>1.3685796804384</v>
      </c>
      <c r="N494" s="17">
        <v>0</v>
      </c>
      <c r="O494" s="17">
        <v>0</v>
      </c>
      <c r="P494" s="17">
        <v>0.271549404</v>
      </c>
      <c r="Q494" s="17">
        <v>0</v>
      </c>
      <c r="R494" s="17">
        <f t="shared" si="30"/>
        <v>-1.0970302764384001</v>
      </c>
      <c r="S494" s="18">
        <f t="shared" si="31"/>
        <v>-80.15830514793161</v>
      </c>
      <c r="T494" s="67" t="s">
        <v>564</v>
      </c>
      <c r="U494" s="19"/>
      <c r="V494" s="19"/>
      <c r="W494" s="19"/>
      <c r="X494" s="19"/>
    </row>
    <row r="495" spans="1:24" s="1" customFormat="1" ht="22.5">
      <c r="A495" s="14"/>
      <c r="B495" s="46" t="s">
        <v>508</v>
      </c>
      <c r="C495" s="30" t="s">
        <v>270</v>
      </c>
      <c r="D495" s="17">
        <v>1.3685796804384</v>
      </c>
      <c r="E495" s="17">
        <v>0</v>
      </c>
      <c r="F495" s="17">
        <v>0</v>
      </c>
      <c r="G495" s="17">
        <f t="shared" si="28"/>
        <v>1.3685796804384</v>
      </c>
      <c r="H495" s="17">
        <f t="shared" si="29"/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1.3685796804384</v>
      </c>
      <c r="N495" s="17">
        <v>0</v>
      </c>
      <c r="O495" s="17">
        <v>0</v>
      </c>
      <c r="P495" s="17">
        <v>0</v>
      </c>
      <c r="Q495" s="17">
        <v>0</v>
      </c>
      <c r="R495" s="17">
        <f t="shared" si="30"/>
        <v>-1.3685796804384</v>
      </c>
      <c r="S495" s="18">
        <f t="shared" si="31"/>
        <v>-100</v>
      </c>
      <c r="T495" s="67" t="s">
        <v>556</v>
      </c>
      <c r="U495" s="19"/>
      <c r="V495" s="19"/>
      <c r="W495" s="19"/>
      <c r="X495" s="19"/>
    </row>
    <row r="496" spans="1:24" s="1" customFormat="1" ht="22.5">
      <c r="A496" s="14"/>
      <c r="B496" s="46" t="s">
        <v>509</v>
      </c>
      <c r="C496" s="30" t="s">
        <v>270</v>
      </c>
      <c r="D496" s="17">
        <v>1.8247729072512002</v>
      </c>
      <c r="E496" s="17">
        <v>0</v>
      </c>
      <c r="F496" s="17">
        <v>0</v>
      </c>
      <c r="G496" s="17">
        <f t="shared" si="28"/>
        <v>1.8247729072512002</v>
      </c>
      <c r="H496" s="17">
        <f t="shared" si="29"/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1.8247729072512002</v>
      </c>
      <c r="N496" s="17">
        <v>0</v>
      </c>
      <c r="O496" s="17">
        <v>0</v>
      </c>
      <c r="P496" s="17">
        <v>0</v>
      </c>
      <c r="Q496" s="17">
        <v>0</v>
      </c>
      <c r="R496" s="17">
        <f t="shared" si="30"/>
        <v>-1.8247729072512002</v>
      </c>
      <c r="S496" s="18">
        <f t="shared" si="31"/>
        <v>-100</v>
      </c>
      <c r="T496" s="67" t="s">
        <v>556</v>
      </c>
      <c r="U496" s="19"/>
      <c r="V496" s="19"/>
      <c r="W496" s="19"/>
      <c r="X496" s="19"/>
    </row>
    <row r="497" spans="1:24" s="1" customFormat="1" ht="12">
      <c r="A497" s="14"/>
      <c r="B497" s="29" t="s">
        <v>146</v>
      </c>
      <c r="C497" s="30"/>
      <c r="D497" s="17">
        <v>0</v>
      </c>
      <c r="E497" s="17">
        <v>0</v>
      </c>
      <c r="F497" s="17">
        <v>0</v>
      </c>
      <c r="G497" s="17">
        <f t="shared" si="28"/>
        <v>0</v>
      </c>
      <c r="H497" s="17">
        <f t="shared" si="29"/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17">
        <v>0</v>
      </c>
      <c r="Q497" s="17">
        <v>0</v>
      </c>
      <c r="R497" s="17">
        <f t="shared" si="30"/>
        <v>0</v>
      </c>
      <c r="S497" s="18"/>
      <c r="T497" s="67"/>
      <c r="U497" s="19"/>
      <c r="V497" s="19"/>
      <c r="W497" s="19"/>
      <c r="X497" s="19"/>
    </row>
    <row r="498" spans="1:24" s="1" customFormat="1" ht="22.5">
      <c r="A498" s="14"/>
      <c r="B498" s="46" t="s">
        <v>510</v>
      </c>
      <c r="C498" s="30" t="s">
        <v>270</v>
      </c>
      <c r="D498" s="17">
        <v>1.3685831930688</v>
      </c>
      <c r="E498" s="17">
        <v>0</v>
      </c>
      <c r="F498" s="17">
        <v>0</v>
      </c>
      <c r="G498" s="17">
        <f t="shared" si="28"/>
        <v>1.3685831930688</v>
      </c>
      <c r="H498" s="17">
        <f t="shared" si="29"/>
        <v>0.27154959599999995</v>
      </c>
      <c r="I498" s="17">
        <v>0</v>
      </c>
      <c r="J498" s="17">
        <v>0</v>
      </c>
      <c r="K498" s="17">
        <v>0</v>
      </c>
      <c r="L498" s="17">
        <v>0</v>
      </c>
      <c r="M498" s="17">
        <v>1.3685831930688</v>
      </c>
      <c r="N498" s="17">
        <v>0</v>
      </c>
      <c r="O498" s="17">
        <v>0</v>
      </c>
      <c r="P498" s="17">
        <v>0.27154959599999995</v>
      </c>
      <c r="Q498" s="17">
        <v>0</v>
      </c>
      <c r="R498" s="17">
        <f t="shared" si="30"/>
        <v>-1.0970335970687999</v>
      </c>
      <c r="S498" s="18">
        <f t="shared" si="31"/>
        <v>-80.15834204487786</v>
      </c>
      <c r="T498" s="67" t="s">
        <v>564</v>
      </c>
      <c r="U498" s="19"/>
      <c r="V498" s="19"/>
      <c r="W498" s="19"/>
      <c r="X498" s="19"/>
    </row>
    <row r="499" spans="1:24" s="1" customFormat="1" ht="22.5">
      <c r="A499" s="14"/>
      <c r="B499" s="46" t="s">
        <v>511</v>
      </c>
      <c r="C499" s="30" t="s">
        <v>270</v>
      </c>
      <c r="D499" s="17">
        <v>0.9123864536256001</v>
      </c>
      <c r="E499" s="17">
        <v>0</v>
      </c>
      <c r="F499" s="17">
        <v>0</v>
      </c>
      <c r="G499" s="17">
        <f t="shared" si="28"/>
        <v>0.9123864536256001</v>
      </c>
      <c r="H499" s="17">
        <f t="shared" si="29"/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0.9123864536256001</v>
      </c>
      <c r="P499" s="17">
        <v>0</v>
      </c>
      <c r="Q499" s="17">
        <v>0</v>
      </c>
      <c r="R499" s="17">
        <f t="shared" si="30"/>
        <v>-0.9123864536256001</v>
      </c>
      <c r="S499" s="18">
        <f t="shared" si="31"/>
        <v>-100</v>
      </c>
      <c r="T499" s="67" t="s">
        <v>556</v>
      </c>
      <c r="U499" s="19"/>
      <c r="V499" s="19"/>
      <c r="W499" s="19"/>
      <c r="X499" s="19"/>
    </row>
    <row r="500" spans="1:24" s="1" customFormat="1" ht="12">
      <c r="A500" s="14"/>
      <c r="B500" s="29" t="s">
        <v>93</v>
      </c>
      <c r="C500" s="30"/>
      <c r="D500" s="17">
        <v>0</v>
      </c>
      <c r="E500" s="17">
        <v>0</v>
      </c>
      <c r="F500" s="17">
        <v>0</v>
      </c>
      <c r="G500" s="17">
        <f t="shared" si="28"/>
        <v>0</v>
      </c>
      <c r="H500" s="17">
        <f t="shared" si="29"/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17">
        <v>0</v>
      </c>
      <c r="P500" s="17">
        <v>0</v>
      </c>
      <c r="Q500" s="17">
        <v>0</v>
      </c>
      <c r="R500" s="17">
        <f t="shared" si="30"/>
        <v>0</v>
      </c>
      <c r="S500" s="18"/>
      <c r="T500" s="67">
        <v>0</v>
      </c>
      <c r="U500" s="19"/>
      <c r="V500" s="19"/>
      <c r="W500" s="19"/>
      <c r="X500" s="19"/>
    </row>
    <row r="501" spans="1:24" s="1" customFormat="1" ht="12">
      <c r="A501" s="14"/>
      <c r="B501" s="46" t="s">
        <v>265</v>
      </c>
      <c r="C501" s="30" t="s">
        <v>270</v>
      </c>
      <c r="D501" s="17">
        <v>0.9123864536256001</v>
      </c>
      <c r="E501" s="17">
        <v>0</v>
      </c>
      <c r="F501" s="17">
        <v>0</v>
      </c>
      <c r="G501" s="17">
        <f t="shared" si="28"/>
        <v>0.9123864536256001</v>
      </c>
      <c r="H501" s="17">
        <f t="shared" si="29"/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0.9123864536256001</v>
      </c>
      <c r="P501" s="17">
        <v>0</v>
      </c>
      <c r="Q501" s="17">
        <v>0</v>
      </c>
      <c r="R501" s="17">
        <f t="shared" si="30"/>
        <v>-0.9123864536256001</v>
      </c>
      <c r="S501" s="18">
        <f t="shared" si="31"/>
        <v>-100</v>
      </c>
      <c r="T501" s="67" t="s">
        <v>556</v>
      </c>
      <c r="U501" s="19"/>
      <c r="V501" s="19"/>
      <c r="W501" s="19"/>
      <c r="X501" s="19"/>
    </row>
    <row r="502" spans="1:24" s="1" customFormat="1" ht="12">
      <c r="A502" s="14"/>
      <c r="B502" s="29" t="s">
        <v>145</v>
      </c>
      <c r="C502" s="30"/>
      <c r="D502" s="17">
        <v>0</v>
      </c>
      <c r="E502" s="17">
        <v>0</v>
      </c>
      <c r="F502" s="17">
        <v>0</v>
      </c>
      <c r="G502" s="17">
        <f t="shared" si="28"/>
        <v>0</v>
      </c>
      <c r="H502" s="17">
        <f t="shared" si="29"/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f t="shared" si="30"/>
        <v>0</v>
      </c>
      <c r="S502" s="18"/>
      <c r="T502" s="67">
        <v>0</v>
      </c>
      <c r="U502" s="19"/>
      <c r="V502" s="19"/>
      <c r="W502" s="19"/>
      <c r="X502" s="19"/>
    </row>
    <row r="503" spans="1:24" s="1" customFormat="1" ht="22.5">
      <c r="A503" s="14"/>
      <c r="B503" s="46" t="s">
        <v>357</v>
      </c>
      <c r="C503" s="30" t="s">
        <v>270</v>
      </c>
      <c r="D503" s="17">
        <v>0.9123864536256001</v>
      </c>
      <c r="E503" s="17">
        <v>0</v>
      </c>
      <c r="F503" s="17">
        <v>0</v>
      </c>
      <c r="G503" s="17">
        <f t="shared" si="28"/>
        <v>0.9123864536256001</v>
      </c>
      <c r="H503" s="17">
        <f t="shared" si="29"/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0.9123864536256001</v>
      </c>
      <c r="P503" s="17">
        <v>0</v>
      </c>
      <c r="Q503" s="17">
        <v>0</v>
      </c>
      <c r="R503" s="17">
        <f t="shared" si="30"/>
        <v>-0.9123864536256001</v>
      </c>
      <c r="S503" s="18">
        <f t="shared" si="31"/>
        <v>-100</v>
      </c>
      <c r="T503" s="67" t="s">
        <v>556</v>
      </c>
      <c r="U503" s="19"/>
      <c r="V503" s="19"/>
      <c r="W503" s="19"/>
      <c r="X503" s="19"/>
    </row>
  </sheetData>
  <sheetProtection/>
  <autoFilter ref="A17:AB501"/>
  <mergeCells count="26">
    <mergeCell ref="G7:O7"/>
    <mergeCell ref="H12:P12"/>
    <mergeCell ref="G6:Q6"/>
    <mergeCell ref="K15:L15"/>
    <mergeCell ref="M15:N15"/>
    <mergeCell ref="J9:K9"/>
    <mergeCell ref="H11:T11"/>
    <mergeCell ref="S15:S16"/>
    <mergeCell ref="R14:S14"/>
    <mergeCell ref="R15:R16"/>
    <mergeCell ref="R2:T2"/>
    <mergeCell ref="A3:T3"/>
    <mergeCell ref="J4:K4"/>
    <mergeCell ref="E14:E16"/>
    <mergeCell ref="Q14:Q16"/>
    <mergeCell ref="G14:P14"/>
    <mergeCell ref="G15:H15"/>
    <mergeCell ref="I15:J15"/>
    <mergeCell ref="T14:T16"/>
    <mergeCell ref="G4:H4"/>
    <mergeCell ref="A14:A16"/>
    <mergeCell ref="B14:B16"/>
    <mergeCell ref="C14:C16"/>
    <mergeCell ref="D14:D16"/>
    <mergeCell ref="F14:F16"/>
    <mergeCell ref="O15:P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03" max="19" man="1"/>
    <brk id="33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2018-07-17T08:26:58Z</cp:lastPrinted>
  <dcterms:created xsi:type="dcterms:W3CDTF">2011-01-11T10:25:48Z</dcterms:created>
  <dcterms:modified xsi:type="dcterms:W3CDTF">2021-02-10T06:21:51Z</dcterms:modified>
  <cp:category/>
  <cp:version/>
  <cp:contentType/>
  <cp:contentStatus/>
</cp:coreProperties>
</file>