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_FilterDatabase" localSheetId="0" hidden="1">'стр.1'!$A$17:$V$466</definedName>
    <definedName name="TABLE" localSheetId="0">'стр.1'!#REF!</definedName>
    <definedName name="TABLE_2" localSheetId="0">'стр.1'!#REF!</definedName>
    <definedName name="_xlnm.Print_Area" localSheetId="0">'стр.1'!$A$1:$V$503</definedName>
  </definedNames>
  <calcPr fullCalcOnLoad="1"/>
</workbook>
</file>

<file path=xl/sharedStrings.xml><?xml version="1.0" encoding="utf-8"?>
<sst xmlns="http://schemas.openxmlformats.org/spreadsheetml/2006/main" count="1157" uniqueCount="567">
  <si>
    <t>План</t>
  </si>
  <si>
    <t>Факт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</si>
  <si>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</si>
  <si>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</si>
  <si>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</si>
  <si>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</si>
  <si>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</si>
  <si>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</si>
  <si>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</si>
  <si>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</si>
  <si>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</si>
  <si>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</si>
  <si>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</si>
  <si>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</si>
  <si>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Всего</t>
  </si>
  <si>
    <t>I квартал</t>
  </si>
  <si>
    <t>II квартал</t>
  </si>
  <si>
    <t>III квартал</t>
  </si>
  <si>
    <t>IV квартал</t>
  </si>
  <si>
    <t xml:space="preserve">за </t>
  </si>
  <si>
    <t xml:space="preserve"> года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</si>
  <si>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</si>
  <si>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в базисном уровне цен</t>
  </si>
  <si>
    <t>в прогнозных ценах соответствующих лет</t>
  </si>
  <si>
    <t>Остаток освоения капитальных вложений на конец отчетного периода, млн. рублей
(без НДС)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</si>
  <si>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</si>
  <si>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</si>
  <si>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Отклонение от плана освоения по итогам отчетного периода</t>
  </si>
  <si>
    <t>млн. рублей
(без НДС)</t>
  </si>
  <si>
    <t>%</t>
  </si>
  <si>
    <t>квартал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</si>
  <si>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</si>
  <si>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</si>
  <si>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</si>
  <si>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</si>
  <si>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</si>
  <si>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</si>
  <si>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</si>
  <si>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</si>
  <si>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</si>
  <si>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</si>
  <si>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</si>
  <si>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</si>
  <si>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</si>
  <si>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</si>
  <si>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</si>
  <si>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</si>
  <si>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</si>
  <si>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</si>
  <si>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</si>
  <si>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</si>
  <si>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</si>
  <si>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</si>
  <si>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</si>
  <si>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</si>
  <si>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</si>
  <si>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</si>
  <si>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</si>
  <si>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</si>
  <si>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</si>
  <si>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</si>
  <si>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</si>
  <si>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</si>
  <si>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</si>
  <si>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</si>
  <si>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</si>
  <si>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</si>
  <si>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</si>
  <si>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</si>
  <si>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</si>
  <si>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</si>
  <si>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</si>
  <si>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</si>
  <si>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</si>
  <si>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</si>
  <si>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</si>
  <si>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</si>
  <si>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</si>
  <si>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</si>
  <si>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</si>
  <si>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</si>
  <si>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</si>
  <si>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</si>
  <si>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</si>
  <si>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</si>
  <si>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</si>
  <si>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</si>
  <si>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</si>
  <si>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</si>
  <si>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</si>
  <si>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</si>
  <si>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</si>
  <si>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</si>
  <si>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</si>
  <si>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</si>
  <si>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</si>
  <si>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</si>
  <si>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</si>
  <si>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</si>
  <si>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</si>
  <si>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</si>
  <si>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</si>
  <si>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</si>
  <si>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</si>
  <si>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</si>
  <si>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</si>
  <si>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</si>
  <si>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</si>
  <si>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</si>
  <si>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</si>
  <si>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</si>
  <si>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</si>
  <si>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</si>
  <si>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</si>
  <si>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</si>
  <si>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</si>
  <si>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</si>
  <si>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</si>
  <si>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</si>
  <si>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</si>
  <si>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</si>
  <si>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</si>
  <si>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</si>
  <si>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</si>
  <si>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</si>
  <si>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</si>
  <si>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</si>
  <si>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</si>
  <si>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</si>
  <si>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</si>
  <si>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</si>
  <si>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</si>
  <si>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</si>
  <si>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</si>
  <si>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</si>
  <si>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</si>
  <si>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</si>
  <si>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</si>
  <si>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</si>
  <si>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</si>
  <si>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</si>
  <si>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</si>
  <si>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</si>
  <si>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</si>
  <si>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</si>
  <si>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</si>
  <si>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</si>
  <si>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</si>
  <si>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</si>
  <si>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</si>
  <si>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</si>
  <si>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Реконструкция административно-производственных зданий</t>
  </si>
  <si>
    <t>Замена маслянных выключателей на вакуумные в ТП001 яч.04 г. Мценск  -1 шт.</t>
  </si>
  <si>
    <t>2020</t>
  </si>
  <si>
    <t>Строительство 3БКТП 2х250 6/0,4 кВ с ликвидацией ТП 733 г. Орел (с изменением границ полосы отвода и охранной зоны).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</si>
  <si>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</si>
  <si>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</si>
  <si>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</si>
  <si>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</si>
  <si>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ТП059 яч.07, яч.10. г. Мценск  -2 шт.</t>
  </si>
  <si>
    <t>Замена маслянных выключателей на вакуумные в ЦРП яч.01 г. Ливны -1шт.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</si>
  <si>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</si>
  <si>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</si>
  <si>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</si>
  <si>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</si>
  <si>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6/0,4 кВ мощностью 180 кВА на трансформатор 6/0,4 кВ мощностью 160 кВА в ТП 133 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</si>
  <si>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</si>
  <si>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</si>
  <si>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</si>
  <si>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</si>
  <si>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</si>
  <si>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250 кВА ТП 015, Кромы -1шт.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</si>
  <si>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</si>
  <si>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</si>
  <si>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</si>
  <si>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</si>
  <si>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</si>
  <si>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</si>
  <si>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>Замена оборудования РУ 0,4 кВТП 002 п. Залегощь -2шт. ЩО70</t>
  </si>
  <si>
    <t>Внедрение дуговой защиты в РУ 6(10) кВ РП 09 Яч. 02, 01, 05, 07, 09, 11, 13, 14, 12, 10, 06, 04 г. Орёл -12 шт.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</si>
  <si>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</si>
  <si>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</si>
  <si>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>ВЛ-6 кВ ТП 700 ул. Молдавская, монтаж реклоузера  г. Орел -0,86км 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</si>
  <si>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</si>
  <si>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</si>
  <si>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</si>
  <si>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</si>
  <si>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ВЛ-10кВ №29 ПС "Болхов" от опоры №42 до опоры №61 г. Болхов -1,2 км.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</si>
  <si>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</si>
  <si>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</si>
  <si>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</si>
  <si>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</si>
  <si>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</si>
  <si>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</si>
  <si>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</si>
  <si>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</si>
  <si>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</si>
  <si>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</si>
  <si>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</si>
  <si>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 2 ТП 020 п. Глазуновка, ул. Титова, ул. 50 лет Октября, ул. Горького -0,73км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</si>
  <si>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</si>
  <si>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</si>
  <si>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</si>
  <si>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</si>
  <si>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№1 ТП 002 с. Корсаково, ул. Пролетарская -0,45км (с установкой охранной зоны).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</si>
  <si>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</si>
  <si>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</si>
  <si>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</si>
  <si>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</si>
  <si>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</si>
  <si>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</si>
  <si>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</si>
  <si>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</si>
  <si>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</si>
  <si>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</si>
  <si>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</si>
  <si>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</si>
  <si>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2КЛ 0,4 кВ №13 ТП 122 ул. Октябрьская г. Орел -(2х0,1)-0,2 км (с установкой охранной зоны).</t>
  </si>
  <si>
    <t>КЛ-10кВ №39 ПС "Мценск" до опоры №1 ВЛ-10кВ Ф№39 г. Мценск -0,65км. (с установкой охранной зоны).</t>
  </si>
  <si>
    <t>КЛ 10 кВ №19 до опоры №1 ВЛ 10 кВ № 19 ПС 110/35/10 кВ Покровская -0,075км. (с установкой охранной зоны).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</si>
  <si>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</si>
  <si>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</si>
  <si>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</si>
  <si>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</si>
  <si>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</si>
  <si>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</si>
  <si>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</si>
  <si>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</si>
  <si>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</si>
  <si>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</si>
  <si>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</si>
  <si>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</si>
  <si>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</si>
  <si>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</si>
  <si>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</si>
  <si>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</si>
  <si>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</si>
  <si>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</si>
  <si>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</si>
  <si>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</si>
  <si>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</si>
  <si>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</si>
  <si>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</si>
  <si>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</si>
  <si>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</si>
  <si>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</si>
  <si>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Установка ПКУ (пункт коммерческого учета) на КЛ 10 кВ №9 ПС Долгое, 1шт.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</si>
  <si>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</si>
  <si>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Установка ПКУ (пункт коммерческого учета) на ВЛ 10 кВ №1 ПС Нарышкинская, между опорами № 90-91, 1шт.</t>
  </si>
  <si>
    <t>Техническое перевооружение  АСУП АО «Орелоблэнерго» на базе ПО «Модус» г. Болхов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</si>
  <si>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</si>
  <si>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</si>
  <si>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</si>
  <si>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</si>
  <si>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</si>
  <si>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</si>
  <si>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</si>
  <si>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</si>
  <si>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</si>
  <si>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</si>
  <si>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</si>
  <si>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</si>
  <si>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</si>
  <si>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</si>
  <si>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</si>
  <si>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</si>
  <si>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</si>
  <si>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</si>
  <si>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</si>
  <si>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</si>
  <si>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Прочее новое строительство</t>
  </si>
  <si>
    <t>Внедрение средств контроля кабельных и воздушных линий</t>
  </si>
  <si>
    <t>Установка ИКЗ на ВЛ-10 №5 кВ  ПС 35/10 Моховое, 2 комплекта</t>
  </si>
  <si>
    <t>J-03512522-1.2.1.1.1-2020</t>
  </si>
  <si>
    <t>1.2.1.2.1</t>
  </si>
  <si>
    <t>J-03512522-1.2.1.2.1-2020</t>
  </si>
  <si>
    <t>1.2.1.2.2</t>
  </si>
  <si>
    <t>J-03512522-1.2.1.2.2-2020</t>
  </si>
  <si>
    <t>1.2.1.2.3</t>
  </si>
  <si>
    <t>J-03512522-1.2.1.2.3-2020</t>
  </si>
  <si>
    <t>1.2.1.2.4</t>
  </si>
  <si>
    <t>J-03512522-1.2.1.2.4-2020</t>
  </si>
  <si>
    <t>1.2.1.2.5</t>
  </si>
  <si>
    <t>J-03512522-1.2.1.2.5-2020</t>
  </si>
  <si>
    <t>1.2.2.1.1</t>
  </si>
  <si>
    <t>J-03512522-1.2.2.1.1-2020</t>
  </si>
  <si>
    <t>J-03512522-1.2.2.1.2-2020</t>
  </si>
  <si>
    <t>1.2.2.2.1</t>
  </si>
  <si>
    <t>J-03512522-1.2.2.2.1-2020</t>
  </si>
  <si>
    <t>1.2.3.5.1</t>
  </si>
  <si>
    <t>J-03512522-1.2.3.5.1-2020</t>
  </si>
  <si>
    <t>J-03512522-1.2.3.6.1-2020</t>
  </si>
  <si>
    <t>1.2.4.1.1</t>
  </si>
  <si>
    <t>J-035512522-1.2.4.1.1-2020</t>
  </si>
  <si>
    <t>1.2.4.2.1</t>
  </si>
  <si>
    <t>J-03512522-1.2.4.2.1-2020</t>
  </si>
  <si>
    <t>1.2.4.2.2</t>
  </si>
  <si>
    <t>J-03512522-1.2.4.2.2-2020</t>
  </si>
  <si>
    <t>1.2.4.2.3</t>
  </si>
  <si>
    <t>J-03512522-1.2.4.2.3-2020</t>
  </si>
  <si>
    <t>1.4.1.1</t>
  </si>
  <si>
    <t>J-03512522-1.4.1.1-2020</t>
  </si>
  <si>
    <t>1.4.2</t>
  </si>
  <si>
    <t>1.4.2.1</t>
  </si>
  <si>
    <t>J-03512522-1.4.2.1-2020</t>
  </si>
  <si>
    <t>Фактический объем освоения капитальных вложений на 01.01.2020 года в прогнозных ценах соответствующих лет, млн. рублей
(без НДС)</t>
  </si>
  <si>
    <t>Освоение капитальных вложений 2020 года , млн. рублей (без НДС)</t>
  </si>
  <si>
    <t>Остаток освоения капитальных вложений на 01.01.2020 года, млн. рублей
(без НДС)</t>
  </si>
  <si>
    <t>Строительство БКТП 1х400 10/0,4 кВ с ликвидацией ТП 042 г. Болхов (с изменением границ полосы отвода и охранной зоны).</t>
  </si>
  <si>
    <t>Строительство БКТП 1х400 10/0,4 кВ с ликвидацией ТП 036 г. Мценск (с изменением границ полосы отвода и охранной зоны).</t>
  </si>
  <si>
    <t>Строительство БКТП 1х100 6/04 кВ с ликвидацией ГКТПН 101 г. Ливны (с изменением границ полосы отвода и охранной зоны).</t>
  </si>
  <si>
    <t>Строительство БКТП 1х160 10/0,4 кВ с ликвидацией ТП 012 п.Красная Заря (с изменением границ полосы отвода и охранной зоны).</t>
  </si>
  <si>
    <t>Строительство БКТП 1х250 10/0,4 кВ с ликвидацией ТП 004 п.Кромы (с изменением границ полосы отвода и охранной зоны).</t>
  </si>
  <si>
    <t>Замена трансформаторов 6/0,4 кВ мощностью 630 кВА на трансформаторы 10/0,4 кВ мощностью 630 ТП013 кВАг. Орел -2шт</t>
  </si>
  <si>
    <t>Замена трансформатора 6/0,4 кВ мощностью 160 кВА на трансформатор 10/0,4 кВ мощностью 160 кВА ТП306 г. Орел  -1шт</t>
  </si>
  <si>
    <t>Замена трансформатора 6/0,4 кВ мощностью 180  кВА на трансформатор 10/0,4 кВ мощностью 160 кВА ТП306 г. Орел -1шт</t>
  </si>
  <si>
    <t>Замена трансформаторов 6/0,4 кВ мощностью 250 кВА на трансформаторы 10/0,4 кВ мощностью 250 кВА ТП514 г. Орел -2шт (в связи с переводом пмтания на 10 кВ)</t>
  </si>
  <si>
    <t>Замена трансформатора мощностью 400 кВА на трансформатор 10/0,4 кВ мощностью 400 кВА, с сухой изоляцией  ТП019 г. Орел -1шт</t>
  </si>
  <si>
    <t>Замена трансформатора мощностью 630 кВА на трансформатор 10/0,4 кВ мощностью 400 кВА, с сухой изоляцией  ТП019 г. Орел -1шт</t>
  </si>
  <si>
    <t>Замена трансформатора мощностью 400 кВА на трансформатор мощностью 400 кВА ТП 023 г. Мценск - 1 шт.</t>
  </si>
  <si>
    <t>Замена трансформатора мощностью 400 кВа на трансформатор мощностью 250 кВА ТП 001 п. Долгое -1шт</t>
  </si>
  <si>
    <t>Замена трансформатора мощностью 400 кВа на трансформатор мощностью 630 кВА ТП 142 г. Ливны -1шт</t>
  </si>
  <si>
    <t>Замена трансформаторов мощностью 400 кВа на трансформаторы мощностью 630 кВА ТП 156 г. Ливны -2шт</t>
  </si>
  <si>
    <t>Замена трансформатора мощностью 250 кВА на трансформатор мощностью 250 кВА  ТП 030  п. Верховье -1шт.</t>
  </si>
  <si>
    <t>Замена трансформатора мощностью 250 кВА на трансформатор мощностью 160 кВА  ТП 022  п. Хомутово -1шт.</t>
  </si>
  <si>
    <t>Замена трансформатора мощностью 400 кВА на трансформатор мощностью 400 кВА ТП 005 ул. Советская, п. Глазуновка -1шт.</t>
  </si>
  <si>
    <t>Замена трансформатора мощностью 250 кВА на трансформатор мощностью 400 кВА ТП 013  ул. Розы Люксембург, п. Нарышкино -1шт.</t>
  </si>
  <si>
    <t>Замена трансформатора мощностью 160 кВА на трансформатор мощностью 160 кВА ТП 002 ул. Ленина, с. Сосково -1шт.</t>
  </si>
  <si>
    <t>Замена трансформатора мощностью 400 кВА на трансформатор мощностью 400 кВА ТП001 г. Новосиль -1шт.</t>
  </si>
  <si>
    <t>Замена оборудования РУ 10 кВ ТП 805 яч.01 г. Орел -РВз-2шт, ВВ -1шт</t>
  </si>
  <si>
    <t>Замена оборудования РУ 10 кВ ТП 861 яч.05 г. Орел -РВз-2шт, ВВ -1шт</t>
  </si>
  <si>
    <t xml:space="preserve">Установка оборудования РП 25 г. Орел 2шт. КСО-298 с ВВ </t>
  </si>
  <si>
    <t>Установка оборудования РП 29 г. Орел 2шт. КСО-298 с ВВ</t>
  </si>
  <si>
    <t xml:space="preserve">Установка оборудования РП 27 г. Орел 2шт. КСО-298 с ВВ </t>
  </si>
  <si>
    <t>Внедрение дуговой защиты в РП 12 Яч.09,14,15,13,11,07,01,10,17 г. Орёл - 9 шт.</t>
  </si>
  <si>
    <t>Техперевооружение РП. Внедрение дуговой  защиты и автоматики в ЦРП05 яч.01, яч.02, яч.03, яч.04, яч.05, яч.06, яч.07, яч.08, яч.09, яч.10, яч.11, яч.12, яч.13, яч.14, яч.15, яч.16, яч.17, яч.18, яч.20, яч.22.   г. Мценск - 20шт.</t>
  </si>
  <si>
    <t>Техперевооружение РП. Внедрение дуговой  защиты и автоматики в ЦРП04 яч.1, яч.02, яч.3, яч.4, яч.5, яч.6,  яч.07,яч.8,  яч.09, яч.10, яч.11, яч.12, яч.13, яч.14  г. Мценск  -14шт.</t>
  </si>
  <si>
    <t>ВЛ-10 кВ №10 ПС "Коммаш" от ТП 029 до ЦРП 03 г. Мценск -0,96км. (с установкой охранной зоны).</t>
  </si>
  <si>
    <t>ВЛ 0,4 кВ №3 ТП 014 по ул. Фрунзе  в г. Ливны -0,7км (с установкой охранной зоны).</t>
  </si>
  <si>
    <t>ВЛ 0,4 кВ №2 ТП 014 по ул. Фрунзе в г. Ливны -1,85км (с установкой охранной зоны).</t>
  </si>
  <si>
    <t>ВЛ 10 кВ №7 ПС 110/35/10 кВ ЭЧЭ-61 п. Змиевка от оп. №95 до  ТП 043, от оп. №95 до оп. № 12/4 п. Змиевка -0,88км (с установкой охранной зоны).</t>
  </si>
  <si>
    <t>ВЛ 0,4 кВ №2 ТП 013 п. Глазуновка, Ленина -0,8км. (с установкой охранной зоны).</t>
  </si>
  <si>
    <t>КЛ-0,4кВ №3  ТП100 - пер. Игнатова 27 г. Орел -0,21 км (с установкой охранной зоны).</t>
  </si>
  <si>
    <t>КЛ-0,4кВ №13  ТП100 - пер. Игнатова 25 г. Орел -0,2 км (с установкой охранной зоны).</t>
  </si>
  <si>
    <t>КЛ-0,4кВ №8  ТП100 - Матвеева 16 г. Орел -0,135 км (с установкой охранной зоны).</t>
  </si>
  <si>
    <t>Построение АСКУЭ  в распределительных сетях 0,4 кВ на вводах в ТП 010  п. Нарышкино, в том числе на вводах в жилые дома — 1шт</t>
  </si>
  <si>
    <t>Построение АСКУЭ  в распределительных сетях 0,4 кВ на вводах в ТП 007  г. Малоархангельск, в том числе на вводах в жилые дома -1шт</t>
  </si>
  <si>
    <t>Построение АСКУЭ  в распределительных сетях 0,4 кВ на вводах в ТП 001  г. Малоархангельск, в том числе на вводах в жилые дома-1шт</t>
  </si>
  <si>
    <t>Построение АСКУЭ в распределительных сетях 0,4 кВ на вводах в ТП 024 п. Залегощь -1шт.</t>
  </si>
  <si>
    <t>Построение автоматизированной информационно-ф системы АСКУЭ  в распределительных сетях 6/10 кВ по питающим линиям №1 в  ТП 100 г.орел -1шт.</t>
  </si>
  <si>
    <t>Построение автоматизированной информационно-измерительной системы АСКУЭ  в распределительных сетях 6/10 кВ по питающим линиям №00, №24 в РП 10 г.Орел -1шт.</t>
  </si>
  <si>
    <t>Построение автоматизированной информационно-измерительной системы АСКУЭ  в распределительных сетях 10 кВ по питающим линиям КЛ №12 ПС 110/35/10 кВ Залегощь в  ТП026 п. Залегощь -1шт.</t>
  </si>
  <si>
    <t>Дробилка древесины (веткоизмелчитель) колесная на автомобильном прицепе. 1шт.</t>
  </si>
  <si>
    <t>Строительство КЛ-10 кВ от ТП306 до места врезки в КЛ-10 кВ РП15.13 — ТП317.01 (направлением в сторону РП15) - 0,2 км (с установкой охранной зоны).</t>
  </si>
  <si>
    <t>Строительство КЛ-10 кВ от ТП306 до места врезки в КЛ-10 кВ РП15.13 — ТП317.01 (направлением в сторону ТП317)- 0,2 км (с установкой охранной зоны).</t>
  </si>
  <si>
    <t>Строительство КЛ-10 кВ от ТП306 до ТП317 - 0,2 км (с установкой охранной зоны).</t>
  </si>
  <si>
    <t>Строительство ВЛЗ  10кВ -0,7км</t>
  </si>
  <si>
    <t>Монтаж БКТП 10/0,4 кВ 0,4МВА (1х0,4МВА)</t>
  </si>
  <si>
    <t>Установка ИКЗ на ВЛ-10 кВ №10  ПС 110/35/10 Болхов, 4  комплекта</t>
  </si>
  <si>
    <t>Установка ИКЗ на ВЛ-10 №5 кВ  ПС 110/35/10 Верховье-1, 3 комплекта</t>
  </si>
  <si>
    <t>Установка ИКЗ на ВЛ-10 кВ №12  ПС 110/35/10 Кромская, 2  комплекта</t>
  </si>
  <si>
    <t>Изменение стоимости оборудования</t>
  </si>
  <si>
    <t>Строительство 3БКТП 2х250 6/0,4 кВ с ликвидацией ТП 450 г. Орел (с изменением границ полосы отвода и охранной зоны).</t>
  </si>
  <si>
    <t>Строительство 3БКТП 2х250 6/0,4 кВ с ликвидацией ТП 676 г. Орел (с изменением границ полосы отвода и охранной зоны).</t>
  </si>
  <si>
    <t xml:space="preserve">Строительство БКТП 1х160 10/0,4 кВ с ликвидацией КТП 003 с. Знаменское (с изменением границ полосы отвода и охранной зоны). </t>
  </si>
  <si>
    <t>Строительство 3БКТП 2х250 6/04 кВ с ликвидацией ТП 120 г. Ливны (с изменением границ полосы отвода и охранной зоны).</t>
  </si>
  <si>
    <t>Замена маслянных выключателей на вакуумные в ЦРП 01 яч.1; яч.10; яч.02; яч.06; яч.07; яч.08 г. Мценск - 5 шт. Коррект. 6шт.</t>
  </si>
  <si>
    <t>Замена трансформатора 6/0,4 кВ мощностью 160 кВА на трансформатор 6/0,4 кВ мощностью 160 кВА в ТП 336 г. Орел -1шт ИСКЛ</t>
  </si>
  <si>
    <t>Установка оборудования РУ 0,4кВ РП 01 г.Орел -3шт. ВА5541  1000А</t>
  </si>
  <si>
    <t xml:space="preserve">Установка оборудования РП 28 яч.10 г. Орел 1шт. КСО-298-08 ВВ  </t>
  </si>
  <si>
    <t xml:space="preserve">Установка в РУ-10 кВ ТП514 двух комплексов учета электроэнергии  </t>
  </si>
  <si>
    <t>Установка секционного разъединителя между ячейками №2 и №3 в РУ-6 кВ ТП035. Перевод присоединения  из яч. №2 в яч. №4 и присоединения из яч. №4 в яч. №2 (РВз-10-630 -2шт., ШМ -1шт.)</t>
  </si>
  <si>
    <t>Замена оборудования  РУ 0.4кВ ТП 020 г. Болхов -2шт.(ЩО70-1-03, ЩО70-1-02)</t>
  </si>
  <si>
    <t>Замена оборудования  РУ 0.4кВ ТП 041 г. Болхов -1шт. ЩО70-1-03</t>
  </si>
  <si>
    <t>Замена оборудования РУ 10 кВ ТП 048 г. Болхов -2шт (КСО-298-08ВВ 1шт., КСО 393-11 1шт.)</t>
  </si>
  <si>
    <t xml:space="preserve">Замена оборудования РУ 10кВ ТП 098 яч№1; №2; №3; №4; №5; №6. г. Мценск -6шт. (КСО393-03 4 шт., КСО393-04 2шт., шинный мост, торцевые панели 4шт.) </t>
  </si>
  <si>
    <t>Замена оборудования РУ 10кВ ТП 070 яч№1; №2. г. Мценск -2шт. (КСО393-03 1шт., КСО393-04 1шт., торцевые панели 2 шт)</t>
  </si>
  <si>
    <t>Замена оборудования РУ-6кВ ТП 048 г. Ливны -8шт. (КСО393-04 2шт., КСО393-03 5 шт., КСО393-11 1шт.)</t>
  </si>
  <si>
    <t>Замена оборудования РУ-6кВ ТП 107 г. Ливны -4шт. (КСО393-04 1шт., КСО393-03 3шт.)</t>
  </si>
  <si>
    <t>Замена оборудования РУ 10 кВ ТП 022 п. Хомутово -3шт. КСО366 Коррект. КСО 393-03 1шт., КСО393-04 1шт., КСО 393-08 1шт.)</t>
  </si>
  <si>
    <t>Замена оборудования РУ 10кВ ТП 004 п. Змиевка -1шт (КСО 393-09)</t>
  </si>
  <si>
    <t>Замена оборудования РУ 0,4кВ ТП 001 г. Малоархангельск -2шт. (ЩО70-1-01 1шт., ЩО70-1-84 1шт.)</t>
  </si>
  <si>
    <t>Замена оборудования РУ 0,4кВ ТП 003 г.Дмитровск -1шт. ЩО70-1-03</t>
  </si>
  <si>
    <t>Замена оборудования РУ 10кВ ТП 017  п. Кромы -1шт. КСО393-11</t>
  </si>
  <si>
    <t>Техперевооружение РП. Внедрение дуговой  защиты и автоматики в ЦРП  яч.1, яч.2, яч.3, яч4, яч.5, яч.6, яч.7, яч.8, яч.9, яч.10, яч.11, яч.12, яч.13, яч.14.  г.Ливны -14шт</t>
  </si>
  <si>
    <t xml:space="preserve">Техперевооружение ТП и РП. Внедрение микропроцессорной релейной защиты и автоматики в РП 16 Яч.12,13 г. Орёл -2 шт. </t>
  </si>
  <si>
    <t>Техперевооружение ТП и РП. Внедрение микропроцессорной релейной защиты и автоматики в ТП 801 Яч.08 г. Орёл - 1 шт.</t>
  </si>
  <si>
    <t>Техперевооружение ТП и РП. Внедрение микропроцессорной релейной защиты и автоматики в ТП 805 Яч.01 г. Орёл - 1 шт.</t>
  </si>
  <si>
    <t>Техперевооружение ТП и РП. Внедрение микропроцессорной релейной защиты и автоматики в ТП 861 Яч.05 г. Орёл - 1 шт.</t>
  </si>
  <si>
    <t>ТехперевооружениеТП и РП. Внедрение микропроцессорной релейной защиты и автоматики в ЦРП 03 яч.12 г. Мценск -1шт.</t>
  </si>
  <si>
    <t>Техперевооружение ТП и РП. Внедрение микропроцессорной релейной защиты и автоматики в ЦРП 01 яч.02; яч.06; яч.07; яч.08; яч.10 г. Мценск -5шт.</t>
  </si>
  <si>
    <t>Техперевооружение РП. Внедрение микропроцессорной релейной защиты и автоматики в ТП 037 Яч. 01 г. Ливны - 1шт.</t>
  </si>
  <si>
    <t>Техперевооружение РП. Внедрение микропроцессорной релейной защиты и автоматики в ТП 058. Яч.01 г. Ливны -1 шт.</t>
  </si>
  <si>
    <t>Техперевооружение РП. Внедрение микропроцессорной релейной защиты и автоматики в ТП 142 Яч.03 г. Ливны -1 шт.</t>
  </si>
  <si>
    <t>Техперевооружение ТП и РП. Внедрение микропроцессорной релейной защиты и автоматики в ЦРП 01 яч.01 г. Ливны -1шт.</t>
  </si>
  <si>
    <t>ВЛ-0,4 кВ №14 ТП 141 ул. Колпакчи г. Орел -0,52км (с установкой охранной зоны). Коррект. -0,39 км.</t>
  </si>
  <si>
    <t xml:space="preserve">ВЛ-0,4 кВ №12 ТП 700 ул. Молдавская, ул. Ср. Пятницкая, ул Пятницкая с переводом питания на ТП 667.02 ул. Пятницкая. г.Орел -1,16 км (с установкой охранной зоны). </t>
  </si>
  <si>
    <t>ВЛ-0,4 кВ №7 ТП 468 ул. Федотовой, ул. Ватная, пер. Канатный , ул. Корчагина г. Орел -0,97км (с установкой охранной зоны).Коррект- 0,8 км.</t>
  </si>
  <si>
    <t xml:space="preserve">ВЛ-0,4 кВ №12 ТП 646 пер. Медведевский, ул. Ляшко, ул. 5-го Августа, г. Орел -0,79км (с установкой охранной зоны). </t>
  </si>
  <si>
    <t>ВЛ-0,4 кВ №5 ТП 105 ул. Приборостроительная г. Орел -0,22км (с установкой охранной зоны). ИСКЛ</t>
  </si>
  <si>
    <t>ВЛ-0,4 кВ №16 ТП 100 ул. Игнатова г. Орел -0,49км (с установкой охранной зоны).Коррект. -0,458 км.</t>
  </si>
  <si>
    <t>ВЛ 0,4 кВ №3 ТП 122 ул. 60-Лет Октября г. Орел -0,15км (с установкой охранной зоны). Коррект. 0,155 км</t>
  </si>
  <si>
    <t>ВЛ 0,4 кВ №4 ТП 004 пер. 4-й Ленинский, пер. 5-й Ленинский, г.Болхов -0,55км (с установкой охранной зоны). Коррект- 0,5 км.</t>
  </si>
  <si>
    <t>ВЛ 0,4 кВ №6 ТП 005 пл. Лесная, г. Болхов -0,5км (с установкой охранной зоны). Коррект -0,45 км.</t>
  </si>
  <si>
    <t>ВЛ-10кВ №18 ПС "Коммаш" от опоры №1 до опоры №35 г. Мценск -2,3км (с установкой охранной зоны).Коррект 1,86 км.</t>
  </si>
  <si>
    <t>ВЛ-10 кВ №10 ПС "Коммаш" от ТП 097 до ТП 029 г. Мценск -0,42км. (с установкой охранной зоны). Коррект. -0,55 км</t>
  </si>
  <si>
    <t>ВЛ-0,4кВ №3  ТП 010 Ул. Рылеева, ул. Минаева, ул. Новикова, пер. Набережный г. Мценск  -1,32км. (с установкой охранной зоны). Коррект. с разукрупнением распределительной линии -1,48 км.</t>
  </si>
  <si>
    <t>ВЛ 0,4 кВ №13 ТП 044 по ул. Денисова в г. Ливны -0,48км (с установкой охранной зоны). Коррект.-0,7км</t>
  </si>
  <si>
    <t>ВЛ 0,4 кВ №4 ТП 004 по ул. Рабочая, ул. кап. Филиппова, ул. Маяковского  в г. Ливны -1,1 (с установкой охранной зоны).</t>
  </si>
  <si>
    <t>ВЛ 0,4 кВ №10 ТП 003 по ул. Маяковского, ул. Ленина в п. Долгое -0,52км (с установкой охранной зоны). Коррект -0,76км</t>
  </si>
  <si>
    <t>ВЛ 0,4 кВ №2 ТП 013 по ул. Комарова в п. Колпна -0,9км (с установкой охранной зоны). Коррект -0,72км</t>
  </si>
  <si>
    <t>ВЛ 0,4 кВ №2 ТП 001 г. Малоархангельск ул. Ленина -1,15км (с установкой охранной зоны). Коррект. -1,11 км</t>
  </si>
  <si>
    <t>ВЛ 0,4 кВ №2 ТП 042 п. Змиевка, ул. Колхозная -0,52км (с установкой охранной зоны). Коррект. -0,525 км.</t>
  </si>
  <si>
    <t>ВЛ 0,4 кВ №4 ТП 005 ул. Ленина, ул. Советская, с. Сосково-0.82 км (с установкой охранной зоны).коррект. -0,69км</t>
  </si>
  <si>
    <t>ВЛ 0,4 кВ №3 ТП 005 АЗС, с. Сосково- 0,141 км (с установкой охранной зоны). Коррект. -0,112 км</t>
  </si>
  <si>
    <t>ВЛ 0,4 кВ №2 ТП 001 с разукрупнением распределительной сети и переводом питания па ТП 007 ул. Молодежная  п. Шаблыкино-0,92 км (с установкой охранной зоны). Коррект. - 1,15 км</t>
  </si>
  <si>
    <t>ВЛ 0,4 кВ №1 ТП 005 ул. 7-го Ноября, ул.Комсомольская, ул. Пушкина п. Хотынец -1,5 км (с установкой охранной зоны) Коррект. 1,1 км. с разукрупнением распределительной линии</t>
  </si>
  <si>
    <t>ВЛ 10 кВ №18 ПС 35/10 кВ «Хотынецкая» опоры №155-170 п. Хотынец  -1.0 км (с установкой охранной зоны). Коррект.-1,1 км.</t>
  </si>
  <si>
    <t>ВЛ 0,4 кВ №6 ТП 004 с. Моховое, ул. Молодежная -0,135км (с установкой охранной зоны). Коррект 0,09 км.</t>
  </si>
  <si>
    <t>ВЛ 0,4 кВ №4 ТП 001 с. Корсаково, ул. Пролетарская -0,61км (с установкой охранной зоны). Коррект -0,51 км.</t>
  </si>
  <si>
    <t>ВЛ 0,4 кВ № 10 ТП 013  ул. Горки, Скважина, п. Кромы -0,6км (с установкой охранной зоны). Коррек.-0,607 км.</t>
  </si>
  <si>
    <t>ВЛ 0,4 кВ № 2 ТП 012 с переводом питания на ТП 014 пер. Куренцова, п. Кромы -0,3км. Коррект. -0,32 км.</t>
  </si>
  <si>
    <t>ВЛ 0,4 кВ № 13 ТП 002 ул. Революционная, г. Дмитровск -1,5км (с установкой охранной зоны). Коррект. -1,4 км.</t>
  </si>
  <si>
    <t>ВЛ 0,4 кВ № 10 РП 01, ул. Советская, с разукрупнением распределительной линии г. Дмитровск -1,5км (с установкой охранной зоны). Коррект. -1,6 км.</t>
  </si>
  <si>
    <t>КЛ-10кВ ТП 058 - ТП 059  г. Мценск -0,4км. (с установкой охранной зоны) Коррект.0,312км</t>
  </si>
  <si>
    <t>КЛ-10 кВ ТП 007 - ТП 008  г. Болхов -0,7км. (с установкой охранной зоны). Коррект. - 0,65 км.</t>
  </si>
  <si>
    <t xml:space="preserve">КЛ-6кВ ТП 005-ТП 045 г. Ливны -0,7км (с установкой охранной зоны). Коррект. - 0,82 км. </t>
  </si>
  <si>
    <t>КЛ-6кВ ТП 100 -ТП 058 г. Ливны -0,4км (с установкой охранной зоны). Коррект -0,230 км</t>
  </si>
  <si>
    <t>КЛ-6кВ ТП 005-ТП 122 г. Ливны -0,35км (с установкой охранной зоны).</t>
  </si>
  <si>
    <t>КЛ-6кВ №0 ПС ПМ-ТП 152 г. Ливны -0,45км (с установкой охранной зоны).</t>
  </si>
  <si>
    <t>КЛ 6 кВ ТП 014-ТП 130 г. Ливны -0,6км (с установкой охранной зоны).</t>
  </si>
  <si>
    <t>Установка для целей защиты, управления, контроля и учета электроэнергии (ПСС-10 Реклоузер) на  ВЛ-6 кВ Фидер №4,  п/ст «Черкасская», опора №1 г. Ливны -1шт.ИСКЛ</t>
  </si>
  <si>
    <t>Установка для целей защиты, управления, контроля и учета электроэнергии (ПСС-10 Реклоузер) на  ВЛ 6 кВ №28 ПС ПМ, опора №1 г. Ливны -1шт.</t>
  </si>
  <si>
    <t>Установка для целей защиты, управления, контроля и учета электроэнергии (ПСС-10 Реклоузер) на ВЛ-10 №3 кВ  ПС 110/35/10 кВ ЭЧЭ-61 п. Змиевка оп. №1</t>
  </si>
  <si>
    <t>Установка для целей защиты пункта секционирования столбовой ПСС-10 реклоузер  на ВЛ 10 кВ №3 оп. №6/3 кольцо с ВЛ 10 кВ №4 ПС 110/35/10 кВ ЭЧЭ-61 п. Змиевка</t>
  </si>
  <si>
    <t>Установка для целей защиты пункта секционирования столбовой ПСС-10 реклоузер на ВЛ-10 кВ №5 оп. №41 кольцо с ВЛ 10 кВ №4 ПС 110/35/10 кВ ЭЧЭ-62 п. Глазуновка</t>
  </si>
  <si>
    <t xml:space="preserve">Установка для целей защиты, управления, контроля и учета электроэнергии (ПСС-10 Реклоузер) на ВЛ-10 №5 кВ ПС 110/35/10 кВ ЭЧЭ-62 п. Глазуновка опора №2 </t>
  </si>
  <si>
    <t xml:space="preserve">Установка для целей защиты, управления, контроля и учета электроэнергии (ПСС-10 Реклоузер)на ВЛ-10 №4 кВ ПС 110/35/10 кВ ЭЧЭ-62 п. Глазуновка опора №2 </t>
  </si>
  <si>
    <t>Установка для целей защиты пункта секционирования столбового учета электроэнергии  (ПСС-10 Реклоузер)   на ВЛ-10 кВ №5  ПС 35/10 кВ «Сосковская» опора № 1 с. Сосково -1шт.</t>
  </si>
  <si>
    <t xml:space="preserve">Установка для целей защиты, управления, контроля и учета электроэнергии (ПСС-10 Реклоузер) на  ВЛ-10 кВ №17 п. Залегощь оп. №43-отп. на д. Ореховка -1шт </t>
  </si>
  <si>
    <t>Установка для целей защиты, управления, контроля и учета электроэнергии (ПСС-10 Реклоузер) на ВЛ-10 кВ №17 п. Залегощь оп. №№99-100 -1шт</t>
  </si>
  <si>
    <t>Построение АСКУЭ в распределительных сетях 0,4 кВ на вводах в объекты электроснабжения от ТП  (1260 объекта) г. Орел Коррект (161 объектов от ТП 851.07; ТП 733.08)</t>
  </si>
  <si>
    <t>Построение АСКУЭ в распределительных сетях 0,4 кВ на вводах в объекты электроснабжения от ТП 015. (63 объекта)г. Болхов</t>
  </si>
  <si>
    <t xml:space="preserve">Построение АСКУЭ в распределительных сетях 0,4 кВ на вводах в объекты электроснабжения от ТП 003. (68 объектов)г. Болхов </t>
  </si>
  <si>
    <t>Построение АСКУЭ в распределительных сетях 0,4 кВ на вводах в ТП 072 г. Мценск -1шт.</t>
  </si>
  <si>
    <t>Построение АСКУЭ в распределительных сетях 0,4 кВ на вводах в ТП 098 г. Мценск -1шт.</t>
  </si>
  <si>
    <t>Построение АСКУЭ в распределительных сетях 0,4 кВ на вводах в ТП 066 г. Мценск -1шт</t>
  </si>
  <si>
    <t xml:space="preserve">Построение АСКУЭ в распределительных сетях 0,4 кВ на вводах в объекты электроснабжения от ТП 099  (96 объектов) г. Мценск </t>
  </si>
  <si>
    <t>Построение АСКУЭ  в распределительных сетях 0,4 кВ на вводах в ТП 001 г. Ливны -1шт.</t>
  </si>
  <si>
    <t>Построение АСКУЭ  в распределительных сетях 0,4 кВ на вводах в ТП 001а г. Ливны -1шт.</t>
  </si>
  <si>
    <t>Построение АСКУЭ  в распределительных сетях 0,4 кВ на вводах в ТП 056 г. Ливны  -1шт.</t>
  </si>
  <si>
    <t>Построение АСКУЭ  в распределительных сетях 0,4 кВ на вводах в ТП 059 г. Ливны -1шт.</t>
  </si>
  <si>
    <t>Построение АСКУЭ в распределительных сетях 0,4 кВ на вводах в объекты электроснабжения от ТП 006, ТП 163, ТП 153  (102 объектов) г. Ливны</t>
  </si>
  <si>
    <t>Построение АСКУЭ в распределительных сетях 0,4 кВ на вводах в объекты электроснабжения от ТП013  (32 объекта) п. Колпна</t>
  </si>
  <si>
    <t>Построение АСКУЭ в распределительных сетях 0,4 кВ на вводах в объекты электроснабжения от ТП012  (46 объектов) п. Долгое</t>
  </si>
  <si>
    <t>Построение АСКУЭ в распределительных сетях 0,4 кВ на вводах в ТП 008 п. Красная Заря  ул. Д. Давыдова -1шт.</t>
  </si>
  <si>
    <t xml:space="preserve">Построение АСКУЭ в распределительных сетях 0,4 кВ на вводах в объекты электроснабжения от ТП 008 п. Русский Брод  (71 объектов) </t>
  </si>
  <si>
    <t xml:space="preserve">Построение АСКУЭ  в распределительных сетях 0,4 кВ на вводах в ТП 011 (116 объекта) п. Нарышкино </t>
  </si>
  <si>
    <t>Построение АСКУЭ  в распределительных сетях 0,4 кВ на вводах в ТП 009  п. Хотынец, в том числе на вводах в  жилые дома</t>
  </si>
  <si>
    <t>Построение АСКУЭ в распределительных сетях 0,4 кВ на вводах в объекты электроснабжения от ТП 005 (63 объекта) п.Хотытец</t>
  </si>
  <si>
    <t>Построение АСКУЭ  в распределительных сетях 0,4 кВ на вводах в ТП 002  г. Малоархангельск, в том числе на вводах в жилые дома-1шт</t>
  </si>
  <si>
    <t>Построение АСКУЭ  в распределительных сетях 0,4 кВ на вводах в ТП 008  п. Змиевка, в том числе на вводах в жилые дома-1шт</t>
  </si>
  <si>
    <t>Построение АСКУЭ  в распределительных сетях 0,4 кВ на вводах в ТП 028  п. Глазуновка, в том числе на вводах в жилые дома-1шт</t>
  </si>
  <si>
    <t xml:space="preserve">Построение АСКУЭ в распределительных сетях 0,4 кВ на вводах в объекты электроснабжения от ТП 042 (67 объектов) п. Змиевка </t>
  </si>
  <si>
    <t>Построение АСКУЭ в распределительных сетях 0,4 кВ на вводах в объекты электроснабжения от ТП 027, ТП 025  (96 объектов) п. Залегощь</t>
  </si>
  <si>
    <t>Построение АСКУЭ в распределительных сетях 0,4 кВ на вводах в ТП 005 ул. Толкачева, г. Дмитровск -1шт.</t>
  </si>
  <si>
    <t xml:space="preserve">Построение АСКУЭ в распределительных сетях 0,4 кВ на вводах в объекты электроснабжения от ТП 015, ТП 020 (90 объектов) п. Кромы </t>
  </si>
  <si>
    <t>Построение автоматизированной информационной системы АСКУЭ  в распределительных сетях 6/10 кВ по питающим линиям №434 в  ТП 082 г.Орел -1шт. ИСКЛ</t>
  </si>
  <si>
    <t>Построение автоматизированной информационно-измерительной системы АСКУЭ  в распределительных сетях 10 кВ на оп.№1 ВЛ 10 кВ №20  ПС "Коммаш" с ПКУ г. Мценск -1шт.</t>
  </si>
  <si>
    <t>Построение автоматизированной информационно-измерительной системы АСКУЭ  в распределительных сетях 10 кВ на оп.№1 ВЛ 10 кВ №15 ПС "Коммаш" с ПКУ г. Мценск -1шт</t>
  </si>
  <si>
    <t>Построение автоматизированной информационно-измерительной системы АСКУЭ  в распределительных сетях 6/10 кВ по питающим линиям №4  ПС «Черкасская» опора №1 с ПКУ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</si>
  <si>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№14 ПС «Черкасская»  опора №1 с ПКУ г. Ливны -1шт</t>
  </si>
  <si>
    <t>Реконструкция кровли административного здания Лит.А, г.Орел, пл. Поликарпова, 8 .</t>
  </si>
  <si>
    <t>Техническое перевооружение   СКС ОАО «Орелоблэнерго» ИСКЛ</t>
  </si>
  <si>
    <t>Автоподъёмник 48126 С -4 ПСС-131.18.Э-2шт. Кореект: 3шт</t>
  </si>
  <si>
    <t xml:space="preserve">Автокран КС 45717 К-1 25 тонн 1шт </t>
  </si>
  <si>
    <t>УАЗ-390945 4шт. ИСКЛ</t>
  </si>
  <si>
    <t>Бортовой полуприцеп МАЗ 938660-044 -1шт ИСКЛ</t>
  </si>
  <si>
    <t>Автомобиль LADA Largus универсал 3шт.</t>
  </si>
  <si>
    <t>Автомобильный прицеп 8363 АА низкорамный трал для перевозки УНГБ -1шт.</t>
  </si>
  <si>
    <t>Строительство КЛ-10 кВ от ПС «Западная» до 1 сек. РУ-10 кВ ТП514    (с установкой охранной зоны) 0,2км. Коррект. 0,18 км</t>
  </si>
  <si>
    <t>Строительство КЛ-10 кВ от ПС «Западная» до 2 сек. РУ-10 кВ ТП514    (с установкой охранной зоны)0,2км. Коррект. 0,18км</t>
  </si>
  <si>
    <t>Строительство КЛ-0,4 кВ от РП18 до места соединения с КЛ-0,4 кВ от ТП617  (с установкой охранной зоны)  0,1км. Коррек.0,07км</t>
  </si>
  <si>
    <t xml:space="preserve">Строительство БКТП 10/0,4,  ВЛЗ 10 кВ кВ для перераспределения существующих нагрузок, оптимизации потерь и улучшения качества электроэнергии в районе ул. Давыдова-ул. Кутузова-ул. Д.Донского  г. Мценск (с установкой границ полосы отвода и охранной зоны) </t>
  </si>
  <si>
    <t xml:space="preserve">Строительство ВЛЗ 6 кВ ПС Пушкарская-ТП 153 г. Ливны -1,95км (с установкой охранной зоны) </t>
  </si>
  <si>
    <t>Строительство 2КЛ 0,4 кВ ТП 142 до ВРУ дополнительного корпуса МБОУ «Средняя общеобразовательная  школа №2 г. Ливны» по ул. Октябрьская, 39  в г. Ливны (с установкой охранной зоны)  -0,24 (2х0,12)км</t>
  </si>
  <si>
    <t>Строительство 2КЛ 0,4 кВ ТП 156 до ВРУ детской поликлиники по ул. Солнечная, 10 в г. Ливны (с установкой охранной зоны) -0,2 (2х0,1)км</t>
  </si>
  <si>
    <t xml:space="preserve">Строительство БКТП  10/0,4 кВ для перераспределения существующих нагрузок, оптимизации потерь и улучшения качества электроэнергии , с построением АСКУЭ в распределительных сетях 0,4 кВ на вводах в объекты электроснабжения по ул. Блынского, ул. Достоевская, ул. Дорожная п. Покровское </t>
  </si>
  <si>
    <t>Монтаж БКТП 10/0,4 кВ 0,16 МВА (1*0,16 МВА)</t>
  </si>
  <si>
    <t>Строительство ВЛИ 0,4 кВ -1,1км</t>
  </si>
  <si>
    <t>Строительство БКТП  10/0,4 кВ для перераспределения существующих нагрузок, оптимизации потерь и улучшения качества электроэнергии по ул. Горького, п. Нарышкино (с установкой границ полосы отвода и охранной зоны)</t>
  </si>
  <si>
    <t>Монтаж БКТП 10/0,4 кВ 0,16МВА (1х0,16МВА)</t>
  </si>
  <si>
    <t>Строительство ВЛ 10 кВ -0,2км.</t>
  </si>
  <si>
    <t>Установка УТКЗ по КЛ 6 кВ РП 03.14 (1шт.) в ТП 041 (2шт.), ТП 043 (1шт.), ТП 044 (1шт.) - 5шт.</t>
  </si>
  <si>
    <t>Установка УТКЗ по КЛ 6 кВ РП 03.10  (1шт.) в ТП 020 (2 шт.), ТП 023 (1 шт.), ТП 029 (1 шт.), ТП 070 (2 шт.)  -7 шт.</t>
  </si>
  <si>
    <t>Установка УТКЗ по КЛ 6 кВ РП 03.10 в ТП 029, ТП 006 (2шт.)ИСКЛ</t>
  </si>
  <si>
    <t>Установка УТКЗ по КЛ 6 кВ РП 03.12  (1шт.) в ТП 031 (1 шт.), ТП 032 (1 шт.), ТП 033 (1 шт.), ТП 034 (1 шт.) - 5 шт.</t>
  </si>
  <si>
    <t>Установка УТКЗ по КЛ 6 кВ РП 03.09  (1шт.) в ТП 004 (1 шт.) -Коррект - 2шт.</t>
  </si>
  <si>
    <t xml:space="preserve"> Установка УТКЗ по КЛ 6 кВ РП 03.16  (1шт.) в ТП 037 (1 шт.), ТП 028 (1 шт.), ТП 026 (1шт.), ТП 025 (1шт.),  ТП 027 (1 шт.), ТП 024 (2 шт.) - 8 шт.</t>
  </si>
  <si>
    <t>Установка УТКЗ по КЛ 6 кВ РП 03.05  (1шт.) в ТП 011 (1 шт.), ТП 012 (1 шт.), ТП 003 (1 шт.) - 4 шт.</t>
  </si>
  <si>
    <t>Установка УТКЗ по КЛ 6 кВ РП 03.11  (1шт.) в ТП 035 (2 шт.) - 3 шт.</t>
  </si>
  <si>
    <t>Установка УТКЗ по КЛ 6 кВ РП 03.13 (1 шт.) - 1 шт.</t>
  </si>
  <si>
    <t>Установка УТКЗ по КЛ 10 кВ №14 ПС Мценск в ТП 001, РП 02, ТП 018, ТП 003, ТП 014,  г. Мценск - (5шт) ИСКЛ</t>
  </si>
  <si>
    <t>Установка УТКЗ по КЛ 10 кВ №14 ПС Мценск в  ТП 005, ТП086,  ТП 007,  ЦРП 01, ТП 048, ТП 070 г. Мценск -(6шт.) ИСКЛ</t>
  </si>
  <si>
    <t xml:space="preserve">Установка УТКЗ по КЛ 10 кВ №15 ПС Коммаш в  ТП 021, ТП071,  ТП 073,  ЦРП 02, ТП 070, ЦРП 01, ТП 076, ТП 023, ТП 048, ТП 037, ТП 016 г. Мценск -(11шт.) </t>
  </si>
  <si>
    <t xml:space="preserve">Установка УТКЗ по КЛ 6 кВ №24 ПС Пластмасс в ТП 127  г. Ливны(1шт.) </t>
  </si>
  <si>
    <t xml:space="preserve">Установка УТКЗ по КЛ 6 кВ №25 ПС Пластмасс в ТП 057, ТП 139 г. Ливны(2шт.) </t>
  </si>
  <si>
    <t xml:space="preserve">Установка ИКЗ на ВЛ 6 кВ  №4 ПС Черкасская г. Ливны ИКЗ (1шт.) </t>
  </si>
  <si>
    <t xml:space="preserve">Установка ИКЗ на ВЛ 6 кВ  №16 ПС Черкасская  г. Ливны ИКЗ (1шт.) </t>
  </si>
  <si>
    <t>Установка ИКЗ на ВЛ-10 №4 кВ  ПС 110/35/10 кВ ЭЧЭ-61 п. Змиевка оп. №1, 4 комплекта</t>
  </si>
  <si>
    <t>Установка ИКЗ на ВЛ-10 №3 кВ  ПС 110/35/10 кВ ЭЧЭ-61 п. Змиевка оп. №1, 3 комплекта</t>
  </si>
  <si>
    <t>Установка ИКЗ на ВЛ-10 №5 кВ ПС 110/35/10 кВ ЭЧЭ-62 п. Глазуновка опора №2, 3 комплекта</t>
  </si>
  <si>
    <t>Установка ИКЗ на ВЛ-10 №4 кВ ПС 110/35/10 кВ ЭЧЭ-62 п. Глазуновка опора №2 , 4 комплекта</t>
  </si>
  <si>
    <t>Установка ИКЗ на ВЛ-10 кВ  №5  ПС 110/35/10 кВ «Нарышкинская» п. Нарышкино, 3  комплекта</t>
  </si>
  <si>
    <t xml:space="preserve">Установка ИКЗ на ВЛ-10 кВ №18  ПС 35/10 кВ «Хотынецкая» п. Хотынец, 2  комплекта </t>
  </si>
  <si>
    <t>1.2.3.6.1</t>
  </si>
  <si>
    <t>Приказом Управления по тарифам иценовой политике Орловской и области №257-т от 13.08.2020</t>
  </si>
  <si>
    <t>Закупка оборудования 2019 года.</t>
  </si>
  <si>
    <t>Увеличение протяженности линии</t>
  </si>
  <si>
    <t>Изменение конфигурации линии. Увеличение анкерных опор.</t>
  </si>
  <si>
    <t>Изменение сечения провода.</t>
  </si>
  <si>
    <t>Увеличениее механической прочности -усиление угловых опор</t>
  </si>
  <si>
    <t>Изменение проектного решения. Усиление угловых опор.</t>
  </si>
  <si>
    <t>Изменение проектного решения. Изменение сечения провод.</t>
  </si>
  <si>
    <t>Отмена мероприятия.Администрации Дмитровского района не согласовало замену опор .</t>
  </si>
  <si>
    <t xml:space="preserve">Изменение стоимости материалов. </t>
  </si>
  <si>
    <t>Изменение стоимости материалов</t>
  </si>
  <si>
    <t>Изменение проектного решения</t>
  </si>
  <si>
    <t>Изменение проектного решения, увеличение количества проколов.</t>
  </si>
  <si>
    <t>Соблюдение требовний Постановления Правительства РФ №890 от 19.06.2020</t>
  </si>
  <si>
    <t>4</t>
  </si>
  <si>
    <t>2021</t>
  </si>
  <si>
    <r>
      <t>Строительство БКТП 1х400 10/0,4 кВ с ликвидацией ТП 004 с. Знаменское (с изменением границ полосы отвода и охранной зоны</t>
    </r>
    <r>
      <rPr>
        <b/>
        <sz val="8"/>
        <color indexed="8"/>
        <rFont val="Times New Roman"/>
        <family val="1"/>
      </rPr>
      <t>) ИСКЛ</t>
    </r>
  </si>
  <si>
    <t>Строительство БКТП 1х160 10/0,4 кВ с ликвидацией ГКТП 003 п. Хотынец (с изменением границ полосы отвода и охранной зоны).Коррект. 250 кВА</t>
  </si>
  <si>
    <t>КЛ-0,4кВ №12  ТП100 - Игнатова 13А г. Орел -0,35 км (с установкой охранной зоны). Коррект. 0,03км</t>
  </si>
  <si>
    <t xml:space="preserve">Установка для целей защиты, управления, контроля и учета электроэнергии (ПСС-10 Реклоузер) на опору №5/2 ВЛ 10 кВ №13 ПС "Район В"  г. Мценск -1шт. </t>
  </si>
  <si>
    <t xml:space="preserve">Установка для целей защиты, управления, контроля и учета электроэнергии (ПСС-10 Реклоузер) на опору №1 ВЛ 10 кВ Ф№13 ПС "Район В" </t>
  </si>
  <si>
    <t>Установка для целей защиты, управления, контроля и учета электроэнергии (ПСС-10 Реклоузер) на  ВЛ-6 кВ Фидер №16,  п/ст «Черкасская», опора №1 г. Ливны -1шт.</t>
  </si>
  <si>
    <t>Установка для целей защиты, управления, контроля и учета электроэнергии (ПСС-10 Реклоузер) на опору №22 ВЛ 10кВ №23 ПС-Красная Заря п Красная Заря -1шт</t>
  </si>
  <si>
    <t>Установка для целей защиты, управления, контроля и учета электроэнергии (ПСС-10 Реклоузер) на ВЛ-10 №4 кВ  ПС 110/35/10 кВ ЭЧЭ-61 п. Змиевка оп. №1</t>
  </si>
  <si>
    <t>Строительство КЛ-6 кВ ТП123.01 — ТП055.01 - 0,45 км (с установкой охранной зоны).-0,41км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</si>
  <si>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-0,122км. (с установкой охранной зоны).</t>
  </si>
  <si>
    <t>Не поставка оборудования</t>
  </si>
  <si>
    <t>Изменения в схеме развития территории муниципального образования г. Орел (изменения в виде разрешенного использования земельных участков)</t>
  </si>
  <si>
    <t>Отсутствие разрешительной документации на земельный участок</t>
  </si>
  <si>
    <t>ИСКЛЮЧЕНО</t>
  </si>
  <si>
    <t xml:space="preserve">Не осуществлен перевод сетей с 6 кВ на 10 кВ </t>
  </si>
  <si>
    <t>Мероприятие не актуально</t>
  </si>
  <si>
    <t>Прохождение трассы по существующей линии не возможно</t>
  </si>
  <si>
    <t>Увеличение механической прочности -усиление угловых опор</t>
  </si>
  <si>
    <t>Изменение проектного решения. Увеличение механической прочности -усиление угловых опор</t>
  </si>
  <si>
    <t>Изменение проектного решения. Увеличение количество опор.</t>
  </si>
  <si>
    <t>Ремонтно-восстановительные работы выполнены в рамках производственной программы</t>
  </si>
  <si>
    <t>Требуется изменение прохождения трассы. Техническая возможность изменения трассы отсутствует.</t>
  </si>
  <si>
    <t>Для производства работ требуется отключение ВЛ 110 кВ МРСК-Центра</t>
  </si>
  <si>
    <t>Запланированое оборудование не соответствует требованиям Постановления Правительства РФ №890 от 19.06.2020</t>
  </si>
  <si>
    <t>Увеличение количства присоединенных потребителей</t>
  </si>
  <si>
    <t>Использование дополнительных материалов, с целью соблюдения требований ПУЭ и ПБ.</t>
  </si>
  <si>
    <t>Отсутствие финансирования</t>
  </si>
  <si>
    <t>Приобретена 1 единица техники</t>
  </si>
  <si>
    <t>На участие в закупках не подали ни единой заявки.  №32009654968 от 06.11.20</t>
  </si>
  <si>
    <t>Стоимость сложилась по результатам торгов</t>
  </si>
  <si>
    <t xml:space="preserve">Перевод существующих сетей 6 кВ на 10 кВ потребовал дополнительных, не запланированных объемов работ на сетях 10 кВ, вследстви существенного увеличения нагрузок. </t>
  </si>
  <si>
    <t>Запланирован демонтаж ТП 617</t>
  </si>
  <si>
    <t>Нет свободной ячейки на ПС Пушкарская 35/6 кВ</t>
  </si>
  <si>
    <t>Строительство социальных объектов не начато</t>
  </si>
  <si>
    <t>Мероприятие разделено на 2 этапа строительства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</si>
</sst>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/>
      <protection/>
    </xf>
    <xf numFmtId="0" fontId="7" fillId="0" borderId="10" xfId="53" applyFont="1" applyFill="1" applyBorder="1" applyAlignment="1">
      <alignment horizontal="left" wrapText="1"/>
      <protection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top"/>
    </xf>
    <xf numFmtId="0" fontId="10" fillId="0" borderId="10" xfId="53" applyFont="1" applyFill="1" applyBorder="1" applyAlignment="1">
      <alignment horizont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180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1" xfId="53" applyFont="1" applyFill="1" applyBorder="1" applyAlignment="1">
      <alignment wrapText="1"/>
      <protection/>
    </xf>
    <xf numFmtId="49" fontId="7" fillId="0" borderId="10" xfId="53" applyNumberFormat="1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vertical="center" wrapText="1"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>
      <alignment/>
      <protection/>
    </xf>
    <xf numFmtId="0" fontId="8" fillId="0" borderId="10" xfId="53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/>
      <protection/>
    </xf>
    <xf numFmtId="180" fontId="12" fillId="0" borderId="10" xfId="0" applyNumberFormat="1" applyFont="1" applyFill="1" applyBorder="1" applyAlignment="1">
      <alignment horizontal="left" wrapText="1"/>
    </xf>
    <xf numFmtId="180" fontId="12" fillId="0" borderId="10" xfId="0" applyNumberFormat="1" applyFont="1" applyFill="1" applyBorder="1" applyAlignment="1">
      <alignment horizontal="left"/>
    </xf>
    <xf numFmtId="179" fontId="13" fillId="0" borderId="0" xfId="0" applyNumberFormat="1" applyFont="1" applyFill="1" applyBorder="1" applyAlignment="1">
      <alignment horizontal="left"/>
    </xf>
    <xf numFmtId="180" fontId="1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3"/>
  <sheetViews>
    <sheetView tabSelected="1" view="pageBreakPreview" zoomScale="130" zoomScaleSheetLayoutView="130" zoomScalePageLayoutView="0" workbookViewId="0" topLeftCell="D1">
      <selection activeCell="V18" sqref="V18:V503"/>
    </sheetView>
  </sheetViews>
  <sheetFormatPr defaultColWidth="9.00390625" defaultRowHeight="12.75"/>
  <cols>
    <col min="1" max="1" width="7.75390625" style="25" customWidth="1"/>
    <col min="2" max="2" width="56.25390625" style="25" customWidth="1"/>
    <col min="3" max="3" width="13.25390625" style="25" customWidth="1"/>
    <col min="4" max="4" width="9.75390625" style="25" customWidth="1"/>
    <col min="5" max="5" width="7.25390625" style="25" customWidth="1"/>
    <col min="6" max="8" width="7.75390625" style="25" customWidth="1"/>
    <col min="9" max="9" width="7.25390625" style="25" customWidth="1"/>
    <col min="10" max="11" width="7.75390625" style="25" customWidth="1"/>
    <col min="12" max="12" width="7.375" style="25" customWidth="1"/>
    <col min="13" max="17" width="7.75390625" style="25" customWidth="1"/>
    <col min="18" max="19" width="7.625" style="25" customWidth="1"/>
    <col min="20" max="20" width="8.875" style="25" customWidth="1"/>
    <col min="21" max="21" width="7.00390625" style="25" customWidth="1"/>
    <col min="22" max="22" width="28.25390625" style="25" customWidth="1"/>
    <col min="23" max="16384" width="9.125" style="25" customWidth="1"/>
  </cols>
  <sheetData>
    <row r="1" s="21" customFormat="1" ht="12">
      <c r="V1" s="22" t="s">
        <v>25</v>
      </c>
    </row>
    <row r="2" spans="20:22" s="21" customFormat="1" ht="12">
      <c r="T2" s="48" t="s">
        <v>4</v>
      </c>
      <c r="U2" s="48"/>
      <c r="V2" s="48"/>
    </row>
    <row r="3" spans="1:22" s="21" customFormat="1" ht="12">
      <c r="A3" s="56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7:11" s="21" customFormat="1" ht="12">
      <c r="G4" s="22" t="s">
        <v>19</v>
      </c>
      <c r="H4" s="24" t="s">
        <v>530</v>
      </c>
      <c r="I4" s="23" t="s">
        <v>30</v>
      </c>
      <c r="J4" s="24" t="s">
        <v>153</v>
      </c>
      <c r="K4" s="21" t="s">
        <v>20</v>
      </c>
    </row>
    <row r="6" spans="6:17" s="21" customFormat="1" ht="12">
      <c r="F6" s="22" t="s">
        <v>5</v>
      </c>
      <c r="G6" s="57" t="s">
        <v>146</v>
      </c>
      <c r="H6" s="57"/>
      <c r="I6" s="57"/>
      <c r="J6" s="57"/>
      <c r="K6" s="57"/>
      <c r="L6" s="57"/>
      <c r="M6" s="57"/>
      <c r="N6" s="57"/>
      <c r="O6" s="57"/>
      <c r="P6" s="57"/>
      <c r="Q6" s="26"/>
    </row>
    <row r="7" spans="7:17" s="27" customFormat="1" ht="11.25">
      <c r="G7" s="62" t="s">
        <v>6</v>
      </c>
      <c r="H7" s="62"/>
      <c r="I7" s="62"/>
      <c r="J7" s="62"/>
      <c r="K7" s="62"/>
      <c r="L7" s="62"/>
      <c r="M7" s="62"/>
      <c r="N7" s="62"/>
      <c r="O7" s="62"/>
      <c r="P7" s="62"/>
      <c r="Q7" s="28"/>
    </row>
    <row r="9" spans="9:11" s="21" customFormat="1" ht="12">
      <c r="I9" s="22" t="s">
        <v>7</v>
      </c>
      <c r="J9" s="24" t="s">
        <v>531</v>
      </c>
      <c r="K9" s="21" t="s">
        <v>8</v>
      </c>
    </row>
    <row r="10" spans="20:21" ht="15.75">
      <c r="T10" s="46"/>
      <c r="U10" s="46"/>
    </row>
    <row r="11" spans="7:17" s="21" customFormat="1" ht="12">
      <c r="G11" s="22" t="s">
        <v>9</v>
      </c>
      <c r="H11" s="29" t="s">
        <v>516</v>
      </c>
      <c r="I11" s="29"/>
      <c r="J11" s="29"/>
      <c r="K11" s="29"/>
      <c r="L11" s="29"/>
      <c r="M11" s="29"/>
      <c r="N11" s="29"/>
      <c r="O11" s="29"/>
      <c r="P11" s="29"/>
      <c r="Q11" s="29"/>
    </row>
    <row r="12" spans="8:17" s="27" customFormat="1" ht="11.25">
      <c r="H12" s="62" t="s">
        <v>10</v>
      </c>
      <c r="I12" s="62"/>
      <c r="J12" s="62"/>
      <c r="K12" s="62"/>
      <c r="L12" s="62"/>
      <c r="M12" s="62"/>
      <c r="N12" s="62"/>
      <c r="O12" s="62"/>
      <c r="P12" s="62"/>
      <c r="Q12" s="62"/>
    </row>
    <row r="13" ht="15.75">
      <c r="I13" s="47"/>
    </row>
    <row r="14" spans="1:22" s="27" customFormat="1" ht="11.25">
      <c r="A14" s="51" t="s">
        <v>11</v>
      </c>
      <c r="B14" s="51" t="s">
        <v>12</v>
      </c>
      <c r="C14" s="51" t="s">
        <v>13</v>
      </c>
      <c r="D14" s="51" t="s">
        <v>21</v>
      </c>
      <c r="E14" s="51" t="s">
        <v>305</v>
      </c>
      <c r="F14" s="49" t="s">
        <v>307</v>
      </c>
      <c r="G14" s="50"/>
      <c r="H14" s="49" t="s">
        <v>306</v>
      </c>
      <c r="I14" s="63"/>
      <c r="J14" s="63"/>
      <c r="K14" s="63"/>
      <c r="L14" s="63"/>
      <c r="M14" s="63"/>
      <c r="N14" s="63"/>
      <c r="O14" s="63"/>
      <c r="P14" s="63"/>
      <c r="Q14" s="50"/>
      <c r="R14" s="49" t="s">
        <v>24</v>
      </c>
      <c r="S14" s="50"/>
      <c r="T14" s="58" t="s">
        <v>27</v>
      </c>
      <c r="U14" s="59"/>
      <c r="V14" s="51" t="s">
        <v>2</v>
      </c>
    </row>
    <row r="15" spans="1:22" s="27" customFormat="1" ht="11.25">
      <c r="A15" s="52"/>
      <c r="B15" s="52"/>
      <c r="C15" s="52"/>
      <c r="D15" s="52"/>
      <c r="E15" s="52"/>
      <c r="F15" s="54" t="s">
        <v>22</v>
      </c>
      <c r="G15" s="54" t="s">
        <v>23</v>
      </c>
      <c r="H15" s="49" t="s">
        <v>14</v>
      </c>
      <c r="I15" s="50"/>
      <c r="J15" s="49" t="s">
        <v>15</v>
      </c>
      <c r="K15" s="50"/>
      <c r="L15" s="49" t="s">
        <v>16</v>
      </c>
      <c r="M15" s="50"/>
      <c r="N15" s="49" t="s">
        <v>17</v>
      </c>
      <c r="O15" s="50"/>
      <c r="P15" s="49" t="s">
        <v>18</v>
      </c>
      <c r="Q15" s="50"/>
      <c r="R15" s="54" t="s">
        <v>22</v>
      </c>
      <c r="S15" s="54" t="s">
        <v>23</v>
      </c>
      <c r="T15" s="60"/>
      <c r="U15" s="61"/>
      <c r="V15" s="52"/>
    </row>
    <row r="16" spans="1:22" s="27" customFormat="1" ht="33.75">
      <c r="A16" s="53"/>
      <c r="B16" s="53"/>
      <c r="C16" s="53"/>
      <c r="D16" s="53"/>
      <c r="E16" s="60"/>
      <c r="F16" s="55"/>
      <c r="G16" s="55"/>
      <c r="H16" s="30" t="s">
        <v>0</v>
      </c>
      <c r="I16" s="30" t="s">
        <v>1</v>
      </c>
      <c r="J16" s="30" t="s">
        <v>0</v>
      </c>
      <c r="K16" s="30" t="s">
        <v>1</v>
      </c>
      <c r="L16" s="30" t="s">
        <v>0</v>
      </c>
      <c r="M16" s="30" t="s">
        <v>1</v>
      </c>
      <c r="N16" s="30" t="s">
        <v>0</v>
      </c>
      <c r="O16" s="30" t="s">
        <v>1</v>
      </c>
      <c r="P16" s="30" t="s">
        <v>0</v>
      </c>
      <c r="Q16" s="30" t="s">
        <v>1</v>
      </c>
      <c r="R16" s="55"/>
      <c r="S16" s="55"/>
      <c r="T16" s="31" t="s">
        <v>28</v>
      </c>
      <c r="U16" s="31" t="s">
        <v>29</v>
      </c>
      <c r="V16" s="53"/>
    </row>
    <row r="17" spans="1:22" s="27" customFormat="1" ht="11.25">
      <c r="A17" s="17">
        <v>1</v>
      </c>
      <c r="B17" s="17">
        <v>2</v>
      </c>
      <c r="C17" s="17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32">
        <v>10</v>
      </c>
      <c r="K17" s="32">
        <v>11</v>
      </c>
      <c r="L17" s="32">
        <v>12</v>
      </c>
      <c r="M17" s="32">
        <v>13</v>
      </c>
      <c r="N17" s="32">
        <v>14</v>
      </c>
      <c r="O17" s="32">
        <v>15</v>
      </c>
      <c r="P17" s="32">
        <v>16</v>
      </c>
      <c r="Q17" s="32">
        <v>17</v>
      </c>
      <c r="R17" s="32">
        <v>18</v>
      </c>
      <c r="S17" s="32">
        <v>19</v>
      </c>
      <c r="T17" s="32">
        <v>20</v>
      </c>
      <c r="U17" s="32">
        <v>21</v>
      </c>
      <c r="V17" s="32">
        <v>22</v>
      </c>
    </row>
    <row r="18" spans="1:22" s="27" customFormat="1" ht="12">
      <c r="A18" s="1" t="s">
        <v>31</v>
      </c>
      <c r="B18" s="2" t="s">
        <v>3</v>
      </c>
      <c r="C18" s="3" t="s">
        <v>32</v>
      </c>
      <c r="D18" s="33">
        <v>207.17610852119037</v>
      </c>
      <c r="E18" s="33">
        <v>0</v>
      </c>
      <c r="F18" s="33">
        <v>0</v>
      </c>
      <c r="G18" s="33">
        <v>0</v>
      </c>
      <c r="H18" s="33">
        <f aca="true" t="shared" si="0" ref="H18:I20">J18+L18+N18+P18</f>
        <v>207.17610852119037</v>
      </c>
      <c r="I18" s="33">
        <f t="shared" si="0"/>
        <v>114.28620627000001</v>
      </c>
      <c r="J18" s="33">
        <v>34.01051521833193</v>
      </c>
      <c r="K18" s="33">
        <v>34.61230658</v>
      </c>
      <c r="L18" s="33">
        <v>31.454441811971783</v>
      </c>
      <c r="M18" s="33">
        <v>33.540608794</v>
      </c>
      <c r="N18" s="33">
        <v>46.3089953348896</v>
      </c>
      <c r="O18" s="33">
        <v>33.377995846</v>
      </c>
      <c r="P18" s="33">
        <v>95.40215615599706</v>
      </c>
      <c r="Q18" s="33">
        <v>12.75529505</v>
      </c>
      <c r="R18" s="33">
        <f>F18</f>
        <v>0</v>
      </c>
      <c r="S18" s="33">
        <f>G18</f>
        <v>0</v>
      </c>
      <c r="T18" s="33">
        <f>I18-H18</f>
        <v>-92.88990225119036</v>
      </c>
      <c r="U18" s="33">
        <f>T18/H18*100</f>
        <v>-44.8362038046918</v>
      </c>
      <c r="V18" s="20">
        <v>0</v>
      </c>
    </row>
    <row r="19" spans="1:22" s="27" customFormat="1" ht="12">
      <c r="A19" s="1" t="s">
        <v>33</v>
      </c>
      <c r="B19" s="2" t="s">
        <v>34</v>
      </c>
      <c r="C19" s="3">
        <v>0</v>
      </c>
      <c r="D19" s="33">
        <v>0</v>
      </c>
      <c r="E19" s="33">
        <v>0</v>
      </c>
      <c r="F19" s="33">
        <v>0</v>
      </c>
      <c r="G19" s="33">
        <v>0</v>
      </c>
      <c r="H19" s="33">
        <f t="shared" si="0"/>
        <v>0</v>
      </c>
      <c r="I19" s="33">
        <f t="shared" si="0"/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f aca="true" t="shared" si="1" ref="R19:R252">F19</f>
        <v>0</v>
      </c>
      <c r="S19" s="33">
        <f aca="true" t="shared" si="2" ref="S19:S252">G19</f>
        <v>0</v>
      </c>
      <c r="T19" s="33">
        <f aca="true" t="shared" si="3" ref="T19:T82">I19-H19</f>
        <v>0</v>
      </c>
      <c r="U19" s="33">
        <v>0</v>
      </c>
      <c r="V19" s="20">
        <v>0</v>
      </c>
    </row>
    <row r="20" spans="1:22" s="27" customFormat="1" ht="12">
      <c r="A20" s="1" t="s">
        <v>35</v>
      </c>
      <c r="B20" s="2" t="s">
        <v>36</v>
      </c>
      <c r="C20" s="3" t="s">
        <v>32</v>
      </c>
      <c r="D20" s="33">
        <v>168.78302854274983</v>
      </c>
      <c r="E20" s="33">
        <v>0</v>
      </c>
      <c r="F20" s="33">
        <v>0</v>
      </c>
      <c r="G20" s="33">
        <v>0</v>
      </c>
      <c r="H20" s="33">
        <f t="shared" si="0"/>
        <v>168.78302854274983</v>
      </c>
      <c r="I20" s="33">
        <f t="shared" si="0"/>
        <v>102.40373226999999</v>
      </c>
      <c r="J20" s="33">
        <v>25.810718448440632</v>
      </c>
      <c r="K20" s="33">
        <v>26.09217112</v>
      </c>
      <c r="L20" s="33">
        <v>31.454441811971783</v>
      </c>
      <c r="M20" s="33">
        <v>33.509213794</v>
      </c>
      <c r="N20" s="33">
        <v>37.7937604718176</v>
      </c>
      <c r="O20" s="33">
        <v>31.147603575999998</v>
      </c>
      <c r="P20" s="33">
        <v>73.72410781051981</v>
      </c>
      <c r="Q20" s="33">
        <v>11.65474378</v>
      </c>
      <c r="R20" s="33">
        <f t="shared" si="1"/>
        <v>0</v>
      </c>
      <c r="S20" s="33">
        <f t="shared" si="2"/>
        <v>0</v>
      </c>
      <c r="T20" s="33">
        <f t="shared" si="3"/>
        <v>-66.37929627274984</v>
      </c>
      <c r="U20" s="33">
        <f>T20/H20*100</f>
        <v>-39.32818177624838</v>
      </c>
      <c r="V20" s="20">
        <v>0</v>
      </c>
    </row>
    <row r="21" spans="1:22" s="27" customFormat="1" ht="32.25">
      <c r="A21" s="1" t="s">
        <v>37</v>
      </c>
      <c r="B21" s="4" t="s">
        <v>38</v>
      </c>
      <c r="C21" s="3">
        <v>0</v>
      </c>
      <c r="D21" s="33">
        <v>0</v>
      </c>
      <c r="E21" s="33">
        <v>0</v>
      </c>
      <c r="F21" s="33">
        <v>0</v>
      </c>
      <c r="G21" s="33">
        <v>0</v>
      </c>
      <c r="H21" s="33">
        <f aca="true" t="shared" si="4" ref="H21:H84">J21+L21+N21+P21</f>
        <v>0</v>
      </c>
      <c r="I21" s="33">
        <f aca="true" t="shared" si="5" ref="I21:I84">K21+M21+O21+Q21</f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f t="shared" si="1"/>
        <v>0</v>
      </c>
      <c r="S21" s="33">
        <f t="shared" si="2"/>
        <v>0</v>
      </c>
      <c r="T21" s="33">
        <f t="shared" si="3"/>
        <v>0</v>
      </c>
      <c r="U21" s="33">
        <v>0</v>
      </c>
      <c r="V21" s="20">
        <v>0</v>
      </c>
    </row>
    <row r="22" spans="1:22" s="27" customFormat="1" ht="21">
      <c r="A22" s="1" t="s">
        <v>39</v>
      </c>
      <c r="B22" s="2" t="s">
        <v>40</v>
      </c>
      <c r="C22" s="3" t="s">
        <v>32</v>
      </c>
      <c r="D22" s="33">
        <v>38.39307997844054</v>
      </c>
      <c r="E22" s="33">
        <v>0</v>
      </c>
      <c r="F22" s="33">
        <v>0</v>
      </c>
      <c r="G22" s="33">
        <v>0</v>
      </c>
      <c r="H22" s="33">
        <f t="shared" si="4"/>
        <v>38.39307997844054</v>
      </c>
      <c r="I22" s="33">
        <f t="shared" si="5"/>
        <v>11.882474</v>
      </c>
      <c r="J22" s="33">
        <v>8.199796769891297</v>
      </c>
      <c r="K22" s="33">
        <v>8.52013546</v>
      </c>
      <c r="L22" s="33">
        <v>0</v>
      </c>
      <c r="M22" s="33">
        <v>0.031395</v>
      </c>
      <c r="N22" s="33">
        <v>8.515234863072</v>
      </c>
      <c r="O22" s="33">
        <v>2.23039227</v>
      </c>
      <c r="P22" s="33">
        <v>21.678048345477244</v>
      </c>
      <c r="Q22" s="33">
        <v>1.10055127</v>
      </c>
      <c r="R22" s="33">
        <f t="shared" si="1"/>
        <v>0</v>
      </c>
      <c r="S22" s="33">
        <f t="shared" si="2"/>
        <v>0</v>
      </c>
      <c r="T22" s="33">
        <f t="shared" si="3"/>
        <v>-26.510605978440537</v>
      </c>
      <c r="U22" s="33">
        <f>T22/H22*100</f>
        <v>-69.05047991285787</v>
      </c>
      <c r="V22" s="20">
        <v>0</v>
      </c>
    </row>
    <row r="23" spans="1:22" s="27" customFormat="1" ht="21">
      <c r="A23" s="1" t="s">
        <v>41</v>
      </c>
      <c r="B23" s="2" t="s">
        <v>42</v>
      </c>
      <c r="C23" s="3">
        <v>0</v>
      </c>
      <c r="D23" s="33">
        <v>0</v>
      </c>
      <c r="E23" s="33">
        <v>0</v>
      </c>
      <c r="F23" s="33">
        <v>0</v>
      </c>
      <c r="G23" s="33">
        <v>0</v>
      </c>
      <c r="H23" s="33">
        <f t="shared" si="4"/>
        <v>0</v>
      </c>
      <c r="I23" s="33">
        <f t="shared" si="5"/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f t="shared" si="1"/>
        <v>0</v>
      </c>
      <c r="S23" s="33">
        <f t="shared" si="2"/>
        <v>0</v>
      </c>
      <c r="T23" s="33">
        <f t="shared" si="3"/>
        <v>0</v>
      </c>
      <c r="U23" s="33">
        <v>0</v>
      </c>
      <c r="V23" s="20">
        <v>0</v>
      </c>
    </row>
    <row r="24" spans="1:22" s="27" customFormat="1" ht="12">
      <c r="A24" s="1" t="s">
        <v>43</v>
      </c>
      <c r="B24" s="4" t="s">
        <v>44</v>
      </c>
      <c r="C24" s="3">
        <v>0</v>
      </c>
      <c r="D24" s="33">
        <v>0</v>
      </c>
      <c r="E24" s="33">
        <v>0</v>
      </c>
      <c r="F24" s="33">
        <v>0</v>
      </c>
      <c r="G24" s="33">
        <v>0</v>
      </c>
      <c r="H24" s="33">
        <f t="shared" si="4"/>
        <v>0</v>
      </c>
      <c r="I24" s="33">
        <f t="shared" si="5"/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f t="shared" si="1"/>
        <v>0</v>
      </c>
      <c r="S24" s="33">
        <f t="shared" si="2"/>
        <v>0</v>
      </c>
      <c r="T24" s="33">
        <f t="shared" si="3"/>
        <v>0</v>
      </c>
      <c r="U24" s="33">
        <v>0</v>
      </c>
      <c r="V24" s="20">
        <v>0</v>
      </c>
    </row>
    <row r="25" spans="1:22" s="27" customFormat="1" ht="12">
      <c r="A25" s="1" t="s">
        <v>45</v>
      </c>
      <c r="B25" s="2" t="s">
        <v>46</v>
      </c>
      <c r="C25" s="3" t="s">
        <v>32</v>
      </c>
      <c r="D25" s="33">
        <v>207.17610852119037</v>
      </c>
      <c r="E25" s="33">
        <v>0</v>
      </c>
      <c r="F25" s="33">
        <v>0</v>
      </c>
      <c r="G25" s="33">
        <v>0</v>
      </c>
      <c r="H25" s="33">
        <f t="shared" si="4"/>
        <v>207.17610852119037</v>
      </c>
      <c r="I25" s="33">
        <f t="shared" si="5"/>
        <v>114.28620627000001</v>
      </c>
      <c r="J25" s="33">
        <v>34.01051521833193</v>
      </c>
      <c r="K25" s="33">
        <v>34.61230658</v>
      </c>
      <c r="L25" s="33">
        <v>31.454441811971783</v>
      </c>
      <c r="M25" s="33">
        <v>33.540608794</v>
      </c>
      <c r="N25" s="33">
        <v>46.3089953348896</v>
      </c>
      <c r="O25" s="33">
        <v>33.377995846</v>
      </c>
      <c r="P25" s="33">
        <v>95.40215615599706</v>
      </c>
      <c r="Q25" s="33">
        <v>12.75529505</v>
      </c>
      <c r="R25" s="33">
        <f t="shared" si="1"/>
        <v>0</v>
      </c>
      <c r="S25" s="33">
        <f t="shared" si="2"/>
        <v>0</v>
      </c>
      <c r="T25" s="33">
        <f t="shared" si="3"/>
        <v>-92.88990225119036</v>
      </c>
      <c r="U25" s="33">
        <f>T25/H25*100</f>
        <v>-44.8362038046918</v>
      </c>
      <c r="V25" s="20">
        <v>0</v>
      </c>
    </row>
    <row r="26" spans="1:22" s="27" customFormat="1" ht="12">
      <c r="A26" s="1" t="s">
        <v>47</v>
      </c>
      <c r="B26" s="2" t="s">
        <v>48</v>
      </c>
      <c r="C26" s="3">
        <v>0</v>
      </c>
      <c r="D26" s="33">
        <v>0</v>
      </c>
      <c r="E26" s="33">
        <v>0</v>
      </c>
      <c r="F26" s="33">
        <v>0</v>
      </c>
      <c r="G26" s="33">
        <v>0</v>
      </c>
      <c r="H26" s="33">
        <f t="shared" si="4"/>
        <v>0</v>
      </c>
      <c r="I26" s="33">
        <f t="shared" si="5"/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f t="shared" si="1"/>
        <v>0</v>
      </c>
      <c r="S26" s="33">
        <f t="shared" si="2"/>
        <v>0</v>
      </c>
      <c r="T26" s="33">
        <f t="shared" si="3"/>
        <v>0</v>
      </c>
      <c r="U26" s="33">
        <v>0</v>
      </c>
      <c r="V26" s="20">
        <v>0</v>
      </c>
    </row>
    <row r="27" spans="1:22" s="27" customFormat="1" ht="21">
      <c r="A27" s="1" t="s">
        <v>49</v>
      </c>
      <c r="B27" s="2" t="s">
        <v>50</v>
      </c>
      <c r="C27" s="3">
        <v>0</v>
      </c>
      <c r="D27" s="33">
        <v>0</v>
      </c>
      <c r="E27" s="33">
        <v>0</v>
      </c>
      <c r="F27" s="33">
        <v>0</v>
      </c>
      <c r="G27" s="33">
        <v>0</v>
      </c>
      <c r="H27" s="33">
        <f t="shared" si="4"/>
        <v>0</v>
      </c>
      <c r="I27" s="33">
        <f t="shared" si="5"/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f t="shared" si="1"/>
        <v>0</v>
      </c>
      <c r="S27" s="33">
        <f t="shared" si="2"/>
        <v>0</v>
      </c>
      <c r="T27" s="33">
        <f t="shared" si="3"/>
        <v>0</v>
      </c>
      <c r="U27" s="33">
        <v>0</v>
      </c>
      <c r="V27" s="20">
        <v>0</v>
      </c>
    </row>
    <row r="28" spans="1:22" s="27" customFormat="1" ht="31.5">
      <c r="A28" s="1" t="s">
        <v>51</v>
      </c>
      <c r="B28" s="2" t="s">
        <v>52</v>
      </c>
      <c r="C28" s="3">
        <v>0</v>
      </c>
      <c r="D28" s="33">
        <v>0</v>
      </c>
      <c r="E28" s="33">
        <v>0</v>
      </c>
      <c r="F28" s="33">
        <v>0</v>
      </c>
      <c r="G28" s="33">
        <v>0</v>
      </c>
      <c r="H28" s="33">
        <f t="shared" si="4"/>
        <v>0</v>
      </c>
      <c r="I28" s="33">
        <f t="shared" si="5"/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f t="shared" si="1"/>
        <v>0</v>
      </c>
      <c r="S28" s="33">
        <f t="shared" si="2"/>
        <v>0</v>
      </c>
      <c r="T28" s="33">
        <f t="shared" si="3"/>
        <v>0</v>
      </c>
      <c r="U28" s="33">
        <v>0</v>
      </c>
      <c r="V28" s="20">
        <v>0</v>
      </c>
    </row>
    <row r="29" spans="1:22" s="27" customFormat="1" ht="31.5">
      <c r="A29" s="1" t="s">
        <v>53</v>
      </c>
      <c r="B29" s="2" t="s">
        <v>54</v>
      </c>
      <c r="C29" s="3">
        <v>0</v>
      </c>
      <c r="D29" s="33">
        <v>0</v>
      </c>
      <c r="E29" s="33">
        <v>0</v>
      </c>
      <c r="F29" s="33">
        <v>0</v>
      </c>
      <c r="G29" s="33">
        <v>0</v>
      </c>
      <c r="H29" s="33">
        <f t="shared" si="4"/>
        <v>0</v>
      </c>
      <c r="I29" s="33">
        <f t="shared" si="5"/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f t="shared" si="1"/>
        <v>0</v>
      </c>
      <c r="S29" s="33">
        <f t="shared" si="2"/>
        <v>0</v>
      </c>
      <c r="T29" s="33">
        <f t="shared" si="3"/>
        <v>0</v>
      </c>
      <c r="U29" s="33">
        <v>0</v>
      </c>
      <c r="V29" s="20">
        <v>0</v>
      </c>
    </row>
    <row r="30" spans="1:22" s="27" customFormat="1" ht="21">
      <c r="A30" s="1" t="s">
        <v>55</v>
      </c>
      <c r="B30" s="2" t="s">
        <v>56</v>
      </c>
      <c r="C30" s="3">
        <v>0</v>
      </c>
      <c r="D30" s="33">
        <v>0</v>
      </c>
      <c r="E30" s="33">
        <v>0</v>
      </c>
      <c r="F30" s="33">
        <v>0</v>
      </c>
      <c r="G30" s="33">
        <v>0</v>
      </c>
      <c r="H30" s="33">
        <f t="shared" si="4"/>
        <v>0</v>
      </c>
      <c r="I30" s="33">
        <f t="shared" si="5"/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f t="shared" si="1"/>
        <v>0</v>
      </c>
      <c r="S30" s="33">
        <f t="shared" si="2"/>
        <v>0</v>
      </c>
      <c r="T30" s="33">
        <f t="shared" si="3"/>
        <v>0</v>
      </c>
      <c r="U30" s="33">
        <v>0</v>
      </c>
      <c r="V30" s="20">
        <v>0</v>
      </c>
    </row>
    <row r="31" spans="1:22" s="27" customFormat="1" ht="21">
      <c r="A31" s="1" t="s">
        <v>57</v>
      </c>
      <c r="B31" s="2" t="s">
        <v>58</v>
      </c>
      <c r="C31" s="3">
        <v>0</v>
      </c>
      <c r="D31" s="33">
        <v>0</v>
      </c>
      <c r="E31" s="33">
        <v>0</v>
      </c>
      <c r="F31" s="33">
        <v>0</v>
      </c>
      <c r="G31" s="33">
        <v>0</v>
      </c>
      <c r="H31" s="33">
        <f t="shared" si="4"/>
        <v>0</v>
      </c>
      <c r="I31" s="33">
        <f t="shared" si="5"/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f t="shared" si="1"/>
        <v>0</v>
      </c>
      <c r="S31" s="33">
        <f t="shared" si="2"/>
        <v>0</v>
      </c>
      <c r="T31" s="33">
        <f t="shared" si="3"/>
        <v>0</v>
      </c>
      <c r="U31" s="33">
        <v>0</v>
      </c>
      <c r="V31" s="20">
        <v>0</v>
      </c>
    </row>
    <row r="32" spans="1:22" s="27" customFormat="1" ht="31.5">
      <c r="A32" s="1" t="s">
        <v>59</v>
      </c>
      <c r="B32" s="2" t="s">
        <v>60</v>
      </c>
      <c r="C32" s="3">
        <v>0</v>
      </c>
      <c r="D32" s="33">
        <v>0</v>
      </c>
      <c r="E32" s="33">
        <v>0</v>
      </c>
      <c r="F32" s="33">
        <v>0</v>
      </c>
      <c r="G32" s="33">
        <v>0</v>
      </c>
      <c r="H32" s="33">
        <f t="shared" si="4"/>
        <v>0</v>
      </c>
      <c r="I32" s="33">
        <f t="shared" si="5"/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f t="shared" si="1"/>
        <v>0</v>
      </c>
      <c r="S32" s="33">
        <f t="shared" si="2"/>
        <v>0</v>
      </c>
      <c r="T32" s="33">
        <f t="shared" si="3"/>
        <v>0</v>
      </c>
      <c r="U32" s="33">
        <v>0</v>
      </c>
      <c r="V32" s="20">
        <v>0</v>
      </c>
    </row>
    <row r="33" spans="1:22" s="27" customFormat="1" ht="21">
      <c r="A33" s="1" t="s">
        <v>61</v>
      </c>
      <c r="B33" s="2" t="s">
        <v>62</v>
      </c>
      <c r="C33" s="3">
        <v>0</v>
      </c>
      <c r="D33" s="33">
        <v>0</v>
      </c>
      <c r="E33" s="33">
        <v>0</v>
      </c>
      <c r="F33" s="33">
        <v>0</v>
      </c>
      <c r="G33" s="33">
        <v>0</v>
      </c>
      <c r="H33" s="33">
        <f t="shared" si="4"/>
        <v>0</v>
      </c>
      <c r="I33" s="33">
        <f t="shared" si="5"/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f t="shared" si="1"/>
        <v>0</v>
      </c>
      <c r="S33" s="33">
        <f t="shared" si="2"/>
        <v>0</v>
      </c>
      <c r="T33" s="33">
        <f t="shared" si="3"/>
        <v>0</v>
      </c>
      <c r="U33" s="33">
        <v>0</v>
      </c>
      <c r="V33" s="20">
        <v>0</v>
      </c>
    </row>
    <row r="34" spans="1:22" s="27" customFormat="1" ht="21">
      <c r="A34" s="1" t="s">
        <v>63</v>
      </c>
      <c r="B34" s="2" t="s">
        <v>64</v>
      </c>
      <c r="C34" s="3">
        <v>0</v>
      </c>
      <c r="D34" s="33">
        <v>0</v>
      </c>
      <c r="E34" s="33">
        <v>0</v>
      </c>
      <c r="F34" s="33">
        <v>0</v>
      </c>
      <c r="G34" s="33">
        <v>0</v>
      </c>
      <c r="H34" s="33">
        <f t="shared" si="4"/>
        <v>0</v>
      </c>
      <c r="I34" s="33">
        <f t="shared" si="5"/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f t="shared" si="1"/>
        <v>0</v>
      </c>
      <c r="S34" s="33">
        <f t="shared" si="2"/>
        <v>0</v>
      </c>
      <c r="T34" s="33">
        <f t="shared" si="3"/>
        <v>0</v>
      </c>
      <c r="U34" s="33">
        <v>0</v>
      </c>
      <c r="V34" s="20">
        <v>0</v>
      </c>
    </row>
    <row r="35" spans="1:22" s="27" customFormat="1" ht="21">
      <c r="A35" s="1" t="s">
        <v>65</v>
      </c>
      <c r="B35" s="2" t="s">
        <v>66</v>
      </c>
      <c r="C35" s="3">
        <v>0</v>
      </c>
      <c r="D35" s="33">
        <v>0</v>
      </c>
      <c r="E35" s="33">
        <v>0</v>
      </c>
      <c r="F35" s="33">
        <v>0</v>
      </c>
      <c r="G35" s="33">
        <v>0</v>
      </c>
      <c r="H35" s="33">
        <f t="shared" si="4"/>
        <v>0</v>
      </c>
      <c r="I35" s="33">
        <f t="shared" si="5"/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f t="shared" si="1"/>
        <v>0</v>
      </c>
      <c r="S35" s="33">
        <f t="shared" si="2"/>
        <v>0</v>
      </c>
      <c r="T35" s="33">
        <f t="shared" si="3"/>
        <v>0</v>
      </c>
      <c r="U35" s="33">
        <v>0</v>
      </c>
      <c r="V35" s="20">
        <v>0</v>
      </c>
    </row>
    <row r="36" spans="1:22" s="27" customFormat="1" ht="42">
      <c r="A36" s="1" t="s">
        <v>65</v>
      </c>
      <c r="B36" s="2" t="s">
        <v>67</v>
      </c>
      <c r="C36" s="3">
        <v>0</v>
      </c>
      <c r="D36" s="33">
        <v>0</v>
      </c>
      <c r="E36" s="33">
        <v>0</v>
      </c>
      <c r="F36" s="33">
        <v>0</v>
      </c>
      <c r="G36" s="33">
        <v>0</v>
      </c>
      <c r="H36" s="33">
        <f t="shared" si="4"/>
        <v>0</v>
      </c>
      <c r="I36" s="33">
        <f t="shared" si="5"/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f t="shared" si="1"/>
        <v>0</v>
      </c>
      <c r="S36" s="33">
        <f t="shared" si="2"/>
        <v>0</v>
      </c>
      <c r="T36" s="33">
        <f t="shared" si="3"/>
        <v>0</v>
      </c>
      <c r="U36" s="33">
        <v>0</v>
      </c>
      <c r="V36" s="20">
        <v>0</v>
      </c>
    </row>
    <row r="37" spans="1:22" s="27" customFormat="1" ht="42">
      <c r="A37" s="1" t="s">
        <v>65</v>
      </c>
      <c r="B37" s="2" t="s">
        <v>68</v>
      </c>
      <c r="C37" s="3">
        <v>0</v>
      </c>
      <c r="D37" s="33">
        <v>0</v>
      </c>
      <c r="E37" s="33">
        <v>0</v>
      </c>
      <c r="F37" s="33">
        <v>0</v>
      </c>
      <c r="G37" s="33">
        <v>0</v>
      </c>
      <c r="H37" s="33">
        <f t="shared" si="4"/>
        <v>0</v>
      </c>
      <c r="I37" s="33">
        <f t="shared" si="5"/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f t="shared" si="1"/>
        <v>0</v>
      </c>
      <c r="S37" s="33">
        <f t="shared" si="2"/>
        <v>0</v>
      </c>
      <c r="T37" s="33">
        <f t="shared" si="3"/>
        <v>0</v>
      </c>
      <c r="U37" s="33">
        <v>0</v>
      </c>
      <c r="V37" s="20">
        <v>0</v>
      </c>
    </row>
    <row r="38" spans="1:22" s="27" customFormat="1" ht="42">
      <c r="A38" s="1" t="s">
        <v>65</v>
      </c>
      <c r="B38" s="2" t="s">
        <v>69</v>
      </c>
      <c r="C38" s="3">
        <v>0</v>
      </c>
      <c r="D38" s="33">
        <v>0</v>
      </c>
      <c r="E38" s="33">
        <v>0</v>
      </c>
      <c r="F38" s="33">
        <v>0</v>
      </c>
      <c r="G38" s="33">
        <v>0</v>
      </c>
      <c r="H38" s="33">
        <f t="shared" si="4"/>
        <v>0</v>
      </c>
      <c r="I38" s="33">
        <f t="shared" si="5"/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f t="shared" si="1"/>
        <v>0</v>
      </c>
      <c r="S38" s="33">
        <f t="shared" si="2"/>
        <v>0</v>
      </c>
      <c r="T38" s="33">
        <f t="shared" si="3"/>
        <v>0</v>
      </c>
      <c r="U38" s="33">
        <v>0</v>
      </c>
      <c r="V38" s="20">
        <v>0</v>
      </c>
    </row>
    <row r="39" spans="1:22" s="27" customFormat="1" ht="21">
      <c r="A39" s="1" t="s">
        <v>70</v>
      </c>
      <c r="B39" s="2" t="s">
        <v>66</v>
      </c>
      <c r="C39" s="3">
        <v>0</v>
      </c>
      <c r="D39" s="33">
        <v>0</v>
      </c>
      <c r="E39" s="33">
        <v>0</v>
      </c>
      <c r="F39" s="33">
        <v>0</v>
      </c>
      <c r="G39" s="33">
        <v>0</v>
      </c>
      <c r="H39" s="33">
        <f t="shared" si="4"/>
        <v>0</v>
      </c>
      <c r="I39" s="33">
        <f t="shared" si="5"/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f t="shared" si="1"/>
        <v>0</v>
      </c>
      <c r="S39" s="33">
        <f t="shared" si="2"/>
        <v>0</v>
      </c>
      <c r="T39" s="33">
        <f t="shared" si="3"/>
        <v>0</v>
      </c>
      <c r="U39" s="33">
        <v>0</v>
      </c>
      <c r="V39" s="20">
        <v>0</v>
      </c>
    </row>
    <row r="40" spans="1:22" s="27" customFormat="1" ht="42">
      <c r="A40" s="1" t="s">
        <v>70</v>
      </c>
      <c r="B40" s="2" t="s">
        <v>67</v>
      </c>
      <c r="C40" s="3">
        <v>0</v>
      </c>
      <c r="D40" s="33">
        <v>0</v>
      </c>
      <c r="E40" s="33">
        <v>0</v>
      </c>
      <c r="F40" s="33">
        <v>0</v>
      </c>
      <c r="G40" s="33">
        <v>0</v>
      </c>
      <c r="H40" s="33">
        <f t="shared" si="4"/>
        <v>0</v>
      </c>
      <c r="I40" s="33">
        <f t="shared" si="5"/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f t="shared" si="1"/>
        <v>0</v>
      </c>
      <c r="S40" s="33">
        <f t="shared" si="2"/>
        <v>0</v>
      </c>
      <c r="T40" s="33">
        <f t="shared" si="3"/>
        <v>0</v>
      </c>
      <c r="U40" s="33">
        <v>0</v>
      </c>
      <c r="V40" s="20">
        <v>0</v>
      </c>
    </row>
    <row r="41" spans="1:22" s="27" customFormat="1" ht="42">
      <c r="A41" s="1" t="s">
        <v>70</v>
      </c>
      <c r="B41" s="2" t="s">
        <v>68</v>
      </c>
      <c r="C41" s="3">
        <v>0</v>
      </c>
      <c r="D41" s="33">
        <v>0</v>
      </c>
      <c r="E41" s="33">
        <v>0</v>
      </c>
      <c r="F41" s="33">
        <v>0</v>
      </c>
      <c r="G41" s="33">
        <v>0</v>
      </c>
      <c r="H41" s="33">
        <f t="shared" si="4"/>
        <v>0</v>
      </c>
      <c r="I41" s="33">
        <f t="shared" si="5"/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f t="shared" si="1"/>
        <v>0</v>
      </c>
      <c r="S41" s="33">
        <f t="shared" si="2"/>
        <v>0</v>
      </c>
      <c r="T41" s="33">
        <f t="shared" si="3"/>
        <v>0</v>
      </c>
      <c r="U41" s="33">
        <v>0</v>
      </c>
      <c r="V41" s="20">
        <v>0</v>
      </c>
    </row>
    <row r="42" spans="1:22" s="27" customFormat="1" ht="12">
      <c r="A42" s="1" t="s">
        <v>70</v>
      </c>
      <c r="B42" s="5" t="s">
        <v>71</v>
      </c>
      <c r="C42" s="3">
        <v>0</v>
      </c>
      <c r="D42" s="33">
        <v>0</v>
      </c>
      <c r="E42" s="33">
        <v>0</v>
      </c>
      <c r="F42" s="33">
        <v>0</v>
      </c>
      <c r="G42" s="33">
        <v>0</v>
      </c>
      <c r="H42" s="33">
        <f t="shared" si="4"/>
        <v>0</v>
      </c>
      <c r="I42" s="33">
        <f t="shared" si="5"/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f t="shared" si="1"/>
        <v>0</v>
      </c>
      <c r="S42" s="33">
        <f t="shared" si="2"/>
        <v>0</v>
      </c>
      <c r="T42" s="33">
        <f t="shared" si="3"/>
        <v>0</v>
      </c>
      <c r="U42" s="33">
        <v>0</v>
      </c>
      <c r="V42" s="20">
        <v>0</v>
      </c>
    </row>
    <row r="43" spans="1:22" s="27" customFormat="1" ht="42">
      <c r="A43" s="1" t="s">
        <v>70</v>
      </c>
      <c r="B43" s="2" t="s">
        <v>72</v>
      </c>
      <c r="C43" s="3">
        <v>0</v>
      </c>
      <c r="D43" s="33">
        <v>0</v>
      </c>
      <c r="E43" s="33">
        <v>0</v>
      </c>
      <c r="F43" s="33">
        <v>0</v>
      </c>
      <c r="G43" s="33">
        <v>0</v>
      </c>
      <c r="H43" s="33">
        <f t="shared" si="4"/>
        <v>0</v>
      </c>
      <c r="I43" s="33">
        <f t="shared" si="5"/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f t="shared" si="1"/>
        <v>0</v>
      </c>
      <c r="S43" s="33">
        <f t="shared" si="2"/>
        <v>0</v>
      </c>
      <c r="T43" s="33">
        <f t="shared" si="3"/>
        <v>0</v>
      </c>
      <c r="U43" s="33">
        <v>0</v>
      </c>
      <c r="V43" s="20">
        <v>0</v>
      </c>
    </row>
    <row r="44" spans="1:22" s="27" customFormat="1" ht="42" customHeight="1">
      <c r="A44" s="1" t="s">
        <v>73</v>
      </c>
      <c r="B44" s="2" t="s">
        <v>74</v>
      </c>
      <c r="C44" s="3">
        <v>0</v>
      </c>
      <c r="D44" s="33">
        <v>0</v>
      </c>
      <c r="E44" s="33">
        <v>0</v>
      </c>
      <c r="F44" s="33">
        <v>0</v>
      </c>
      <c r="G44" s="33">
        <v>0</v>
      </c>
      <c r="H44" s="33">
        <f t="shared" si="4"/>
        <v>0</v>
      </c>
      <c r="I44" s="33">
        <f t="shared" si="5"/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f t="shared" si="1"/>
        <v>0</v>
      </c>
      <c r="S44" s="33">
        <f t="shared" si="2"/>
        <v>0</v>
      </c>
      <c r="T44" s="33">
        <f t="shared" si="3"/>
        <v>0</v>
      </c>
      <c r="U44" s="33">
        <v>0</v>
      </c>
      <c r="V44" s="20">
        <v>0</v>
      </c>
    </row>
    <row r="45" spans="1:22" s="27" customFormat="1" ht="31.5">
      <c r="A45" s="1" t="s">
        <v>75</v>
      </c>
      <c r="B45" s="2" t="s">
        <v>76</v>
      </c>
      <c r="C45" s="3">
        <v>0</v>
      </c>
      <c r="D45" s="33">
        <v>0</v>
      </c>
      <c r="E45" s="33">
        <v>0</v>
      </c>
      <c r="F45" s="33">
        <v>0</v>
      </c>
      <c r="G45" s="33">
        <v>0</v>
      </c>
      <c r="H45" s="33">
        <f t="shared" si="4"/>
        <v>0</v>
      </c>
      <c r="I45" s="33">
        <f t="shared" si="5"/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f t="shared" si="1"/>
        <v>0</v>
      </c>
      <c r="S45" s="33">
        <f t="shared" si="2"/>
        <v>0</v>
      </c>
      <c r="T45" s="33">
        <f t="shared" si="3"/>
        <v>0</v>
      </c>
      <c r="U45" s="33">
        <v>0</v>
      </c>
      <c r="V45" s="20">
        <v>0</v>
      </c>
    </row>
    <row r="46" spans="1:22" s="27" customFormat="1" ht="31.5">
      <c r="A46" s="1" t="s">
        <v>77</v>
      </c>
      <c r="B46" s="2" t="s">
        <v>78</v>
      </c>
      <c r="C46" s="3">
        <v>0</v>
      </c>
      <c r="D46" s="33">
        <v>0</v>
      </c>
      <c r="E46" s="33">
        <v>0</v>
      </c>
      <c r="F46" s="33">
        <v>0</v>
      </c>
      <c r="G46" s="33">
        <v>0</v>
      </c>
      <c r="H46" s="33">
        <f t="shared" si="4"/>
        <v>0</v>
      </c>
      <c r="I46" s="33">
        <f t="shared" si="5"/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f t="shared" si="1"/>
        <v>0</v>
      </c>
      <c r="S46" s="33">
        <f t="shared" si="2"/>
        <v>0</v>
      </c>
      <c r="T46" s="33">
        <f t="shared" si="3"/>
        <v>0</v>
      </c>
      <c r="U46" s="33">
        <v>0</v>
      </c>
      <c r="V46" s="20">
        <v>0</v>
      </c>
    </row>
    <row r="47" spans="1:22" s="27" customFormat="1" ht="21">
      <c r="A47" s="39" t="s">
        <v>79</v>
      </c>
      <c r="B47" s="2" t="s">
        <v>80</v>
      </c>
      <c r="C47" s="40" t="s">
        <v>32</v>
      </c>
      <c r="D47" s="33">
        <v>168.78302854274983</v>
      </c>
      <c r="E47" s="33">
        <v>0</v>
      </c>
      <c r="F47" s="33">
        <v>0</v>
      </c>
      <c r="G47" s="33">
        <v>0</v>
      </c>
      <c r="H47" s="33">
        <f t="shared" si="4"/>
        <v>168.78302854274983</v>
      </c>
      <c r="I47" s="33">
        <f t="shared" si="5"/>
        <v>102.40373226999999</v>
      </c>
      <c r="J47" s="33">
        <v>25.810718448440632</v>
      </c>
      <c r="K47" s="33">
        <v>26.09217112</v>
      </c>
      <c r="L47" s="33">
        <v>31.454441811971783</v>
      </c>
      <c r="M47" s="33">
        <v>33.509213794</v>
      </c>
      <c r="N47" s="33">
        <v>37.7937604718176</v>
      </c>
      <c r="O47" s="33">
        <v>31.147603575999998</v>
      </c>
      <c r="P47" s="33">
        <v>73.72410781051981</v>
      </c>
      <c r="Q47" s="33">
        <v>11.65474378</v>
      </c>
      <c r="R47" s="33">
        <f t="shared" si="1"/>
        <v>0</v>
      </c>
      <c r="S47" s="33">
        <f t="shared" si="2"/>
        <v>0</v>
      </c>
      <c r="T47" s="33">
        <f t="shared" si="3"/>
        <v>-66.37929627274984</v>
      </c>
      <c r="U47" s="33">
        <f>T47/H47*100</f>
        <v>-39.32818177624838</v>
      </c>
      <c r="V47" s="44">
        <v>0</v>
      </c>
    </row>
    <row r="48" spans="1:22" s="27" customFormat="1" ht="31.5">
      <c r="A48" s="39" t="s">
        <v>81</v>
      </c>
      <c r="B48" s="2" t="s">
        <v>82</v>
      </c>
      <c r="C48" s="40" t="s">
        <v>32</v>
      </c>
      <c r="D48" s="33">
        <v>57.807257521032</v>
      </c>
      <c r="E48" s="33">
        <v>0</v>
      </c>
      <c r="F48" s="33">
        <v>0</v>
      </c>
      <c r="G48" s="33">
        <v>0</v>
      </c>
      <c r="H48" s="33">
        <f t="shared" si="4"/>
        <v>57.80725752103201</v>
      </c>
      <c r="I48" s="33">
        <f t="shared" si="5"/>
        <v>32.66076501</v>
      </c>
      <c r="J48" s="33">
        <v>8.851510271063999</v>
      </c>
      <c r="K48" s="33">
        <v>8.578452</v>
      </c>
      <c r="L48" s="33">
        <v>6.646732106240001</v>
      </c>
      <c r="M48" s="33">
        <v>6.95934518</v>
      </c>
      <c r="N48" s="33">
        <v>17.669083543324</v>
      </c>
      <c r="O48" s="33">
        <v>13.452110060000003</v>
      </c>
      <c r="P48" s="33">
        <v>24.639931600404005</v>
      </c>
      <c r="Q48" s="33">
        <v>3.67085777</v>
      </c>
      <c r="R48" s="33">
        <f t="shared" si="1"/>
        <v>0</v>
      </c>
      <c r="S48" s="33">
        <f t="shared" si="2"/>
        <v>0</v>
      </c>
      <c r="T48" s="33">
        <f t="shared" si="3"/>
        <v>-25.146492511032008</v>
      </c>
      <c r="U48" s="33">
        <f>T48/H48*100</f>
        <v>-43.500580358587264</v>
      </c>
      <c r="V48" s="44">
        <v>0</v>
      </c>
    </row>
    <row r="49" spans="1:22" s="27" customFormat="1" ht="21">
      <c r="A49" s="39" t="s">
        <v>83</v>
      </c>
      <c r="B49" s="2" t="s">
        <v>84</v>
      </c>
      <c r="C49" s="40" t="s">
        <v>32</v>
      </c>
      <c r="D49" s="33">
        <v>28.883437355332003</v>
      </c>
      <c r="E49" s="33">
        <v>0</v>
      </c>
      <c r="F49" s="33">
        <v>0</v>
      </c>
      <c r="G49" s="33">
        <v>0</v>
      </c>
      <c r="H49" s="33">
        <f t="shared" si="4"/>
        <v>28.883437355332006</v>
      </c>
      <c r="I49" s="33">
        <f t="shared" si="5"/>
        <v>9.34131155</v>
      </c>
      <c r="J49" s="33">
        <v>0</v>
      </c>
      <c r="K49" s="33">
        <v>0</v>
      </c>
      <c r="L49" s="33">
        <v>0</v>
      </c>
      <c r="M49" s="33">
        <v>0.18486903</v>
      </c>
      <c r="N49" s="33">
        <v>12.091707237924</v>
      </c>
      <c r="O49" s="33">
        <v>9.12533595</v>
      </c>
      <c r="P49" s="33">
        <v>16.791730117408004</v>
      </c>
      <c r="Q49" s="33">
        <v>0.03110657</v>
      </c>
      <c r="R49" s="33">
        <f t="shared" si="1"/>
        <v>0</v>
      </c>
      <c r="S49" s="33">
        <f t="shared" si="2"/>
        <v>0</v>
      </c>
      <c r="T49" s="33">
        <f t="shared" si="3"/>
        <v>-19.542125805332006</v>
      </c>
      <c r="U49" s="33">
        <f>T49/H49*100</f>
        <v>-67.65858773981569</v>
      </c>
      <c r="V49" s="44">
        <v>0</v>
      </c>
    </row>
    <row r="50" spans="1:22" s="27" customFormat="1" ht="12">
      <c r="A50" s="39" t="s">
        <v>83</v>
      </c>
      <c r="B50" s="4" t="s">
        <v>85</v>
      </c>
      <c r="C50" s="41" t="s">
        <v>273</v>
      </c>
      <c r="D50" s="33">
        <v>28.883437355332003</v>
      </c>
      <c r="E50" s="33">
        <v>0</v>
      </c>
      <c r="F50" s="33">
        <v>0</v>
      </c>
      <c r="G50" s="33">
        <v>0</v>
      </c>
      <c r="H50" s="33">
        <f t="shared" si="4"/>
        <v>28.883437355332006</v>
      </c>
      <c r="I50" s="33">
        <f t="shared" si="5"/>
        <v>9.34131155</v>
      </c>
      <c r="J50" s="33">
        <v>0</v>
      </c>
      <c r="K50" s="33">
        <v>0</v>
      </c>
      <c r="L50" s="33">
        <v>0</v>
      </c>
      <c r="M50" s="33">
        <v>0.18486903000000002</v>
      </c>
      <c r="N50" s="33">
        <v>12.091707237924</v>
      </c>
      <c r="O50" s="33">
        <v>9.12533595</v>
      </c>
      <c r="P50" s="33">
        <v>16.791730117408004</v>
      </c>
      <c r="Q50" s="33">
        <v>0.03110657</v>
      </c>
      <c r="R50" s="33">
        <f t="shared" si="1"/>
        <v>0</v>
      </c>
      <c r="S50" s="33">
        <f t="shared" si="2"/>
        <v>0</v>
      </c>
      <c r="T50" s="33">
        <f t="shared" si="3"/>
        <v>-19.542125805332006</v>
      </c>
      <c r="U50" s="33">
        <f>T50/H50*100</f>
        <v>-67.65858773981569</v>
      </c>
      <c r="V50" s="44">
        <v>0</v>
      </c>
    </row>
    <row r="51" spans="1:22" s="27" customFormat="1" ht="12">
      <c r="A51" s="1"/>
      <c r="B51" s="9" t="s">
        <v>101</v>
      </c>
      <c r="C51" s="6"/>
      <c r="D51" s="33">
        <v>0</v>
      </c>
      <c r="E51" s="33">
        <v>0</v>
      </c>
      <c r="F51" s="33">
        <v>0</v>
      </c>
      <c r="G51" s="33">
        <v>0</v>
      </c>
      <c r="H51" s="33">
        <f t="shared" si="4"/>
        <v>0</v>
      </c>
      <c r="I51" s="33">
        <f t="shared" si="5"/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f t="shared" si="1"/>
        <v>0</v>
      </c>
      <c r="S51" s="33">
        <f t="shared" si="2"/>
        <v>0</v>
      </c>
      <c r="T51" s="33">
        <f t="shared" si="3"/>
        <v>0</v>
      </c>
      <c r="U51" s="33">
        <v>0</v>
      </c>
      <c r="V51" s="20">
        <v>0</v>
      </c>
    </row>
    <row r="52" spans="1:22" s="27" customFormat="1" ht="22.5">
      <c r="A52" s="1"/>
      <c r="B52" s="7" t="s">
        <v>154</v>
      </c>
      <c r="C52" s="6" t="s">
        <v>273</v>
      </c>
      <c r="D52" s="33">
        <v>4.154760029352</v>
      </c>
      <c r="E52" s="33">
        <v>0</v>
      </c>
      <c r="F52" s="33">
        <v>0</v>
      </c>
      <c r="G52" s="33">
        <v>0</v>
      </c>
      <c r="H52" s="33">
        <f t="shared" si="4"/>
        <v>4.154760029352</v>
      </c>
      <c r="I52" s="33">
        <f t="shared" si="5"/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4.154760029352</v>
      </c>
      <c r="Q52" s="33">
        <v>0</v>
      </c>
      <c r="R52" s="33">
        <f t="shared" si="1"/>
        <v>0</v>
      </c>
      <c r="S52" s="33">
        <f t="shared" si="2"/>
        <v>0</v>
      </c>
      <c r="T52" s="33">
        <f t="shared" si="3"/>
        <v>-4.154760029352</v>
      </c>
      <c r="U52" s="33">
        <f>T52/H52*100</f>
        <v>-100</v>
      </c>
      <c r="V52" s="20" t="s">
        <v>542</v>
      </c>
    </row>
    <row r="53" spans="1:22" s="27" customFormat="1" ht="22.5">
      <c r="A53" s="1"/>
      <c r="B53" s="7" t="s">
        <v>362</v>
      </c>
      <c r="C53" s="6" t="s">
        <v>273</v>
      </c>
      <c r="D53" s="33">
        <v>4.215708029352</v>
      </c>
      <c r="E53" s="33">
        <v>0</v>
      </c>
      <c r="F53" s="33">
        <v>0</v>
      </c>
      <c r="G53" s="33">
        <v>0</v>
      </c>
      <c r="H53" s="33">
        <f t="shared" si="4"/>
        <v>4.215708029352</v>
      </c>
      <c r="I53" s="33">
        <f t="shared" si="5"/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4.215708029352</v>
      </c>
      <c r="Q53" s="33">
        <v>0</v>
      </c>
      <c r="R53" s="33">
        <f t="shared" si="1"/>
        <v>0</v>
      </c>
      <c r="S53" s="33">
        <f t="shared" si="2"/>
        <v>0</v>
      </c>
      <c r="T53" s="33">
        <f t="shared" si="3"/>
        <v>-4.215708029352</v>
      </c>
      <c r="U53" s="33">
        <f>T53/H53*100</f>
        <v>-100</v>
      </c>
      <c r="V53" s="20" t="s">
        <v>543</v>
      </c>
    </row>
    <row r="54" spans="1:22" s="27" customFormat="1" ht="22.5">
      <c r="A54" s="1"/>
      <c r="B54" s="7" t="s">
        <v>363</v>
      </c>
      <c r="C54" s="6" t="s">
        <v>273</v>
      </c>
      <c r="D54" s="33">
        <v>4.219827029352</v>
      </c>
      <c r="E54" s="33">
        <v>0</v>
      </c>
      <c r="F54" s="33">
        <v>0</v>
      </c>
      <c r="G54" s="33">
        <v>0</v>
      </c>
      <c r="H54" s="33">
        <f t="shared" si="4"/>
        <v>4.219827029352</v>
      </c>
      <c r="I54" s="33">
        <f t="shared" si="5"/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4.219827029352</v>
      </c>
      <c r="Q54" s="33">
        <v>0</v>
      </c>
      <c r="R54" s="33">
        <f t="shared" si="1"/>
        <v>0</v>
      </c>
      <c r="S54" s="33">
        <f t="shared" si="2"/>
        <v>0</v>
      </c>
      <c r="T54" s="33">
        <f t="shared" si="3"/>
        <v>-4.219827029352</v>
      </c>
      <c r="U54" s="33">
        <f>T54/H54*100</f>
        <v>-100</v>
      </c>
      <c r="V54" s="20" t="s">
        <v>544</v>
      </c>
    </row>
    <row r="55" spans="1:22" s="27" customFormat="1" ht="12">
      <c r="A55" s="1"/>
      <c r="B55" s="9" t="s">
        <v>147</v>
      </c>
      <c r="C55" s="6">
        <v>0</v>
      </c>
      <c r="D55" s="33">
        <v>0</v>
      </c>
      <c r="E55" s="33">
        <v>0</v>
      </c>
      <c r="F55" s="33">
        <v>0</v>
      </c>
      <c r="G55" s="33">
        <v>0</v>
      </c>
      <c r="H55" s="33">
        <f t="shared" si="4"/>
        <v>0</v>
      </c>
      <c r="I55" s="33">
        <f t="shared" si="5"/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f t="shared" si="1"/>
        <v>0</v>
      </c>
      <c r="S55" s="33">
        <f t="shared" si="2"/>
        <v>0</v>
      </c>
      <c r="T55" s="33">
        <f t="shared" si="3"/>
        <v>0</v>
      </c>
      <c r="U55" s="33">
        <v>0</v>
      </c>
      <c r="V55" s="20"/>
    </row>
    <row r="56" spans="1:22" s="27" customFormat="1" ht="22.5">
      <c r="A56" s="1"/>
      <c r="B56" s="7" t="s">
        <v>532</v>
      </c>
      <c r="C56" s="6" t="s">
        <v>273</v>
      </c>
      <c r="D56" s="33">
        <v>0</v>
      </c>
      <c r="E56" s="33">
        <v>0</v>
      </c>
      <c r="F56" s="33">
        <v>0</v>
      </c>
      <c r="G56" s="33">
        <v>0</v>
      </c>
      <c r="H56" s="33">
        <f t="shared" si="4"/>
        <v>0</v>
      </c>
      <c r="I56" s="33">
        <f t="shared" si="5"/>
        <v>0</v>
      </c>
      <c r="J56" s="33">
        <v>0</v>
      </c>
      <c r="K56" s="33">
        <v>0</v>
      </c>
      <c r="L56" s="33">
        <v>0</v>
      </c>
      <c r="M56" s="33">
        <v>0.011438</v>
      </c>
      <c r="N56" s="33">
        <v>0</v>
      </c>
      <c r="O56" s="33">
        <v>-0.011438</v>
      </c>
      <c r="P56" s="33">
        <v>0</v>
      </c>
      <c r="Q56" s="33">
        <v>0</v>
      </c>
      <c r="R56" s="33">
        <f t="shared" si="1"/>
        <v>0</v>
      </c>
      <c r="S56" s="33">
        <f t="shared" si="2"/>
        <v>0</v>
      </c>
      <c r="T56" s="33">
        <f t="shared" si="3"/>
        <v>0</v>
      </c>
      <c r="U56" s="33">
        <v>0</v>
      </c>
      <c r="V56" s="20" t="s">
        <v>545</v>
      </c>
    </row>
    <row r="57" spans="1:22" s="27" customFormat="1" ht="22.5">
      <c r="A57" s="1"/>
      <c r="B57" s="7" t="s">
        <v>364</v>
      </c>
      <c r="C57" s="6" t="s">
        <v>273</v>
      </c>
      <c r="D57" s="33">
        <v>1.6540906274920002</v>
      </c>
      <c r="E57" s="33">
        <v>0</v>
      </c>
      <c r="F57" s="33">
        <v>0</v>
      </c>
      <c r="G57" s="33">
        <v>0</v>
      </c>
      <c r="H57" s="33">
        <f t="shared" si="4"/>
        <v>1.6540906274920002</v>
      </c>
      <c r="I57" s="33">
        <f t="shared" si="5"/>
        <v>1.19567915</v>
      </c>
      <c r="J57" s="33">
        <v>0</v>
      </c>
      <c r="K57" s="33">
        <v>0</v>
      </c>
      <c r="L57" s="33">
        <v>0</v>
      </c>
      <c r="M57" s="33">
        <v>0</v>
      </c>
      <c r="N57" s="33">
        <v>1.6540906274920002</v>
      </c>
      <c r="O57" s="33">
        <v>1.19567915</v>
      </c>
      <c r="P57" s="33">
        <v>0</v>
      </c>
      <c r="Q57" s="33">
        <v>0</v>
      </c>
      <c r="R57" s="33">
        <f t="shared" si="1"/>
        <v>0</v>
      </c>
      <c r="S57" s="33">
        <f t="shared" si="2"/>
        <v>0</v>
      </c>
      <c r="T57" s="33">
        <f t="shared" si="3"/>
        <v>-0.4584114774920003</v>
      </c>
      <c r="U57" s="33">
        <f>T57/H57*100</f>
        <v>-27.713806600008517</v>
      </c>
      <c r="V57" s="20" t="s">
        <v>361</v>
      </c>
    </row>
    <row r="58" spans="1:22" s="27" customFormat="1" ht="12">
      <c r="A58" s="1"/>
      <c r="B58" s="9" t="s">
        <v>148</v>
      </c>
      <c r="C58" s="6"/>
      <c r="D58" s="33">
        <v>0</v>
      </c>
      <c r="E58" s="33">
        <v>0</v>
      </c>
      <c r="F58" s="33">
        <v>0</v>
      </c>
      <c r="G58" s="33">
        <v>0</v>
      </c>
      <c r="H58" s="33">
        <f t="shared" si="4"/>
        <v>0</v>
      </c>
      <c r="I58" s="33">
        <f t="shared" si="5"/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f t="shared" si="1"/>
        <v>0</v>
      </c>
      <c r="S58" s="33">
        <f t="shared" si="2"/>
        <v>0</v>
      </c>
      <c r="T58" s="33">
        <f t="shared" si="3"/>
        <v>0</v>
      </c>
      <c r="U58" s="33">
        <v>0</v>
      </c>
      <c r="V58" s="20">
        <v>0</v>
      </c>
    </row>
    <row r="59" spans="1:22" s="27" customFormat="1" ht="22.5">
      <c r="A59" s="1"/>
      <c r="B59" s="7" t="s">
        <v>308</v>
      </c>
      <c r="C59" s="6" t="s">
        <v>273</v>
      </c>
      <c r="D59" s="33">
        <v>1.785608749012</v>
      </c>
      <c r="E59" s="33">
        <v>0</v>
      </c>
      <c r="F59" s="33">
        <v>0</v>
      </c>
      <c r="G59" s="33">
        <v>0</v>
      </c>
      <c r="H59" s="33">
        <f t="shared" si="4"/>
        <v>1.7856087490119998</v>
      </c>
      <c r="I59" s="33">
        <f t="shared" si="5"/>
        <v>1.3178244200000002</v>
      </c>
      <c r="J59" s="33">
        <v>0</v>
      </c>
      <c r="K59" s="33">
        <v>0</v>
      </c>
      <c r="L59" s="33">
        <v>0</v>
      </c>
      <c r="M59" s="33">
        <v>0.011538</v>
      </c>
      <c r="N59" s="33">
        <v>1.7856087490119998</v>
      </c>
      <c r="O59" s="33">
        <v>1.3062864200000002</v>
      </c>
      <c r="P59" s="33">
        <v>0</v>
      </c>
      <c r="Q59" s="33">
        <v>0</v>
      </c>
      <c r="R59" s="33">
        <f t="shared" si="1"/>
        <v>0</v>
      </c>
      <c r="S59" s="33">
        <f t="shared" si="2"/>
        <v>0</v>
      </c>
      <c r="T59" s="33">
        <f t="shared" si="3"/>
        <v>-0.4677843290119996</v>
      </c>
      <c r="U59" s="33">
        <f>T59/H59*100</f>
        <v>-26.19747070968546</v>
      </c>
      <c r="V59" s="20" t="s">
        <v>361</v>
      </c>
    </row>
    <row r="60" spans="1:22" s="27" customFormat="1" ht="12">
      <c r="A60" s="1"/>
      <c r="B60" s="9" t="s">
        <v>90</v>
      </c>
      <c r="C60" s="6"/>
      <c r="D60" s="33">
        <v>0</v>
      </c>
      <c r="E60" s="33">
        <v>0</v>
      </c>
      <c r="F60" s="33">
        <v>0</v>
      </c>
      <c r="G60" s="33">
        <v>0</v>
      </c>
      <c r="H60" s="33">
        <f t="shared" si="4"/>
        <v>0</v>
      </c>
      <c r="I60" s="33">
        <f t="shared" si="5"/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f t="shared" si="1"/>
        <v>0</v>
      </c>
      <c r="S60" s="33">
        <f t="shared" si="2"/>
        <v>0</v>
      </c>
      <c r="T60" s="33">
        <f t="shared" si="3"/>
        <v>0</v>
      </c>
      <c r="U60" s="33">
        <v>0</v>
      </c>
      <c r="V60" s="20">
        <v>0</v>
      </c>
    </row>
    <row r="61" spans="1:22" s="27" customFormat="1" ht="22.5">
      <c r="A61" s="1"/>
      <c r="B61" s="7" t="s">
        <v>309</v>
      </c>
      <c r="C61" s="6" t="s">
        <v>273</v>
      </c>
      <c r="D61" s="33">
        <v>1.805350749012</v>
      </c>
      <c r="E61" s="33">
        <v>0</v>
      </c>
      <c r="F61" s="33">
        <v>0</v>
      </c>
      <c r="G61" s="33">
        <v>0</v>
      </c>
      <c r="H61" s="33">
        <f t="shared" si="4"/>
        <v>1.805350749012</v>
      </c>
      <c r="I61" s="33">
        <f t="shared" si="5"/>
        <v>1.3204793300000002</v>
      </c>
      <c r="J61" s="33">
        <v>0</v>
      </c>
      <c r="K61" s="33">
        <v>0</v>
      </c>
      <c r="L61" s="33">
        <v>0</v>
      </c>
      <c r="M61" s="33">
        <v>0.0056</v>
      </c>
      <c r="N61" s="33">
        <v>1.805350749012</v>
      </c>
      <c r="O61" s="33">
        <v>1.3148793300000001</v>
      </c>
      <c r="P61" s="33">
        <v>0</v>
      </c>
      <c r="Q61" s="33">
        <v>0</v>
      </c>
      <c r="R61" s="33">
        <f t="shared" si="1"/>
        <v>0</v>
      </c>
      <c r="S61" s="33">
        <f t="shared" si="2"/>
        <v>0</v>
      </c>
      <c r="T61" s="33">
        <f t="shared" si="3"/>
        <v>-0.4848714190119998</v>
      </c>
      <c r="U61" s="33">
        <f>T61/H61*100</f>
        <v>-26.857463530416542</v>
      </c>
      <c r="V61" s="20" t="s">
        <v>361</v>
      </c>
    </row>
    <row r="62" spans="1:22" s="27" customFormat="1" ht="12">
      <c r="A62" s="1"/>
      <c r="B62" s="9" t="s">
        <v>145</v>
      </c>
      <c r="C62" s="6"/>
      <c r="D62" s="33">
        <v>0</v>
      </c>
      <c r="E62" s="33">
        <v>0</v>
      </c>
      <c r="F62" s="33">
        <v>0</v>
      </c>
      <c r="G62" s="33">
        <v>0</v>
      </c>
      <c r="H62" s="33">
        <f t="shared" si="4"/>
        <v>0</v>
      </c>
      <c r="I62" s="33">
        <f t="shared" si="5"/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f t="shared" si="1"/>
        <v>0</v>
      </c>
      <c r="S62" s="33">
        <f t="shared" si="2"/>
        <v>0</v>
      </c>
      <c r="T62" s="33">
        <f t="shared" si="3"/>
        <v>0</v>
      </c>
      <c r="U62" s="33">
        <v>0</v>
      </c>
      <c r="V62" s="20">
        <v>0</v>
      </c>
    </row>
    <row r="63" spans="1:22" s="27" customFormat="1" ht="22.5">
      <c r="A63" s="1"/>
      <c r="B63" s="7" t="s">
        <v>310</v>
      </c>
      <c r="C63" s="6" t="s">
        <v>273</v>
      </c>
      <c r="D63" s="33">
        <v>1.6280872511320001</v>
      </c>
      <c r="E63" s="33">
        <v>0</v>
      </c>
      <c r="F63" s="33">
        <v>0</v>
      </c>
      <c r="G63" s="33">
        <v>0</v>
      </c>
      <c r="H63" s="33">
        <f t="shared" si="4"/>
        <v>1.6280872511320001</v>
      </c>
      <c r="I63" s="33">
        <f t="shared" si="5"/>
        <v>1.36330604</v>
      </c>
      <c r="J63" s="33">
        <v>0</v>
      </c>
      <c r="K63" s="33">
        <v>0</v>
      </c>
      <c r="L63" s="33">
        <v>0</v>
      </c>
      <c r="M63" s="33">
        <v>0.11627903</v>
      </c>
      <c r="N63" s="33">
        <v>1.6280872511320001</v>
      </c>
      <c r="O63" s="33">
        <v>1.24702701</v>
      </c>
      <c r="P63" s="33">
        <v>0</v>
      </c>
      <c r="Q63" s="33">
        <v>0</v>
      </c>
      <c r="R63" s="33">
        <f t="shared" si="1"/>
        <v>0</v>
      </c>
      <c r="S63" s="33">
        <f t="shared" si="2"/>
        <v>0</v>
      </c>
      <c r="T63" s="33">
        <f t="shared" si="3"/>
        <v>-0.26478121113200004</v>
      </c>
      <c r="U63" s="33">
        <f>T63/H63*100</f>
        <v>-16.26333054004932</v>
      </c>
      <c r="V63" s="20" t="s">
        <v>361</v>
      </c>
    </row>
    <row r="64" spans="1:22" s="27" customFormat="1" ht="22.5">
      <c r="A64" s="1"/>
      <c r="B64" s="7" t="s">
        <v>365</v>
      </c>
      <c r="C64" s="6" t="s">
        <v>273</v>
      </c>
      <c r="D64" s="33">
        <v>4.201435029352</v>
      </c>
      <c r="E64" s="33">
        <v>0</v>
      </c>
      <c r="F64" s="33">
        <v>0</v>
      </c>
      <c r="G64" s="33">
        <v>0</v>
      </c>
      <c r="H64" s="33">
        <f t="shared" si="4"/>
        <v>4.201435029352</v>
      </c>
      <c r="I64" s="33">
        <f t="shared" si="5"/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4.201435029352</v>
      </c>
      <c r="Q64" s="33">
        <v>0</v>
      </c>
      <c r="R64" s="33">
        <f t="shared" si="1"/>
        <v>0</v>
      </c>
      <c r="S64" s="33">
        <f t="shared" si="2"/>
        <v>0</v>
      </c>
      <c r="T64" s="33">
        <f t="shared" si="3"/>
        <v>-4.201435029352</v>
      </c>
      <c r="U64" s="33">
        <f>T64/H64*100</f>
        <v>-100</v>
      </c>
      <c r="V64" s="20" t="s">
        <v>544</v>
      </c>
    </row>
    <row r="65" spans="1:22" s="27" customFormat="1" ht="12">
      <c r="A65" s="1"/>
      <c r="B65" s="9" t="s">
        <v>91</v>
      </c>
      <c r="C65" s="6"/>
      <c r="D65" s="33">
        <v>0</v>
      </c>
      <c r="E65" s="33">
        <v>0</v>
      </c>
      <c r="F65" s="33">
        <v>0</v>
      </c>
      <c r="G65" s="33">
        <v>0</v>
      </c>
      <c r="H65" s="33">
        <f t="shared" si="4"/>
        <v>0</v>
      </c>
      <c r="I65" s="33">
        <f t="shared" si="5"/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f t="shared" si="1"/>
        <v>0</v>
      </c>
      <c r="S65" s="33">
        <f t="shared" si="2"/>
        <v>0</v>
      </c>
      <c r="T65" s="33">
        <f t="shared" si="3"/>
        <v>0</v>
      </c>
      <c r="U65" s="33">
        <v>0</v>
      </c>
      <c r="V65" s="20">
        <v>0</v>
      </c>
    </row>
    <row r="66" spans="1:22" s="27" customFormat="1" ht="22.5">
      <c r="A66" s="1"/>
      <c r="B66" s="7" t="s">
        <v>311</v>
      </c>
      <c r="C66" s="6" t="s">
        <v>273</v>
      </c>
      <c r="D66" s="33">
        <v>1.6775086274920001</v>
      </c>
      <c r="E66" s="33">
        <v>0</v>
      </c>
      <c r="F66" s="33">
        <v>0</v>
      </c>
      <c r="G66" s="33">
        <v>0</v>
      </c>
      <c r="H66" s="33">
        <f t="shared" si="4"/>
        <v>1.6775086274920001</v>
      </c>
      <c r="I66" s="33">
        <f t="shared" si="5"/>
        <v>1.32023199</v>
      </c>
      <c r="J66" s="33">
        <v>0</v>
      </c>
      <c r="K66" s="33">
        <v>0</v>
      </c>
      <c r="L66" s="33">
        <v>0</v>
      </c>
      <c r="M66" s="33">
        <v>0.017037999999999998</v>
      </c>
      <c r="N66" s="33">
        <v>1.6775086274920001</v>
      </c>
      <c r="O66" s="33">
        <v>1.30319399</v>
      </c>
      <c r="P66" s="33">
        <v>0</v>
      </c>
      <c r="Q66" s="33">
        <v>0</v>
      </c>
      <c r="R66" s="33">
        <f t="shared" si="1"/>
        <v>0</v>
      </c>
      <c r="S66" s="33">
        <f t="shared" si="2"/>
        <v>0</v>
      </c>
      <c r="T66" s="33">
        <f t="shared" si="3"/>
        <v>-0.3572766374920002</v>
      </c>
      <c r="U66" s="33">
        <f>T66/H66*100</f>
        <v>-21.29805067090208</v>
      </c>
      <c r="V66" s="20" t="s">
        <v>361</v>
      </c>
    </row>
    <row r="67" spans="1:22" s="27" customFormat="1" ht="12">
      <c r="A67" s="1"/>
      <c r="B67" s="9" t="s">
        <v>149</v>
      </c>
      <c r="C67" s="6"/>
      <c r="D67" s="33">
        <v>0</v>
      </c>
      <c r="E67" s="33">
        <v>0</v>
      </c>
      <c r="F67" s="33">
        <v>0</v>
      </c>
      <c r="G67" s="33">
        <v>0</v>
      </c>
      <c r="H67" s="33">
        <f t="shared" si="4"/>
        <v>0</v>
      </c>
      <c r="I67" s="33">
        <f t="shared" si="5"/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f t="shared" si="1"/>
        <v>0</v>
      </c>
      <c r="S67" s="33">
        <f t="shared" si="2"/>
        <v>0</v>
      </c>
      <c r="T67" s="33">
        <f t="shared" si="3"/>
        <v>0</v>
      </c>
      <c r="U67" s="33">
        <v>0</v>
      </c>
      <c r="V67" s="20">
        <v>0</v>
      </c>
    </row>
    <row r="68" spans="1:22" s="27" customFormat="1" ht="22.5">
      <c r="A68" s="1"/>
      <c r="B68" s="7" t="s">
        <v>533</v>
      </c>
      <c r="C68" s="6" t="s">
        <v>273</v>
      </c>
      <c r="D68" s="33">
        <v>1.770530616892</v>
      </c>
      <c r="E68" s="33">
        <v>0</v>
      </c>
      <c r="F68" s="33">
        <v>0</v>
      </c>
      <c r="G68" s="33">
        <v>0</v>
      </c>
      <c r="H68" s="33">
        <f t="shared" si="4"/>
        <v>1.7705306168919999</v>
      </c>
      <c r="I68" s="33">
        <f t="shared" si="5"/>
        <v>1.37781368</v>
      </c>
      <c r="J68" s="33">
        <v>0</v>
      </c>
      <c r="K68" s="33">
        <v>0</v>
      </c>
      <c r="L68" s="33">
        <v>0</v>
      </c>
      <c r="M68" s="33">
        <v>0.005938</v>
      </c>
      <c r="N68" s="33">
        <v>1.7705306168919999</v>
      </c>
      <c r="O68" s="33">
        <v>1.37187568</v>
      </c>
      <c r="P68" s="33">
        <v>0</v>
      </c>
      <c r="Q68" s="33">
        <v>0</v>
      </c>
      <c r="R68" s="33">
        <f t="shared" si="1"/>
        <v>0</v>
      </c>
      <c r="S68" s="33">
        <f t="shared" si="2"/>
        <v>0</v>
      </c>
      <c r="T68" s="33">
        <f t="shared" si="3"/>
        <v>-0.3927169368919998</v>
      </c>
      <c r="U68" s="33">
        <f>T68/H68*100</f>
        <v>-22.180748140993884</v>
      </c>
      <c r="V68" s="20" t="s">
        <v>361</v>
      </c>
    </row>
    <row r="69" spans="1:22" s="27" customFormat="1" ht="12">
      <c r="A69" s="1"/>
      <c r="B69" s="9" t="s">
        <v>150</v>
      </c>
      <c r="C69" s="6"/>
      <c r="D69" s="33">
        <v>0</v>
      </c>
      <c r="E69" s="33">
        <v>0</v>
      </c>
      <c r="F69" s="33">
        <v>0</v>
      </c>
      <c r="G69" s="33">
        <v>0</v>
      </c>
      <c r="H69" s="33">
        <f t="shared" si="4"/>
        <v>0</v>
      </c>
      <c r="I69" s="33">
        <f t="shared" si="5"/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f t="shared" si="1"/>
        <v>0</v>
      </c>
      <c r="S69" s="33">
        <f t="shared" si="2"/>
        <v>0</v>
      </c>
      <c r="T69" s="33">
        <f t="shared" si="3"/>
        <v>0</v>
      </c>
      <c r="U69" s="33">
        <v>0</v>
      </c>
      <c r="V69" s="20">
        <v>0</v>
      </c>
    </row>
    <row r="70" spans="1:22" s="27" customFormat="1" ht="22.5">
      <c r="A70" s="1"/>
      <c r="B70" s="7" t="s">
        <v>312</v>
      </c>
      <c r="C70" s="6" t="s">
        <v>273</v>
      </c>
      <c r="D70" s="33">
        <v>1.770530616892</v>
      </c>
      <c r="E70" s="33">
        <v>0</v>
      </c>
      <c r="F70" s="33">
        <v>0</v>
      </c>
      <c r="G70" s="33">
        <v>0</v>
      </c>
      <c r="H70" s="33">
        <f t="shared" si="4"/>
        <v>1.7705306168919999</v>
      </c>
      <c r="I70" s="33">
        <f t="shared" si="5"/>
        <v>1.44597694</v>
      </c>
      <c r="J70" s="33">
        <v>0</v>
      </c>
      <c r="K70" s="33">
        <v>0</v>
      </c>
      <c r="L70" s="33">
        <v>0</v>
      </c>
      <c r="M70" s="33">
        <v>0.017037999999999998</v>
      </c>
      <c r="N70" s="33">
        <v>1.7705306168919999</v>
      </c>
      <c r="O70" s="33">
        <v>1.3978323700000002</v>
      </c>
      <c r="P70" s="33">
        <v>0</v>
      </c>
      <c r="Q70" s="33">
        <v>0.03110657</v>
      </c>
      <c r="R70" s="33">
        <f t="shared" si="1"/>
        <v>0</v>
      </c>
      <c r="S70" s="33">
        <f t="shared" si="2"/>
        <v>0</v>
      </c>
      <c r="T70" s="33">
        <f t="shared" si="3"/>
        <v>-0.3245536768919999</v>
      </c>
      <c r="U70" s="33">
        <f>T70/H70*100</f>
        <v>-18.330870632540847</v>
      </c>
      <c r="V70" s="20" t="s">
        <v>361</v>
      </c>
    </row>
    <row r="71" spans="1:22" s="27" customFormat="1" ht="21">
      <c r="A71" s="39" t="s">
        <v>86</v>
      </c>
      <c r="B71" s="2" t="s">
        <v>87</v>
      </c>
      <c r="C71" s="40" t="s">
        <v>32</v>
      </c>
      <c r="D71" s="33">
        <v>28.9238201657</v>
      </c>
      <c r="E71" s="33">
        <v>0</v>
      </c>
      <c r="F71" s="33">
        <v>0</v>
      </c>
      <c r="G71" s="33">
        <v>0</v>
      </c>
      <c r="H71" s="33">
        <f t="shared" si="4"/>
        <v>28.9238201657</v>
      </c>
      <c r="I71" s="33">
        <f t="shared" si="5"/>
        <v>23.31945346</v>
      </c>
      <c r="J71" s="33">
        <v>8.851510271063999</v>
      </c>
      <c r="K71" s="33">
        <v>8.578452</v>
      </c>
      <c r="L71" s="33">
        <v>6.646732106240001</v>
      </c>
      <c r="M71" s="33">
        <v>6.774476149999999</v>
      </c>
      <c r="N71" s="33">
        <v>5.5773763054</v>
      </c>
      <c r="O71" s="33">
        <v>4.326774110000001</v>
      </c>
      <c r="P71" s="33">
        <v>7.848201482996004</v>
      </c>
      <c r="Q71" s="33">
        <v>3.6397512000000005</v>
      </c>
      <c r="R71" s="33">
        <f t="shared" si="1"/>
        <v>0</v>
      </c>
      <c r="S71" s="33">
        <f t="shared" si="2"/>
        <v>0</v>
      </c>
      <c r="T71" s="33">
        <f t="shared" si="3"/>
        <v>-5.604366705700002</v>
      </c>
      <c r="U71" s="33">
        <f>T71/H71*100</f>
        <v>-19.376301863285935</v>
      </c>
      <c r="V71" s="44">
        <v>0</v>
      </c>
    </row>
    <row r="72" spans="1:22" s="27" customFormat="1" ht="21.75">
      <c r="A72" s="39" t="s">
        <v>274</v>
      </c>
      <c r="B72" s="8" t="s">
        <v>88</v>
      </c>
      <c r="C72" s="41" t="s">
        <v>275</v>
      </c>
      <c r="D72" s="33">
        <v>6.703081487248</v>
      </c>
      <c r="E72" s="33">
        <v>0</v>
      </c>
      <c r="F72" s="33">
        <v>0</v>
      </c>
      <c r="G72" s="33">
        <v>0</v>
      </c>
      <c r="H72" s="33">
        <f t="shared" si="4"/>
        <v>6.703081487247999</v>
      </c>
      <c r="I72" s="33">
        <f t="shared" si="5"/>
        <v>6.56676686</v>
      </c>
      <c r="J72" s="33">
        <v>6.703081487247999</v>
      </c>
      <c r="K72" s="33">
        <v>6.56676686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f t="shared" si="1"/>
        <v>0</v>
      </c>
      <c r="S72" s="33">
        <f t="shared" si="2"/>
        <v>0</v>
      </c>
      <c r="T72" s="33">
        <f t="shared" si="3"/>
        <v>-0.13631462724799892</v>
      </c>
      <c r="U72" s="33">
        <f>T72/H72*100</f>
        <v>-2.0336113697457665</v>
      </c>
      <c r="V72" s="44">
        <v>0</v>
      </c>
    </row>
    <row r="73" spans="1:22" s="27" customFormat="1" ht="12">
      <c r="A73" s="1"/>
      <c r="B73" s="9" t="s">
        <v>124</v>
      </c>
      <c r="C73" s="6">
        <v>0</v>
      </c>
      <c r="D73" s="33">
        <v>0</v>
      </c>
      <c r="E73" s="33">
        <v>0</v>
      </c>
      <c r="F73" s="33">
        <v>0</v>
      </c>
      <c r="G73" s="33">
        <v>0</v>
      </c>
      <c r="H73" s="33">
        <f t="shared" si="4"/>
        <v>0</v>
      </c>
      <c r="I73" s="33">
        <f t="shared" si="5"/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f t="shared" si="1"/>
        <v>0</v>
      </c>
      <c r="S73" s="33">
        <f t="shared" si="2"/>
        <v>0</v>
      </c>
      <c r="T73" s="33">
        <f t="shared" si="3"/>
        <v>0</v>
      </c>
      <c r="U73" s="33">
        <v>0</v>
      </c>
      <c r="V73" s="20">
        <v>0</v>
      </c>
    </row>
    <row r="74" spans="1:22" s="27" customFormat="1" ht="24">
      <c r="A74" s="1"/>
      <c r="B74" s="19" t="s">
        <v>155</v>
      </c>
      <c r="C74" s="6" t="s">
        <v>275</v>
      </c>
      <c r="D74" s="33">
        <v>1.555958134876</v>
      </c>
      <c r="E74" s="33">
        <v>0</v>
      </c>
      <c r="F74" s="33">
        <v>0</v>
      </c>
      <c r="G74" s="33">
        <v>0</v>
      </c>
      <c r="H74" s="33">
        <f t="shared" si="4"/>
        <v>1.555958134876</v>
      </c>
      <c r="I74" s="33">
        <f t="shared" si="5"/>
        <v>1.5347288499999998</v>
      </c>
      <c r="J74" s="33">
        <v>1.555958134876</v>
      </c>
      <c r="K74" s="33">
        <v>1.5347288499999998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f t="shared" si="1"/>
        <v>0</v>
      </c>
      <c r="S74" s="33">
        <f t="shared" si="2"/>
        <v>0</v>
      </c>
      <c r="T74" s="33">
        <f t="shared" si="3"/>
        <v>-0.021229284876000287</v>
      </c>
      <c r="U74" s="33">
        <f>T74/H74*100</f>
        <v>-1.3643866374137454</v>
      </c>
      <c r="V74" s="20"/>
    </row>
    <row r="75" spans="1:22" s="27" customFormat="1" ht="24">
      <c r="A75" s="1"/>
      <c r="B75" s="19" t="s">
        <v>156</v>
      </c>
      <c r="C75" s="6" t="s">
        <v>275</v>
      </c>
      <c r="D75" s="33">
        <v>1.2427027370240002</v>
      </c>
      <c r="E75" s="33">
        <v>0</v>
      </c>
      <c r="F75" s="33">
        <v>0</v>
      </c>
      <c r="G75" s="33">
        <v>0</v>
      </c>
      <c r="H75" s="33">
        <f t="shared" si="4"/>
        <v>1.242702737024</v>
      </c>
      <c r="I75" s="33">
        <f t="shared" si="5"/>
        <v>1.1796164</v>
      </c>
      <c r="J75" s="33">
        <v>1.242702737024</v>
      </c>
      <c r="K75" s="33">
        <v>1.1796164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f t="shared" si="1"/>
        <v>0</v>
      </c>
      <c r="S75" s="33">
        <f t="shared" si="2"/>
        <v>0</v>
      </c>
      <c r="T75" s="33">
        <f t="shared" si="3"/>
        <v>-0.06308633702400002</v>
      </c>
      <c r="U75" s="33">
        <f>T75/H75*100</f>
        <v>-5.07654285650629</v>
      </c>
      <c r="V75" s="20"/>
    </row>
    <row r="76" spans="1:22" s="27" customFormat="1" ht="24">
      <c r="A76" s="1"/>
      <c r="B76" s="19" t="s">
        <v>157</v>
      </c>
      <c r="C76" s="6" t="s">
        <v>275</v>
      </c>
      <c r="D76" s="33">
        <v>0.6223849049160001</v>
      </c>
      <c r="E76" s="33">
        <v>0</v>
      </c>
      <c r="F76" s="33">
        <v>0</v>
      </c>
      <c r="G76" s="33">
        <v>0</v>
      </c>
      <c r="H76" s="33">
        <f t="shared" si="4"/>
        <v>0.6223849049160001</v>
      </c>
      <c r="I76" s="33">
        <f t="shared" si="5"/>
        <v>0.5953113700000001</v>
      </c>
      <c r="J76" s="33">
        <v>0.6223849049160001</v>
      </c>
      <c r="K76" s="33">
        <v>0.5953113700000001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f t="shared" si="1"/>
        <v>0</v>
      </c>
      <c r="S76" s="33">
        <f t="shared" si="2"/>
        <v>0</v>
      </c>
      <c r="T76" s="33">
        <f t="shared" si="3"/>
        <v>-0.027073534915999953</v>
      </c>
      <c r="U76" s="33">
        <f>T76/H76*100</f>
        <v>-4.349966508209887</v>
      </c>
      <c r="V76" s="20"/>
    </row>
    <row r="77" spans="1:22" s="27" customFormat="1" ht="12">
      <c r="A77" s="1"/>
      <c r="B77" s="9" t="s">
        <v>90</v>
      </c>
      <c r="C77" s="6"/>
      <c r="D77" s="33">
        <v>0</v>
      </c>
      <c r="E77" s="33">
        <v>0</v>
      </c>
      <c r="F77" s="33">
        <v>0</v>
      </c>
      <c r="G77" s="33">
        <v>0</v>
      </c>
      <c r="H77" s="33">
        <f t="shared" si="4"/>
        <v>0</v>
      </c>
      <c r="I77" s="33">
        <f t="shared" si="5"/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f t="shared" si="1"/>
        <v>0</v>
      </c>
      <c r="S77" s="33">
        <f t="shared" si="2"/>
        <v>0</v>
      </c>
      <c r="T77" s="33">
        <f t="shared" si="3"/>
        <v>0</v>
      </c>
      <c r="U77" s="33">
        <v>0</v>
      </c>
      <c r="V77" s="20">
        <v>0</v>
      </c>
    </row>
    <row r="78" spans="1:22" s="27" customFormat="1" ht="24">
      <c r="A78" s="1"/>
      <c r="B78" s="19" t="s">
        <v>158</v>
      </c>
      <c r="C78" s="6" t="s">
        <v>275</v>
      </c>
      <c r="D78" s="33">
        <v>0.3106754342560001</v>
      </c>
      <c r="E78" s="33">
        <v>0</v>
      </c>
      <c r="F78" s="33">
        <v>0</v>
      </c>
      <c r="G78" s="33">
        <v>0</v>
      </c>
      <c r="H78" s="33">
        <f t="shared" si="4"/>
        <v>0.3106754342560001</v>
      </c>
      <c r="I78" s="33">
        <f t="shared" si="5"/>
        <v>0.31019870000000005</v>
      </c>
      <c r="J78" s="33">
        <v>0.3106754342560001</v>
      </c>
      <c r="K78" s="33">
        <v>0.31019870000000005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f t="shared" si="1"/>
        <v>0</v>
      </c>
      <c r="S78" s="33">
        <f t="shared" si="2"/>
        <v>0</v>
      </c>
      <c r="T78" s="33">
        <f t="shared" si="3"/>
        <v>-0.00047673425600003316</v>
      </c>
      <c r="U78" s="33">
        <f>T78/H78*100</f>
        <v>-0.15345090194907354</v>
      </c>
      <c r="V78" s="20"/>
    </row>
    <row r="79" spans="1:22" s="27" customFormat="1" ht="24">
      <c r="A79" s="1"/>
      <c r="B79" s="19" t="s">
        <v>366</v>
      </c>
      <c r="C79" s="6" t="s">
        <v>275</v>
      </c>
      <c r="D79" s="33">
        <v>1.7828161875480002</v>
      </c>
      <c r="E79" s="33">
        <v>0</v>
      </c>
      <c r="F79" s="33">
        <v>0</v>
      </c>
      <c r="G79" s="33">
        <v>0</v>
      </c>
      <c r="H79" s="33">
        <f t="shared" si="4"/>
        <v>1.7828161875480002</v>
      </c>
      <c r="I79" s="33">
        <f t="shared" si="5"/>
        <v>1.7896755899999999</v>
      </c>
      <c r="J79" s="33">
        <v>1.7828161875480002</v>
      </c>
      <c r="K79" s="33">
        <v>1.7896755899999999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f t="shared" si="1"/>
        <v>0</v>
      </c>
      <c r="S79" s="33">
        <f t="shared" si="2"/>
        <v>0</v>
      </c>
      <c r="T79" s="33">
        <f t="shared" si="3"/>
        <v>0.006859402451999674</v>
      </c>
      <c r="U79" s="33">
        <f>T79/H79*100</f>
        <v>0.384750963105948</v>
      </c>
      <c r="V79" s="20"/>
    </row>
    <row r="80" spans="1:22" s="27" customFormat="1" ht="24">
      <c r="A80" s="1"/>
      <c r="B80" s="19" t="s">
        <v>159</v>
      </c>
      <c r="C80" s="6" t="s">
        <v>275</v>
      </c>
      <c r="D80" s="33">
        <v>0.594273062516</v>
      </c>
      <c r="E80" s="33">
        <v>0</v>
      </c>
      <c r="F80" s="33">
        <v>0</v>
      </c>
      <c r="G80" s="33">
        <v>0</v>
      </c>
      <c r="H80" s="33">
        <f t="shared" si="4"/>
        <v>0.594273062516</v>
      </c>
      <c r="I80" s="33">
        <f t="shared" si="5"/>
        <v>0.58582011</v>
      </c>
      <c r="J80" s="33">
        <v>0.594273062516</v>
      </c>
      <c r="K80" s="33">
        <v>0.58582011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f t="shared" si="1"/>
        <v>0</v>
      </c>
      <c r="S80" s="33">
        <f t="shared" si="2"/>
        <v>0</v>
      </c>
      <c r="T80" s="33">
        <f t="shared" si="3"/>
        <v>-0.008452952515999979</v>
      </c>
      <c r="U80" s="33">
        <f>T80/H80*100</f>
        <v>-1.4224020991650441</v>
      </c>
      <c r="V80" s="20">
        <v>0</v>
      </c>
    </row>
    <row r="81" spans="1:22" s="27" customFormat="1" ht="24">
      <c r="A81" s="1"/>
      <c r="B81" s="19" t="s">
        <v>152</v>
      </c>
      <c r="C81" s="6" t="s">
        <v>275</v>
      </c>
      <c r="D81" s="33">
        <v>0.29713551305600006</v>
      </c>
      <c r="E81" s="33">
        <v>0</v>
      </c>
      <c r="F81" s="33">
        <v>0</v>
      </c>
      <c r="G81" s="33">
        <v>0</v>
      </c>
      <c r="H81" s="33">
        <f t="shared" si="4"/>
        <v>0.29713551305600006</v>
      </c>
      <c r="I81" s="33">
        <f t="shared" si="5"/>
        <v>0.27530053</v>
      </c>
      <c r="J81" s="33">
        <v>0.29713551305600006</v>
      </c>
      <c r="K81" s="33">
        <v>0.27530053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f t="shared" si="1"/>
        <v>0</v>
      </c>
      <c r="S81" s="33">
        <f t="shared" si="2"/>
        <v>0</v>
      </c>
      <c r="T81" s="33">
        <f t="shared" si="3"/>
        <v>-0.021834983056000068</v>
      </c>
      <c r="U81" s="33">
        <f>T81/H81*100</f>
        <v>-7.348493228369141</v>
      </c>
      <c r="V81" s="20">
        <v>0</v>
      </c>
    </row>
    <row r="82" spans="1:22" s="27" customFormat="1" ht="12">
      <c r="A82" s="1"/>
      <c r="B82" s="9" t="s">
        <v>145</v>
      </c>
      <c r="C82" s="6"/>
      <c r="D82" s="33">
        <v>0</v>
      </c>
      <c r="E82" s="33">
        <v>0</v>
      </c>
      <c r="F82" s="33">
        <v>0</v>
      </c>
      <c r="G82" s="33">
        <v>0</v>
      </c>
      <c r="H82" s="33">
        <f t="shared" si="4"/>
        <v>0</v>
      </c>
      <c r="I82" s="33">
        <f t="shared" si="5"/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f t="shared" si="1"/>
        <v>0</v>
      </c>
      <c r="S82" s="33">
        <f t="shared" si="2"/>
        <v>0</v>
      </c>
      <c r="T82" s="33">
        <f t="shared" si="3"/>
        <v>0</v>
      </c>
      <c r="U82" s="33">
        <v>0</v>
      </c>
      <c r="V82" s="20">
        <v>0</v>
      </c>
    </row>
    <row r="83" spans="1:22" s="27" customFormat="1" ht="24">
      <c r="A83" s="1"/>
      <c r="B83" s="19" t="s">
        <v>160</v>
      </c>
      <c r="C83" s="6" t="s">
        <v>275</v>
      </c>
      <c r="D83" s="33">
        <v>0.29713551305600006</v>
      </c>
      <c r="E83" s="33">
        <v>0</v>
      </c>
      <c r="F83" s="33">
        <v>0</v>
      </c>
      <c r="G83" s="33">
        <v>0</v>
      </c>
      <c r="H83" s="33">
        <f t="shared" si="4"/>
        <v>0.29713551305600006</v>
      </c>
      <c r="I83" s="33">
        <f t="shared" si="5"/>
        <v>0.29611530999999996</v>
      </c>
      <c r="J83" s="33">
        <v>0.29713551305600006</v>
      </c>
      <c r="K83" s="33">
        <v>0.29611530999999996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f t="shared" si="1"/>
        <v>0</v>
      </c>
      <c r="S83" s="33">
        <f t="shared" si="2"/>
        <v>0</v>
      </c>
      <c r="T83" s="33">
        <f aca="true" t="shared" si="6" ref="T83:T146">I83-H83</f>
        <v>-0.0010202030560000908</v>
      </c>
      <c r="U83" s="33">
        <f aca="true" t="shared" si="7" ref="U83:U145">T83/H83*100</f>
        <v>-0.343346052953225</v>
      </c>
      <c r="V83" s="20"/>
    </row>
    <row r="84" spans="1:22" s="27" customFormat="1" ht="21.75">
      <c r="A84" s="39" t="s">
        <v>276</v>
      </c>
      <c r="B84" s="8" t="s">
        <v>89</v>
      </c>
      <c r="C84" s="41" t="s">
        <v>277</v>
      </c>
      <c r="D84" s="33">
        <v>8.052650387956</v>
      </c>
      <c r="E84" s="33">
        <v>0</v>
      </c>
      <c r="F84" s="33">
        <v>0</v>
      </c>
      <c r="G84" s="33">
        <v>0</v>
      </c>
      <c r="H84" s="33">
        <f t="shared" si="4"/>
        <v>8.052650387956</v>
      </c>
      <c r="I84" s="33">
        <f t="shared" si="5"/>
        <v>5.42908564</v>
      </c>
      <c r="J84" s="33">
        <v>1.216350783816</v>
      </c>
      <c r="K84" s="33">
        <v>1.13522737</v>
      </c>
      <c r="L84" s="33">
        <v>2.7775785965560007</v>
      </c>
      <c r="M84" s="33">
        <v>3.07465444</v>
      </c>
      <c r="N84" s="33">
        <v>1.994909542348</v>
      </c>
      <c r="O84" s="33">
        <v>1.21920383</v>
      </c>
      <c r="P84" s="33">
        <v>2.0638114652359993</v>
      </c>
      <c r="Q84" s="33">
        <v>0</v>
      </c>
      <c r="R84" s="33">
        <f t="shared" si="1"/>
        <v>0</v>
      </c>
      <c r="S84" s="33">
        <f t="shared" si="2"/>
        <v>0</v>
      </c>
      <c r="T84" s="33">
        <f t="shared" si="6"/>
        <v>-2.6235647479559994</v>
      </c>
      <c r="U84" s="33">
        <f t="shared" si="7"/>
        <v>-32.580139724927726</v>
      </c>
      <c r="V84" s="44">
        <v>0</v>
      </c>
    </row>
    <row r="85" spans="1:22" s="27" customFormat="1" ht="12">
      <c r="A85" s="1"/>
      <c r="B85" s="9" t="s">
        <v>101</v>
      </c>
      <c r="C85" s="6">
        <v>0</v>
      </c>
      <c r="D85" s="33">
        <v>0</v>
      </c>
      <c r="E85" s="33">
        <v>0</v>
      </c>
      <c r="F85" s="33">
        <v>0</v>
      </c>
      <c r="G85" s="33">
        <v>0</v>
      </c>
      <c r="H85" s="33">
        <f aca="true" t="shared" si="8" ref="H85:H148">J85+L85+N85+P85</f>
        <v>0</v>
      </c>
      <c r="I85" s="33">
        <f aca="true" t="shared" si="9" ref="I85:I148">K85+M85+O85+Q85</f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f t="shared" si="1"/>
        <v>0</v>
      </c>
      <c r="S85" s="33">
        <f t="shared" si="2"/>
        <v>0</v>
      </c>
      <c r="T85" s="33">
        <f t="shared" si="6"/>
        <v>0</v>
      </c>
      <c r="U85" s="33">
        <v>0</v>
      </c>
      <c r="V85" s="20">
        <v>0</v>
      </c>
    </row>
    <row r="86" spans="1:22" s="27" customFormat="1" ht="33.75">
      <c r="A86" s="1"/>
      <c r="B86" s="7" t="s">
        <v>161</v>
      </c>
      <c r="C86" s="6" t="s">
        <v>277</v>
      </c>
      <c r="D86" s="33">
        <v>0.48889937159600005</v>
      </c>
      <c r="E86" s="33">
        <v>0</v>
      </c>
      <c r="F86" s="33">
        <v>0</v>
      </c>
      <c r="G86" s="33">
        <v>0</v>
      </c>
      <c r="H86" s="33">
        <f t="shared" si="8"/>
        <v>0.48889937159600005</v>
      </c>
      <c r="I86" s="33">
        <f t="shared" si="9"/>
        <v>0.4518366300000001</v>
      </c>
      <c r="J86" s="33">
        <v>0</v>
      </c>
      <c r="K86" s="33">
        <v>0</v>
      </c>
      <c r="L86" s="33">
        <v>0</v>
      </c>
      <c r="M86" s="33">
        <v>0.4518366300000001</v>
      </c>
      <c r="N86" s="33">
        <v>0.48889937159600005</v>
      </c>
      <c r="O86" s="33">
        <v>0</v>
      </c>
      <c r="P86" s="33">
        <v>0</v>
      </c>
      <c r="Q86" s="33">
        <v>0</v>
      </c>
      <c r="R86" s="33">
        <f t="shared" si="1"/>
        <v>0</v>
      </c>
      <c r="S86" s="33">
        <f t="shared" si="2"/>
        <v>0</v>
      </c>
      <c r="T86" s="33">
        <f t="shared" si="6"/>
        <v>-0.03706274159599998</v>
      </c>
      <c r="U86" s="33">
        <f t="shared" si="7"/>
        <v>-7.580852778560457</v>
      </c>
      <c r="V86" s="20"/>
    </row>
    <row r="87" spans="1:22" s="27" customFormat="1" ht="22.5">
      <c r="A87" s="1"/>
      <c r="B87" s="7" t="s">
        <v>367</v>
      </c>
      <c r="C87" s="6" t="s">
        <v>277</v>
      </c>
      <c r="D87" s="33">
        <v>0</v>
      </c>
      <c r="E87" s="33">
        <v>0</v>
      </c>
      <c r="F87" s="33">
        <v>0</v>
      </c>
      <c r="G87" s="33">
        <v>0</v>
      </c>
      <c r="H87" s="33">
        <f t="shared" si="8"/>
        <v>0</v>
      </c>
      <c r="I87" s="33">
        <f t="shared" si="9"/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f t="shared" si="1"/>
        <v>0</v>
      </c>
      <c r="S87" s="33">
        <f t="shared" si="2"/>
        <v>0</v>
      </c>
      <c r="T87" s="33">
        <f t="shared" si="6"/>
        <v>0</v>
      </c>
      <c r="U87" s="33">
        <v>0</v>
      </c>
      <c r="V87" s="20" t="s">
        <v>545</v>
      </c>
    </row>
    <row r="88" spans="1:22" s="27" customFormat="1" ht="22.5">
      <c r="A88" s="1"/>
      <c r="B88" s="7" t="s">
        <v>162</v>
      </c>
      <c r="C88" s="6" t="s">
        <v>277</v>
      </c>
      <c r="D88" s="33">
        <v>0.147521350592</v>
      </c>
      <c r="E88" s="33">
        <v>0</v>
      </c>
      <c r="F88" s="33">
        <v>0</v>
      </c>
      <c r="G88" s="33">
        <v>0</v>
      </c>
      <c r="H88" s="33">
        <f t="shared" si="8"/>
        <v>0.147521350592</v>
      </c>
      <c r="I88" s="33">
        <f t="shared" si="9"/>
        <v>0.15051504000000002</v>
      </c>
      <c r="J88" s="33">
        <v>0</v>
      </c>
      <c r="K88" s="33">
        <v>0</v>
      </c>
      <c r="L88" s="33">
        <v>0</v>
      </c>
      <c r="M88" s="33">
        <v>0</v>
      </c>
      <c r="N88" s="33">
        <v>0.147521350592</v>
      </c>
      <c r="O88" s="33">
        <v>0.15051504000000002</v>
      </c>
      <c r="P88" s="33">
        <v>0</v>
      </c>
      <c r="Q88" s="33">
        <v>0</v>
      </c>
      <c r="R88" s="33">
        <f t="shared" si="1"/>
        <v>0</v>
      </c>
      <c r="S88" s="33">
        <f t="shared" si="2"/>
        <v>0</v>
      </c>
      <c r="T88" s="33">
        <f t="shared" si="6"/>
        <v>0.0029936894080000165</v>
      </c>
      <c r="U88" s="33">
        <f t="shared" si="7"/>
        <v>2.029326193114695</v>
      </c>
      <c r="V88" s="20"/>
    </row>
    <row r="89" spans="1:22" s="27" customFormat="1" ht="22.5">
      <c r="A89" s="1"/>
      <c r="B89" s="7" t="s">
        <v>163</v>
      </c>
      <c r="C89" s="6" t="s">
        <v>277</v>
      </c>
      <c r="D89" s="33">
        <v>0.6177865730360002</v>
      </c>
      <c r="E89" s="33">
        <v>0</v>
      </c>
      <c r="F89" s="33">
        <v>0</v>
      </c>
      <c r="G89" s="33">
        <v>0</v>
      </c>
      <c r="H89" s="33">
        <f t="shared" si="8"/>
        <v>0.6177865730360002</v>
      </c>
      <c r="I89" s="33">
        <f t="shared" si="9"/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0.6177865730360002</v>
      </c>
      <c r="Q89" s="33">
        <v>0</v>
      </c>
      <c r="R89" s="33">
        <f t="shared" si="1"/>
        <v>0</v>
      </c>
      <c r="S89" s="33">
        <f t="shared" si="2"/>
        <v>0</v>
      </c>
      <c r="T89" s="33">
        <f t="shared" si="6"/>
        <v>-0.6177865730360002</v>
      </c>
      <c r="U89" s="33">
        <f t="shared" si="7"/>
        <v>-100</v>
      </c>
      <c r="V89" s="20" t="s">
        <v>546</v>
      </c>
    </row>
    <row r="90" spans="1:22" s="27" customFormat="1" ht="24">
      <c r="A90" s="1"/>
      <c r="B90" s="19" t="s">
        <v>164</v>
      </c>
      <c r="C90" s="6" t="s">
        <v>277</v>
      </c>
      <c r="D90" s="33">
        <v>0.157294640312</v>
      </c>
      <c r="E90" s="33">
        <v>0</v>
      </c>
      <c r="F90" s="33">
        <v>0</v>
      </c>
      <c r="G90" s="33">
        <v>0</v>
      </c>
      <c r="H90" s="33">
        <f t="shared" si="8"/>
        <v>0.157294640312</v>
      </c>
      <c r="I90" s="33">
        <f t="shared" si="9"/>
        <v>0.17374864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0.17374864</v>
      </c>
      <c r="P90" s="33">
        <v>0.157294640312</v>
      </c>
      <c r="Q90" s="33">
        <v>0</v>
      </c>
      <c r="R90" s="33">
        <f t="shared" si="1"/>
        <v>0</v>
      </c>
      <c r="S90" s="33">
        <f t="shared" si="2"/>
        <v>0</v>
      </c>
      <c r="T90" s="33">
        <f t="shared" si="6"/>
        <v>0.016453999688000015</v>
      </c>
      <c r="U90" s="33">
        <f t="shared" si="7"/>
        <v>10.460623232529011</v>
      </c>
      <c r="V90" s="20"/>
    </row>
    <row r="91" spans="1:22" s="27" customFormat="1" ht="24">
      <c r="A91" s="1"/>
      <c r="B91" s="19" t="s">
        <v>165</v>
      </c>
      <c r="C91" s="6" t="s">
        <v>277</v>
      </c>
      <c r="D91" s="33">
        <v>0.147521350592</v>
      </c>
      <c r="E91" s="33">
        <v>0</v>
      </c>
      <c r="F91" s="33">
        <v>0</v>
      </c>
      <c r="G91" s="33">
        <v>0</v>
      </c>
      <c r="H91" s="33">
        <f t="shared" si="8"/>
        <v>0.147521350592</v>
      </c>
      <c r="I91" s="33">
        <f t="shared" si="9"/>
        <v>0.17323408999999998</v>
      </c>
      <c r="J91" s="33">
        <v>0.147521350592</v>
      </c>
      <c r="K91" s="33">
        <v>0.17323408999999998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f t="shared" si="1"/>
        <v>0</v>
      </c>
      <c r="S91" s="33">
        <f t="shared" si="2"/>
        <v>0</v>
      </c>
      <c r="T91" s="33">
        <f t="shared" si="6"/>
        <v>0.02571273940799998</v>
      </c>
      <c r="U91" s="33">
        <f t="shared" si="7"/>
        <v>17.429842734502706</v>
      </c>
      <c r="V91" s="20" t="s">
        <v>361</v>
      </c>
    </row>
    <row r="92" spans="1:22" s="27" customFormat="1" ht="24">
      <c r="A92" s="1"/>
      <c r="B92" s="19" t="s">
        <v>313</v>
      </c>
      <c r="C92" s="6" t="s">
        <v>277</v>
      </c>
      <c r="D92" s="33">
        <v>0.6177865730360002</v>
      </c>
      <c r="E92" s="33">
        <v>0</v>
      </c>
      <c r="F92" s="33">
        <v>0</v>
      </c>
      <c r="G92" s="33">
        <v>0</v>
      </c>
      <c r="H92" s="33">
        <f t="shared" si="8"/>
        <v>0.6177865730360002</v>
      </c>
      <c r="I92" s="33">
        <f t="shared" si="9"/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0.6177865730360002</v>
      </c>
      <c r="Q92" s="33">
        <v>0</v>
      </c>
      <c r="R92" s="33">
        <f t="shared" si="1"/>
        <v>0</v>
      </c>
      <c r="S92" s="33">
        <f t="shared" si="2"/>
        <v>0</v>
      </c>
      <c r="T92" s="33">
        <f t="shared" si="6"/>
        <v>-0.6177865730360002</v>
      </c>
      <c r="U92" s="33">
        <f t="shared" si="7"/>
        <v>-100</v>
      </c>
      <c r="V92" s="20" t="s">
        <v>546</v>
      </c>
    </row>
    <row r="93" spans="1:22" s="27" customFormat="1" ht="24">
      <c r="A93" s="1"/>
      <c r="B93" s="19" t="s">
        <v>314</v>
      </c>
      <c r="C93" s="6" t="s">
        <v>277</v>
      </c>
      <c r="D93" s="33">
        <v>0.147521350592</v>
      </c>
      <c r="E93" s="33">
        <v>0</v>
      </c>
      <c r="F93" s="33">
        <v>0</v>
      </c>
      <c r="G93" s="33">
        <v>0</v>
      </c>
      <c r="H93" s="33">
        <f t="shared" si="8"/>
        <v>0.147521350592</v>
      </c>
      <c r="I93" s="33">
        <f t="shared" si="9"/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0.147521350592</v>
      </c>
      <c r="Q93" s="33">
        <v>0</v>
      </c>
      <c r="R93" s="33">
        <f t="shared" si="1"/>
        <v>0</v>
      </c>
      <c r="S93" s="33">
        <f t="shared" si="2"/>
        <v>0</v>
      </c>
      <c r="T93" s="33">
        <f t="shared" si="6"/>
        <v>-0.147521350592</v>
      </c>
      <c r="U93" s="33">
        <f t="shared" si="7"/>
        <v>-100</v>
      </c>
      <c r="V93" s="20" t="s">
        <v>546</v>
      </c>
    </row>
    <row r="94" spans="1:22" s="27" customFormat="1" ht="24">
      <c r="A94" s="1"/>
      <c r="B94" s="19" t="s">
        <v>315</v>
      </c>
      <c r="C94" s="6" t="s">
        <v>277</v>
      </c>
      <c r="D94" s="33">
        <v>0.147521350592</v>
      </c>
      <c r="E94" s="33">
        <v>0</v>
      </c>
      <c r="F94" s="33">
        <v>0</v>
      </c>
      <c r="G94" s="33">
        <v>0</v>
      </c>
      <c r="H94" s="33">
        <f t="shared" si="8"/>
        <v>0.147521350592</v>
      </c>
      <c r="I94" s="33">
        <f t="shared" si="9"/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0.147521350592</v>
      </c>
      <c r="Q94" s="33">
        <v>0</v>
      </c>
      <c r="R94" s="33">
        <f t="shared" si="1"/>
        <v>0</v>
      </c>
      <c r="S94" s="33">
        <f t="shared" si="2"/>
        <v>0</v>
      </c>
      <c r="T94" s="33">
        <f t="shared" si="6"/>
        <v>-0.147521350592</v>
      </c>
      <c r="U94" s="33">
        <f t="shared" si="7"/>
        <v>-100</v>
      </c>
      <c r="V94" s="20" t="s">
        <v>546</v>
      </c>
    </row>
    <row r="95" spans="1:22" s="27" customFormat="1" ht="36">
      <c r="A95" s="1"/>
      <c r="B95" s="19" t="s">
        <v>316</v>
      </c>
      <c r="C95" s="6" t="s">
        <v>277</v>
      </c>
      <c r="D95" s="33">
        <v>0.375900977668</v>
      </c>
      <c r="E95" s="33">
        <v>0</v>
      </c>
      <c r="F95" s="33">
        <v>0</v>
      </c>
      <c r="G95" s="33">
        <v>0</v>
      </c>
      <c r="H95" s="33">
        <f t="shared" si="8"/>
        <v>0.375900977668</v>
      </c>
      <c r="I95" s="33">
        <f t="shared" si="9"/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0.375900977668</v>
      </c>
      <c r="Q95" s="33">
        <v>0</v>
      </c>
      <c r="R95" s="33">
        <f t="shared" si="1"/>
        <v>0</v>
      </c>
      <c r="S95" s="33">
        <f t="shared" si="2"/>
        <v>0</v>
      </c>
      <c r="T95" s="33">
        <f t="shared" si="6"/>
        <v>-0.375900977668</v>
      </c>
      <c r="U95" s="33">
        <f t="shared" si="7"/>
        <v>-100</v>
      </c>
      <c r="V95" s="20" t="s">
        <v>546</v>
      </c>
    </row>
    <row r="96" spans="1:22" s="27" customFormat="1" ht="24">
      <c r="A96" s="1"/>
      <c r="B96" s="19" t="s">
        <v>317</v>
      </c>
      <c r="C96" s="6" t="s">
        <v>277</v>
      </c>
      <c r="D96" s="33">
        <v>0.67924441008</v>
      </c>
      <c r="E96" s="33">
        <v>0</v>
      </c>
      <c r="F96" s="33">
        <v>0</v>
      </c>
      <c r="G96" s="33">
        <v>0</v>
      </c>
      <c r="H96" s="33">
        <f t="shared" si="8"/>
        <v>0.67924441008</v>
      </c>
      <c r="I96" s="33">
        <f t="shared" si="9"/>
        <v>0.44747008</v>
      </c>
      <c r="J96" s="33">
        <v>0</v>
      </c>
      <c r="K96" s="33">
        <v>0</v>
      </c>
      <c r="L96" s="33">
        <v>0</v>
      </c>
      <c r="M96" s="33">
        <v>0</v>
      </c>
      <c r="N96" s="33">
        <v>0.67924441008</v>
      </c>
      <c r="O96" s="33">
        <v>0.44747008</v>
      </c>
      <c r="P96" s="33">
        <v>0</v>
      </c>
      <c r="Q96" s="33">
        <v>0</v>
      </c>
      <c r="R96" s="33">
        <f t="shared" si="1"/>
        <v>0</v>
      </c>
      <c r="S96" s="33">
        <f t="shared" si="2"/>
        <v>0</v>
      </c>
      <c r="T96" s="33">
        <f t="shared" si="6"/>
        <v>-0.23177433008000004</v>
      </c>
      <c r="U96" s="33">
        <f t="shared" si="7"/>
        <v>-34.122375781156904</v>
      </c>
      <c r="V96" s="20" t="s">
        <v>361</v>
      </c>
    </row>
    <row r="97" spans="1:22" s="27" customFormat="1" ht="24">
      <c r="A97" s="1"/>
      <c r="B97" s="19" t="s">
        <v>318</v>
      </c>
      <c r="C97" s="6" t="s">
        <v>277</v>
      </c>
      <c r="D97" s="33">
        <v>0.67924441008</v>
      </c>
      <c r="E97" s="33">
        <v>0</v>
      </c>
      <c r="F97" s="33">
        <v>0</v>
      </c>
      <c r="G97" s="33">
        <v>0</v>
      </c>
      <c r="H97" s="33">
        <f t="shared" si="8"/>
        <v>0.67924441008</v>
      </c>
      <c r="I97" s="33">
        <f t="shared" si="9"/>
        <v>0.44747007</v>
      </c>
      <c r="J97" s="33">
        <v>0</v>
      </c>
      <c r="K97" s="33">
        <v>0</v>
      </c>
      <c r="L97" s="33">
        <v>0</v>
      </c>
      <c r="M97" s="33">
        <v>0</v>
      </c>
      <c r="N97" s="33">
        <v>0.67924441008</v>
      </c>
      <c r="O97" s="33">
        <v>0.44747007</v>
      </c>
      <c r="P97" s="33">
        <v>0</v>
      </c>
      <c r="Q97" s="33">
        <v>0</v>
      </c>
      <c r="R97" s="33">
        <f t="shared" si="1"/>
        <v>0</v>
      </c>
      <c r="S97" s="33">
        <f t="shared" si="2"/>
        <v>0</v>
      </c>
      <c r="T97" s="33">
        <f t="shared" si="6"/>
        <v>-0.23177434008000003</v>
      </c>
      <c r="U97" s="33">
        <f t="shared" si="7"/>
        <v>-34.12237725338102</v>
      </c>
      <c r="V97" s="20" t="s">
        <v>361</v>
      </c>
    </row>
    <row r="98" spans="1:22" s="27" customFormat="1" ht="12">
      <c r="A98" s="1"/>
      <c r="B98" s="9" t="s">
        <v>148</v>
      </c>
      <c r="C98" s="6"/>
      <c r="D98" s="33">
        <v>0</v>
      </c>
      <c r="E98" s="33">
        <v>0</v>
      </c>
      <c r="F98" s="33">
        <v>0</v>
      </c>
      <c r="G98" s="33">
        <v>0</v>
      </c>
      <c r="H98" s="33">
        <f t="shared" si="8"/>
        <v>0</v>
      </c>
      <c r="I98" s="33">
        <f t="shared" si="9"/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f t="shared" si="1"/>
        <v>0</v>
      </c>
      <c r="S98" s="33">
        <f t="shared" si="2"/>
        <v>0</v>
      </c>
      <c r="T98" s="33">
        <f t="shared" si="6"/>
        <v>0</v>
      </c>
      <c r="U98" s="33">
        <v>0</v>
      </c>
      <c r="V98" s="20">
        <v>0</v>
      </c>
    </row>
    <row r="99" spans="1:22" s="27" customFormat="1" ht="22.5">
      <c r="A99" s="1"/>
      <c r="B99" s="7" t="s">
        <v>166</v>
      </c>
      <c r="C99" s="6" t="s">
        <v>277</v>
      </c>
      <c r="D99" s="33">
        <v>0.24445220400000003</v>
      </c>
      <c r="E99" s="33">
        <v>0</v>
      </c>
      <c r="F99" s="33">
        <v>0</v>
      </c>
      <c r="G99" s="33">
        <v>0</v>
      </c>
      <c r="H99" s="33">
        <f t="shared" si="8"/>
        <v>0.24445220400000006</v>
      </c>
      <c r="I99" s="33">
        <f t="shared" si="9"/>
        <v>0.21475537</v>
      </c>
      <c r="J99" s="33">
        <v>0.24445220400000006</v>
      </c>
      <c r="K99" s="33">
        <v>0.21475537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f t="shared" si="1"/>
        <v>0</v>
      </c>
      <c r="S99" s="33">
        <f t="shared" si="2"/>
        <v>0</v>
      </c>
      <c r="T99" s="33">
        <f t="shared" si="6"/>
        <v>-0.02969683400000006</v>
      </c>
      <c r="U99" s="33">
        <f t="shared" si="7"/>
        <v>-12.14831918635516</v>
      </c>
      <c r="V99" s="20" t="s">
        <v>361</v>
      </c>
    </row>
    <row r="100" spans="1:22" s="27" customFormat="1" ht="12">
      <c r="A100" s="1"/>
      <c r="B100" s="9" t="s">
        <v>90</v>
      </c>
      <c r="C100" s="6"/>
      <c r="D100" s="33">
        <v>0</v>
      </c>
      <c r="E100" s="33">
        <v>0</v>
      </c>
      <c r="F100" s="33">
        <v>0</v>
      </c>
      <c r="G100" s="33">
        <v>0</v>
      </c>
      <c r="H100" s="33">
        <f t="shared" si="8"/>
        <v>0</v>
      </c>
      <c r="I100" s="33">
        <f t="shared" si="9"/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f t="shared" si="1"/>
        <v>0</v>
      </c>
      <c r="S100" s="33">
        <f t="shared" si="2"/>
        <v>0</v>
      </c>
      <c r="T100" s="33">
        <f t="shared" si="6"/>
        <v>0</v>
      </c>
      <c r="U100" s="33">
        <v>0</v>
      </c>
      <c r="V100" s="20">
        <v>0</v>
      </c>
    </row>
    <row r="101" spans="1:22" s="27" customFormat="1" ht="22.5">
      <c r="A101" s="1"/>
      <c r="B101" s="7" t="s">
        <v>167</v>
      </c>
      <c r="C101" s="6" t="s">
        <v>277</v>
      </c>
      <c r="D101" s="33">
        <v>0.24003520400000003</v>
      </c>
      <c r="E101" s="33">
        <v>0</v>
      </c>
      <c r="F101" s="33">
        <v>0</v>
      </c>
      <c r="G101" s="33">
        <v>0</v>
      </c>
      <c r="H101" s="33">
        <f t="shared" si="8"/>
        <v>0.24003520400000003</v>
      </c>
      <c r="I101" s="33">
        <f t="shared" si="9"/>
        <v>0.20619794</v>
      </c>
      <c r="J101" s="33">
        <v>0.24003520400000003</v>
      </c>
      <c r="K101" s="33">
        <v>0.20619794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f t="shared" si="1"/>
        <v>0</v>
      </c>
      <c r="S101" s="33">
        <f t="shared" si="2"/>
        <v>0</v>
      </c>
      <c r="T101" s="33">
        <f t="shared" si="6"/>
        <v>-0.033837264000000034</v>
      </c>
      <c r="U101" s="33">
        <f t="shared" si="7"/>
        <v>-14.096792235525598</v>
      </c>
      <c r="V101" s="20" t="s">
        <v>361</v>
      </c>
    </row>
    <row r="102" spans="1:22" s="27" customFormat="1" ht="22.5">
      <c r="A102" s="1"/>
      <c r="B102" s="7" t="s">
        <v>168</v>
      </c>
      <c r="C102" s="6" t="s">
        <v>277</v>
      </c>
      <c r="D102" s="33">
        <v>0.24445220400000003</v>
      </c>
      <c r="E102" s="33">
        <v>0</v>
      </c>
      <c r="F102" s="33">
        <v>0</v>
      </c>
      <c r="G102" s="33">
        <v>0</v>
      </c>
      <c r="H102" s="33">
        <f t="shared" si="8"/>
        <v>0.24445220400000006</v>
      </c>
      <c r="I102" s="33">
        <f t="shared" si="9"/>
        <v>0.20619794</v>
      </c>
      <c r="J102" s="33">
        <v>0.24445220400000006</v>
      </c>
      <c r="K102" s="33">
        <v>0.20619794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f t="shared" si="1"/>
        <v>0</v>
      </c>
      <c r="S102" s="33">
        <f t="shared" si="2"/>
        <v>0</v>
      </c>
      <c r="T102" s="33">
        <f t="shared" si="6"/>
        <v>-0.038254264000000066</v>
      </c>
      <c r="U102" s="33">
        <f t="shared" si="7"/>
        <v>-15.648974880995572</v>
      </c>
      <c r="V102" s="20" t="s">
        <v>361</v>
      </c>
    </row>
    <row r="103" spans="1:22" s="27" customFormat="1" ht="22.5">
      <c r="A103" s="1"/>
      <c r="B103" s="7" t="s">
        <v>319</v>
      </c>
      <c r="C103" s="6" t="s">
        <v>277</v>
      </c>
      <c r="D103" s="33">
        <v>0.24445220400000003</v>
      </c>
      <c r="E103" s="33">
        <v>0</v>
      </c>
      <c r="F103" s="33">
        <v>0</v>
      </c>
      <c r="G103" s="33">
        <v>0</v>
      </c>
      <c r="H103" s="33">
        <f t="shared" si="8"/>
        <v>0.24445220400000006</v>
      </c>
      <c r="I103" s="33">
        <f t="shared" si="9"/>
        <v>0.20028258</v>
      </c>
      <c r="J103" s="33">
        <v>0</v>
      </c>
      <c r="K103" s="33">
        <v>0</v>
      </c>
      <c r="L103" s="33">
        <v>0.24445220400000006</v>
      </c>
      <c r="M103" s="33">
        <v>0.20028258</v>
      </c>
      <c r="N103" s="33">
        <v>0</v>
      </c>
      <c r="O103" s="33">
        <v>0</v>
      </c>
      <c r="P103" s="33">
        <v>0</v>
      </c>
      <c r="Q103" s="33">
        <v>0</v>
      </c>
      <c r="R103" s="33">
        <f t="shared" si="1"/>
        <v>0</v>
      </c>
      <c r="S103" s="33">
        <f t="shared" si="2"/>
        <v>0</v>
      </c>
      <c r="T103" s="33">
        <f t="shared" si="6"/>
        <v>-0.044169624000000074</v>
      </c>
      <c r="U103" s="33">
        <f t="shared" si="7"/>
        <v>-18.068818066373442</v>
      </c>
      <c r="V103" s="20" t="s">
        <v>361</v>
      </c>
    </row>
    <row r="104" spans="1:22" s="27" customFormat="1" ht="12">
      <c r="A104" s="1"/>
      <c r="B104" s="9" t="s">
        <v>145</v>
      </c>
      <c r="C104" s="6"/>
      <c r="D104" s="33">
        <v>0</v>
      </c>
      <c r="E104" s="33">
        <v>0</v>
      </c>
      <c r="F104" s="33">
        <v>0</v>
      </c>
      <c r="G104" s="33">
        <v>0</v>
      </c>
      <c r="H104" s="33">
        <f t="shared" si="8"/>
        <v>0</v>
      </c>
      <c r="I104" s="33">
        <f t="shared" si="9"/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f t="shared" si="1"/>
        <v>0</v>
      </c>
      <c r="S104" s="33">
        <f t="shared" si="2"/>
        <v>0</v>
      </c>
      <c r="T104" s="33">
        <f t="shared" si="6"/>
        <v>0</v>
      </c>
      <c r="U104" s="33">
        <v>0</v>
      </c>
      <c r="V104" s="20">
        <v>0</v>
      </c>
    </row>
    <row r="105" spans="1:22" s="27" customFormat="1" ht="22.5">
      <c r="A105" s="1"/>
      <c r="B105" s="7" t="s">
        <v>320</v>
      </c>
      <c r="C105" s="6" t="s">
        <v>277</v>
      </c>
      <c r="D105" s="33">
        <v>0.19236847063200002</v>
      </c>
      <c r="E105" s="33">
        <v>0</v>
      </c>
      <c r="F105" s="33">
        <v>0</v>
      </c>
      <c r="G105" s="33">
        <v>0</v>
      </c>
      <c r="H105" s="33">
        <f t="shared" si="8"/>
        <v>0.19236847063200002</v>
      </c>
      <c r="I105" s="33">
        <f t="shared" si="9"/>
        <v>0.16225777</v>
      </c>
      <c r="J105" s="33">
        <v>0</v>
      </c>
      <c r="K105" s="33">
        <v>0</v>
      </c>
      <c r="L105" s="33">
        <v>0.19236847063200002</v>
      </c>
      <c r="M105" s="33">
        <v>0.16225777</v>
      </c>
      <c r="N105" s="33">
        <v>0</v>
      </c>
      <c r="O105" s="33">
        <v>0</v>
      </c>
      <c r="P105" s="33">
        <v>0</v>
      </c>
      <c r="Q105" s="33">
        <v>0</v>
      </c>
      <c r="R105" s="33">
        <f t="shared" si="1"/>
        <v>0</v>
      </c>
      <c r="S105" s="33">
        <f t="shared" si="2"/>
        <v>0</v>
      </c>
      <c r="T105" s="33">
        <f t="shared" si="6"/>
        <v>-0.030110700632000026</v>
      </c>
      <c r="U105" s="33">
        <f t="shared" si="7"/>
        <v>-15.652617361397883</v>
      </c>
      <c r="V105" s="20" t="s">
        <v>361</v>
      </c>
    </row>
    <row r="106" spans="1:22" s="27" customFormat="1" ht="22.5">
      <c r="A106" s="1"/>
      <c r="B106" s="7" t="s">
        <v>321</v>
      </c>
      <c r="C106" s="6" t="s">
        <v>277</v>
      </c>
      <c r="D106" s="33">
        <v>0.30889580472</v>
      </c>
      <c r="E106" s="33">
        <v>0</v>
      </c>
      <c r="F106" s="33">
        <v>0</v>
      </c>
      <c r="G106" s="33">
        <v>0</v>
      </c>
      <c r="H106" s="33">
        <f t="shared" si="8"/>
        <v>0.30889580472</v>
      </c>
      <c r="I106" s="33">
        <f t="shared" si="9"/>
        <v>0.29148185</v>
      </c>
      <c r="J106" s="33">
        <v>0</v>
      </c>
      <c r="K106" s="33">
        <v>0</v>
      </c>
      <c r="L106" s="33">
        <v>0.30889580472</v>
      </c>
      <c r="M106" s="33">
        <v>0.29148185</v>
      </c>
      <c r="N106" s="33">
        <v>0</v>
      </c>
      <c r="O106" s="33">
        <v>0</v>
      </c>
      <c r="P106" s="33">
        <v>0</v>
      </c>
      <c r="Q106" s="33">
        <v>0</v>
      </c>
      <c r="R106" s="33">
        <f t="shared" si="1"/>
        <v>0</v>
      </c>
      <c r="S106" s="33">
        <f t="shared" si="2"/>
        <v>0</v>
      </c>
      <c r="T106" s="33">
        <f t="shared" si="6"/>
        <v>-0.017413954720000013</v>
      </c>
      <c r="U106" s="33">
        <f t="shared" si="7"/>
        <v>-5.637485020486106</v>
      </c>
      <c r="V106" s="20"/>
    </row>
    <row r="107" spans="1:22" s="27" customFormat="1" ht="22.5">
      <c r="A107" s="1"/>
      <c r="B107" s="7" t="s">
        <v>322</v>
      </c>
      <c r="C107" s="6" t="s">
        <v>277</v>
      </c>
      <c r="D107" s="33">
        <v>0.6177865730360002</v>
      </c>
      <c r="E107" s="33">
        <v>0</v>
      </c>
      <c r="F107" s="33">
        <v>0</v>
      </c>
      <c r="G107" s="33">
        <v>0</v>
      </c>
      <c r="H107" s="33">
        <f t="shared" si="8"/>
        <v>0.6177865730360002</v>
      </c>
      <c r="I107" s="33">
        <f t="shared" si="9"/>
        <v>0.58437082</v>
      </c>
      <c r="J107" s="33">
        <v>0</v>
      </c>
      <c r="K107" s="33">
        <v>0</v>
      </c>
      <c r="L107" s="33">
        <v>0.6177865730360002</v>
      </c>
      <c r="M107" s="33">
        <v>0.58437082</v>
      </c>
      <c r="N107" s="33">
        <v>0</v>
      </c>
      <c r="O107" s="33">
        <v>0</v>
      </c>
      <c r="P107" s="33">
        <v>0</v>
      </c>
      <c r="Q107" s="33">
        <v>0</v>
      </c>
      <c r="R107" s="33">
        <f t="shared" si="1"/>
        <v>0</v>
      </c>
      <c r="S107" s="33">
        <f t="shared" si="2"/>
        <v>0</v>
      </c>
      <c r="T107" s="33">
        <f t="shared" si="6"/>
        <v>-0.033415753036000195</v>
      </c>
      <c r="U107" s="33">
        <f t="shared" si="7"/>
        <v>-5.4089477652103275</v>
      </c>
      <c r="V107" s="20"/>
    </row>
    <row r="108" spans="1:22" s="27" customFormat="1" ht="12">
      <c r="A108" s="1"/>
      <c r="B108" s="9" t="s">
        <v>91</v>
      </c>
      <c r="C108" s="6"/>
      <c r="D108" s="33">
        <v>0</v>
      </c>
      <c r="E108" s="33">
        <v>0</v>
      </c>
      <c r="F108" s="33">
        <v>0</v>
      </c>
      <c r="G108" s="33">
        <v>0</v>
      </c>
      <c r="H108" s="33">
        <f t="shared" si="8"/>
        <v>0</v>
      </c>
      <c r="I108" s="33">
        <f t="shared" si="9"/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f t="shared" si="1"/>
        <v>0</v>
      </c>
      <c r="S108" s="33">
        <f t="shared" si="2"/>
        <v>0</v>
      </c>
      <c r="T108" s="33">
        <f t="shared" si="6"/>
        <v>0</v>
      </c>
      <c r="U108" s="33">
        <v>0</v>
      </c>
      <c r="V108" s="20">
        <v>0</v>
      </c>
    </row>
    <row r="109" spans="1:22" s="27" customFormat="1" ht="22.5">
      <c r="A109" s="1"/>
      <c r="B109" s="7" t="s">
        <v>169</v>
      </c>
      <c r="C109" s="6" t="s">
        <v>277</v>
      </c>
      <c r="D109" s="33">
        <v>0.147521350592</v>
      </c>
      <c r="E109" s="33">
        <v>0</v>
      </c>
      <c r="F109" s="33">
        <v>0</v>
      </c>
      <c r="G109" s="33">
        <v>0</v>
      </c>
      <c r="H109" s="33">
        <f t="shared" si="8"/>
        <v>0.147521350592</v>
      </c>
      <c r="I109" s="33">
        <f t="shared" si="9"/>
        <v>0.1409105</v>
      </c>
      <c r="J109" s="33">
        <v>0.147521350592</v>
      </c>
      <c r="K109" s="33">
        <v>0.1409105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f t="shared" si="1"/>
        <v>0</v>
      </c>
      <c r="S109" s="33">
        <f t="shared" si="2"/>
        <v>0</v>
      </c>
      <c r="T109" s="33">
        <f t="shared" si="6"/>
        <v>-0.006610850592000006</v>
      </c>
      <c r="U109" s="33">
        <f t="shared" si="7"/>
        <v>-4.481283939898059</v>
      </c>
      <c r="V109" s="20"/>
    </row>
    <row r="110" spans="1:22" s="27" customFormat="1" ht="22.5">
      <c r="A110" s="1"/>
      <c r="B110" s="7" t="s">
        <v>323</v>
      </c>
      <c r="C110" s="6" t="s">
        <v>277</v>
      </c>
      <c r="D110" s="33">
        <v>0.18795147063200002</v>
      </c>
      <c r="E110" s="33">
        <v>0</v>
      </c>
      <c r="F110" s="33">
        <v>0</v>
      </c>
      <c r="G110" s="33">
        <v>0</v>
      </c>
      <c r="H110" s="33">
        <f t="shared" si="8"/>
        <v>0.18795147063200002</v>
      </c>
      <c r="I110" s="33">
        <f t="shared" si="9"/>
        <v>0.20241903</v>
      </c>
      <c r="J110" s="33">
        <v>0</v>
      </c>
      <c r="K110" s="33">
        <v>0</v>
      </c>
      <c r="L110" s="33">
        <v>0.18795147063200002</v>
      </c>
      <c r="M110" s="33">
        <v>0.20241903</v>
      </c>
      <c r="N110" s="33">
        <v>0</v>
      </c>
      <c r="O110" s="33">
        <v>0</v>
      </c>
      <c r="P110" s="33">
        <v>0</v>
      </c>
      <c r="Q110" s="33">
        <v>0</v>
      </c>
      <c r="R110" s="33">
        <f t="shared" si="1"/>
        <v>0</v>
      </c>
      <c r="S110" s="33">
        <f t="shared" si="2"/>
        <v>0</v>
      </c>
      <c r="T110" s="33">
        <f t="shared" si="6"/>
        <v>0.014467559367999983</v>
      </c>
      <c r="U110" s="33">
        <f t="shared" si="7"/>
        <v>7.69749729510059</v>
      </c>
      <c r="V110" s="20"/>
    </row>
    <row r="111" spans="1:22" s="27" customFormat="1" ht="22.5">
      <c r="A111" s="1"/>
      <c r="B111" s="7" t="s">
        <v>324</v>
      </c>
      <c r="C111" s="6" t="s">
        <v>277</v>
      </c>
      <c r="D111" s="33">
        <v>0.147521350592</v>
      </c>
      <c r="E111" s="33">
        <v>0</v>
      </c>
      <c r="F111" s="33">
        <v>0</v>
      </c>
      <c r="G111" s="33">
        <v>0</v>
      </c>
      <c r="H111" s="33">
        <f t="shared" si="8"/>
        <v>0.147521350592</v>
      </c>
      <c r="I111" s="33">
        <f t="shared" si="9"/>
        <v>0.15076975</v>
      </c>
      <c r="J111" s="33">
        <v>0</v>
      </c>
      <c r="K111" s="33">
        <v>0</v>
      </c>
      <c r="L111" s="33">
        <v>0.147521350592</v>
      </c>
      <c r="M111" s="33">
        <v>0.15076975</v>
      </c>
      <c r="N111" s="33">
        <v>0</v>
      </c>
      <c r="O111" s="33">
        <v>0</v>
      </c>
      <c r="P111" s="33">
        <v>0</v>
      </c>
      <c r="Q111" s="33">
        <v>0</v>
      </c>
      <c r="R111" s="33">
        <f t="shared" si="1"/>
        <v>0</v>
      </c>
      <c r="S111" s="33">
        <f t="shared" si="2"/>
        <v>0</v>
      </c>
      <c r="T111" s="33">
        <f t="shared" si="6"/>
        <v>0.003248399408000008</v>
      </c>
      <c r="U111" s="33">
        <f t="shared" si="7"/>
        <v>2.2019859464167397</v>
      </c>
      <c r="V111" s="20"/>
    </row>
    <row r="112" spans="1:22" s="27" customFormat="1" ht="12">
      <c r="A112" s="1"/>
      <c r="B112" s="9" t="s">
        <v>102</v>
      </c>
      <c r="C112" s="6"/>
      <c r="D112" s="33">
        <v>0</v>
      </c>
      <c r="E112" s="33">
        <v>0</v>
      </c>
      <c r="F112" s="33">
        <v>0</v>
      </c>
      <c r="G112" s="33">
        <v>0</v>
      </c>
      <c r="H112" s="33">
        <f t="shared" si="8"/>
        <v>0</v>
      </c>
      <c r="I112" s="33">
        <f t="shared" si="9"/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f t="shared" si="1"/>
        <v>0</v>
      </c>
      <c r="S112" s="33">
        <f t="shared" si="2"/>
        <v>0</v>
      </c>
      <c r="T112" s="33">
        <f t="shared" si="6"/>
        <v>0</v>
      </c>
      <c r="U112" s="33">
        <v>0</v>
      </c>
      <c r="V112" s="20">
        <v>0</v>
      </c>
    </row>
    <row r="113" spans="1:22" s="27" customFormat="1" ht="22.5">
      <c r="A113" s="1"/>
      <c r="B113" s="7" t="s">
        <v>170</v>
      </c>
      <c r="C113" s="6" t="s">
        <v>277</v>
      </c>
      <c r="D113" s="33">
        <v>0.19236847063200002</v>
      </c>
      <c r="E113" s="33">
        <v>0</v>
      </c>
      <c r="F113" s="33">
        <v>0</v>
      </c>
      <c r="G113" s="33">
        <v>0</v>
      </c>
      <c r="H113" s="33">
        <f t="shared" si="8"/>
        <v>0.19236847063200002</v>
      </c>
      <c r="I113" s="33">
        <f t="shared" si="9"/>
        <v>0.19393153000000002</v>
      </c>
      <c r="J113" s="33">
        <v>0.19236847063200002</v>
      </c>
      <c r="K113" s="33">
        <v>0.19393153000000002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f t="shared" si="1"/>
        <v>0</v>
      </c>
      <c r="S113" s="33">
        <f t="shared" si="2"/>
        <v>0</v>
      </c>
      <c r="T113" s="33">
        <f t="shared" si="6"/>
        <v>0.0015630593679999971</v>
      </c>
      <c r="U113" s="33">
        <f t="shared" si="7"/>
        <v>0.8125340721713811</v>
      </c>
      <c r="V113" s="20"/>
    </row>
    <row r="114" spans="1:22" s="27" customFormat="1" ht="22.5">
      <c r="A114" s="1"/>
      <c r="B114" s="7" t="s">
        <v>325</v>
      </c>
      <c r="C114" s="6" t="s">
        <v>277</v>
      </c>
      <c r="D114" s="33">
        <v>0.24445220400000003</v>
      </c>
      <c r="E114" s="33">
        <v>0</v>
      </c>
      <c r="F114" s="33">
        <v>0</v>
      </c>
      <c r="G114" s="33">
        <v>0</v>
      </c>
      <c r="H114" s="33">
        <f t="shared" si="8"/>
        <v>0.24445220400000006</v>
      </c>
      <c r="I114" s="33">
        <f t="shared" si="9"/>
        <v>0.24436824000000001</v>
      </c>
      <c r="J114" s="33">
        <v>0</v>
      </c>
      <c r="K114" s="33">
        <v>0</v>
      </c>
      <c r="L114" s="33">
        <v>0.24445220400000006</v>
      </c>
      <c r="M114" s="33">
        <v>0.24436824000000001</v>
      </c>
      <c r="N114" s="33">
        <v>0</v>
      </c>
      <c r="O114" s="33">
        <v>0</v>
      </c>
      <c r="P114" s="33">
        <v>0</v>
      </c>
      <c r="Q114" s="33">
        <v>0</v>
      </c>
      <c r="R114" s="33">
        <f t="shared" si="1"/>
        <v>0</v>
      </c>
      <c r="S114" s="33">
        <f t="shared" si="2"/>
        <v>0</v>
      </c>
      <c r="T114" s="33">
        <f t="shared" si="6"/>
        <v>-8.396400000004745E-05</v>
      </c>
      <c r="U114" s="33">
        <f t="shared" si="7"/>
        <v>-0.03434781876625969</v>
      </c>
      <c r="V114" s="20"/>
    </row>
    <row r="115" spans="1:22" s="27" customFormat="1" ht="12">
      <c r="A115" s="1"/>
      <c r="B115" s="9" t="s">
        <v>149</v>
      </c>
      <c r="C115" s="6"/>
      <c r="D115" s="33">
        <v>0</v>
      </c>
      <c r="E115" s="33">
        <v>0</v>
      </c>
      <c r="F115" s="33">
        <v>0</v>
      </c>
      <c r="G115" s="33">
        <v>0</v>
      </c>
      <c r="H115" s="33">
        <f t="shared" si="8"/>
        <v>0</v>
      </c>
      <c r="I115" s="33">
        <f t="shared" si="9"/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f t="shared" si="1"/>
        <v>0</v>
      </c>
      <c r="S115" s="33">
        <f t="shared" si="2"/>
        <v>0</v>
      </c>
      <c r="T115" s="33">
        <f t="shared" si="6"/>
        <v>0</v>
      </c>
      <c r="U115" s="33">
        <v>0</v>
      </c>
      <c r="V115" s="20">
        <v>0</v>
      </c>
    </row>
    <row r="116" spans="1:22" s="27" customFormat="1" ht="22.5">
      <c r="A116" s="1"/>
      <c r="B116" s="7" t="s">
        <v>326</v>
      </c>
      <c r="C116" s="6" t="s">
        <v>277</v>
      </c>
      <c r="D116" s="33">
        <v>0.24003520400000003</v>
      </c>
      <c r="E116" s="33">
        <v>0</v>
      </c>
      <c r="F116" s="33">
        <v>0</v>
      </c>
      <c r="G116" s="33">
        <v>0</v>
      </c>
      <c r="H116" s="33">
        <f t="shared" si="8"/>
        <v>0.24003520400000003</v>
      </c>
      <c r="I116" s="33">
        <f t="shared" si="9"/>
        <v>0.20807715000000002</v>
      </c>
      <c r="J116" s="33">
        <v>0</v>
      </c>
      <c r="K116" s="33">
        <v>0</v>
      </c>
      <c r="L116" s="33">
        <v>0.24003520400000003</v>
      </c>
      <c r="M116" s="33">
        <v>0.20807715000000002</v>
      </c>
      <c r="N116" s="33">
        <v>0</v>
      </c>
      <c r="O116" s="33">
        <v>0</v>
      </c>
      <c r="P116" s="33">
        <v>0</v>
      </c>
      <c r="Q116" s="33">
        <v>0</v>
      </c>
      <c r="R116" s="33">
        <f t="shared" si="1"/>
        <v>0</v>
      </c>
      <c r="S116" s="33">
        <f t="shared" si="2"/>
        <v>0</v>
      </c>
      <c r="T116" s="33">
        <f t="shared" si="6"/>
        <v>-0.031958054000000014</v>
      </c>
      <c r="U116" s="33">
        <f t="shared" si="7"/>
        <v>-13.313902905675457</v>
      </c>
      <c r="V116" s="20" t="s">
        <v>361</v>
      </c>
    </row>
    <row r="117" spans="1:22" s="27" customFormat="1" ht="22.5">
      <c r="A117" s="1"/>
      <c r="B117" s="7" t="s">
        <v>327</v>
      </c>
      <c r="C117" s="6" t="s">
        <v>277</v>
      </c>
      <c r="D117" s="33">
        <v>0.157294640312</v>
      </c>
      <c r="E117" s="33">
        <v>0</v>
      </c>
      <c r="F117" s="33">
        <v>0</v>
      </c>
      <c r="G117" s="33">
        <v>0</v>
      </c>
      <c r="H117" s="33">
        <f t="shared" si="8"/>
        <v>0.157294640312</v>
      </c>
      <c r="I117" s="33">
        <f t="shared" si="9"/>
        <v>0.15915682</v>
      </c>
      <c r="J117" s="33">
        <v>0</v>
      </c>
      <c r="K117" s="33">
        <v>0</v>
      </c>
      <c r="L117" s="33">
        <v>0.157294640312</v>
      </c>
      <c r="M117" s="33">
        <v>0.15915682</v>
      </c>
      <c r="N117" s="33">
        <v>0</v>
      </c>
      <c r="O117" s="33">
        <v>0</v>
      </c>
      <c r="P117" s="33">
        <v>0</v>
      </c>
      <c r="Q117" s="33">
        <v>0</v>
      </c>
      <c r="R117" s="33">
        <f t="shared" si="1"/>
        <v>0</v>
      </c>
      <c r="S117" s="33">
        <f t="shared" si="2"/>
        <v>0</v>
      </c>
      <c r="T117" s="33">
        <f t="shared" si="6"/>
        <v>0.0018621796880000097</v>
      </c>
      <c r="U117" s="33">
        <f t="shared" si="7"/>
        <v>1.1838799365994317</v>
      </c>
      <c r="V117" s="20"/>
    </row>
    <row r="118" spans="1:22" s="27" customFormat="1" ht="12">
      <c r="A118" s="1"/>
      <c r="B118" s="9" t="s">
        <v>92</v>
      </c>
      <c r="C118" s="6"/>
      <c r="D118" s="33">
        <v>0</v>
      </c>
      <c r="E118" s="33">
        <v>0</v>
      </c>
      <c r="F118" s="33">
        <v>0</v>
      </c>
      <c r="G118" s="33">
        <v>0</v>
      </c>
      <c r="H118" s="33">
        <f t="shared" si="8"/>
        <v>0</v>
      </c>
      <c r="I118" s="33">
        <f t="shared" si="9"/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f t="shared" si="1"/>
        <v>0</v>
      </c>
      <c r="S118" s="33">
        <f t="shared" si="2"/>
        <v>0</v>
      </c>
      <c r="T118" s="33">
        <f t="shared" si="6"/>
        <v>0</v>
      </c>
      <c r="U118" s="33">
        <v>0</v>
      </c>
      <c r="V118" s="20">
        <v>0</v>
      </c>
    </row>
    <row r="119" spans="1:22" s="27" customFormat="1" ht="22.5">
      <c r="A119" s="1"/>
      <c r="B119" s="7" t="s">
        <v>328</v>
      </c>
      <c r="C119" s="6" t="s">
        <v>277</v>
      </c>
      <c r="D119" s="33">
        <v>0.24445220400000003</v>
      </c>
      <c r="E119" s="33">
        <v>0</v>
      </c>
      <c r="F119" s="33">
        <v>0</v>
      </c>
      <c r="G119" s="33">
        <v>0</v>
      </c>
      <c r="H119" s="33">
        <f t="shared" si="8"/>
        <v>0.24445220400000006</v>
      </c>
      <c r="I119" s="33">
        <f t="shared" si="9"/>
        <v>0.24937071000000002</v>
      </c>
      <c r="J119" s="33">
        <v>0</v>
      </c>
      <c r="K119" s="33">
        <v>0</v>
      </c>
      <c r="L119" s="33">
        <v>0.24445220400000006</v>
      </c>
      <c r="M119" s="33">
        <v>0.24937071000000002</v>
      </c>
      <c r="N119" s="33">
        <v>0</v>
      </c>
      <c r="O119" s="33">
        <v>0</v>
      </c>
      <c r="P119" s="33">
        <v>0</v>
      </c>
      <c r="Q119" s="33">
        <v>0</v>
      </c>
      <c r="R119" s="33">
        <f t="shared" si="1"/>
        <v>0</v>
      </c>
      <c r="S119" s="33">
        <f t="shared" si="2"/>
        <v>0</v>
      </c>
      <c r="T119" s="33">
        <f t="shared" si="6"/>
        <v>0.004918505999999961</v>
      </c>
      <c r="U119" s="33">
        <f t="shared" si="7"/>
        <v>2.012052221055025</v>
      </c>
      <c r="V119" s="20"/>
    </row>
    <row r="120" spans="1:22" s="27" customFormat="1" ht="12">
      <c r="A120" s="1"/>
      <c r="B120" s="9" t="s">
        <v>150</v>
      </c>
      <c r="C120" s="6"/>
      <c r="D120" s="33">
        <v>0</v>
      </c>
      <c r="E120" s="33">
        <v>0</v>
      </c>
      <c r="F120" s="33">
        <v>0</v>
      </c>
      <c r="G120" s="33">
        <v>0</v>
      </c>
      <c r="H120" s="33">
        <f t="shared" si="8"/>
        <v>0</v>
      </c>
      <c r="I120" s="33">
        <f t="shared" si="9"/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f t="shared" si="1"/>
        <v>0</v>
      </c>
      <c r="S120" s="33">
        <f t="shared" si="2"/>
        <v>0</v>
      </c>
      <c r="T120" s="33">
        <f t="shared" si="6"/>
        <v>0</v>
      </c>
      <c r="U120" s="33">
        <v>0</v>
      </c>
      <c r="V120" s="20">
        <v>0</v>
      </c>
    </row>
    <row r="121" spans="1:22" s="27" customFormat="1" ht="24">
      <c r="A121" s="1"/>
      <c r="B121" s="19" t="s">
        <v>171</v>
      </c>
      <c r="C121" s="6" t="s">
        <v>277</v>
      </c>
      <c r="D121" s="33">
        <v>0.19236847063200002</v>
      </c>
      <c r="E121" s="33">
        <v>0</v>
      </c>
      <c r="F121" s="33">
        <v>0</v>
      </c>
      <c r="G121" s="33">
        <v>0</v>
      </c>
      <c r="H121" s="33">
        <f t="shared" si="8"/>
        <v>0.19236847063200002</v>
      </c>
      <c r="I121" s="33">
        <f t="shared" si="9"/>
        <v>0.17026309</v>
      </c>
      <c r="J121" s="33">
        <v>0</v>
      </c>
      <c r="K121" s="33">
        <v>0</v>
      </c>
      <c r="L121" s="33">
        <v>0.19236847063200002</v>
      </c>
      <c r="M121" s="33">
        <v>0.17026309</v>
      </c>
      <c r="N121" s="33">
        <v>0</v>
      </c>
      <c r="O121" s="33">
        <v>0</v>
      </c>
      <c r="P121" s="33">
        <v>0</v>
      </c>
      <c r="Q121" s="33">
        <v>0</v>
      </c>
      <c r="R121" s="33">
        <f t="shared" si="1"/>
        <v>0</v>
      </c>
      <c r="S121" s="33">
        <f t="shared" si="2"/>
        <v>0</v>
      </c>
      <c r="T121" s="33">
        <f t="shared" si="6"/>
        <v>-0.022105380632000016</v>
      </c>
      <c r="U121" s="33">
        <f t="shared" si="7"/>
        <v>-11.491166176752273</v>
      </c>
      <c r="V121" s="20" t="s">
        <v>361</v>
      </c>
    </row>
    <row r="122" spans="1:22" s="27" customFormat="1" ht="12">
      <c r="A122" s="39" t="s">
        <v>278</v>
      </c>
      <c r="B122" s="8" t="s">
        <v>93</v>
      </c>
      <c r="C122" s="41" t="s">
        <v>279</v>
      </c>
      <c r="D122" s="33">
        <v>8.61837971292</v>
      </c>
      <c r="E122" s="33">
        <v>0</v>
      </c>
      <c r="F122" s="33">
        <v>0</v>
      </c>
      <c r="G122" s="33">
        <v>0</v>
      </c>
      <c r="H122" s="33">
        <f t="shared" si="8"/>
        <v>8.61837971292</v>
      </c>
      <c r="I122" s="33">
        <f t="shared" si="9"/>
        <v>5.77980528</v>
      </c>
      <c r="J122" s="33">
        <v>0.7864610000000001</v>
      </c>
      <c r="K122" s="33">
        <v>0.7816375299999999</v>
      </c>
      <c r="L122" s="33">
        <v>0.863655715964</v>
      </c>
      <c r="M122" s="33">
        <v>0.6579457300000001</v>
      </c>
      <c r="N122" s="33">
        <v>2.9312769791960003</v>
      </c>
      <c r="O122" s="33">
        <v>0.81093777</v>
      </c>
      <c r="P122" s="33">
        <v>4.036986017759999</v>
      </c>
      <c r="Q122" s="33">
        <v>3.52928425</v>
      </c>
      <c r="R122" s="33">
        <f t="shared" si="1"/>
        <v>0</v>
      </c>
      <c r="S122" s="33">
        <f t="shared" si="2"/>
        <v>0</v>
      </c>
      <c r="T122" s="33">
        <f t="shared" si="6"/>
        <v>-2.83857443292</v>
      </c>
      <c r="U122" s="33">
        <f t="shared" si="7"/>
        <v>-32.93628880919034</v>
      </c>
      <c r="V122" s="44">
        <v>0</v>
      </c>
    </row>
    <row r="123" spans="1:22" s="27" customFormat="1" ht="12">
      <c r="A123" s="1"/>
      <c r="B123" s="9" t="s">
        <v>101</v>
      </c>
      <c r="C123" s="6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f t="shared" si="8"/>
        <v>0</v>
      </c>
      <c r="I123" s="33">
        <f t="shared" si="9"/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f t="shared" si="1"/>
        <v>0</v>
      </c>
      <c r="S123" s="33">
        <f t="shared" si="2"/>
        <v>0</v>
      </c>
      <c r="T123" s="33">
        <f t="shared" si="6"/>
        <v>0</v>
      </c>
      <c r="U123" s="33">
        <v>0</v>
      </c>
      <c r="V123" s="20">
        <v>0</v>
      </c>
    </row>
    <row r="124" spans="1:22" s="27" customFormat="1" ht="12">
      <c r="A124" s="1"/>
      <c r="B124" s="19" t="s">
        <v>368</v>
      </c>
      <c r="C124" s="6" t="s">
        <v>279</v>
      </c>
      <c r="D124" s="33">
        <v>0.181025</v>
      </c>
      <c r="E124" s="33">
        <v>0</v>
      </c>
      <c r="F124" s="33">
        <v>0</v>
      </c>
      <c r="G124" s="33">
        <v>0</v>
      </c>
      <c r="H124" s="33">
        <f t="shared" si="8"/>
        <v>0.181025</v>
      </c>
      <c r="I124" s="33">
        <f t="shared" si="9"/>
        <v>0.13964796</v>
      </c>
      <c r="J124" s="33">
        <v>0</v>
      </c>
      <c r="K124" s="33">
        <v>0</v>
      </c>
      <c r="L124" s="33">
        <v>0</v>
      </c>
      <c r="M124" s="33">
        <v>0</v>
      </c>
      <c r="N124" s="33">
        <v>0.181025</v>
      </c>
      <c r="O124" s="33">
        <v>0.13964796</v>
      </c>
      <c r="P124" s="33">
        <v>0</v>
      </c>
      <c r="Q124" s="33">
        <v>0</v>
      </c>
      <c r="R124" s="33">
        <f t="shared" si="1"/>
        <v>0</v>
      </c>
      <c r="S124" s="33">
        <f t="shared" si="2"/>
        <v>0</v>
      </c>
      <c r="T124" s="33">
        <f t="shared" si="6"/>
        <v>-0.041377040000000004</v>
      </c>
      <c r="U124" s="33">
        <f t="shared" si="7"/>
        <v>-22.85708603784008</v>
      </c>
      <c r="V124" s="20" t="s">
        <v>361</v>
      </c>
    </row>
    <row r="125" spans="1:22" s="27" customFormat="1" ht="12">
      <c r="A125" s="1"/>
      <c r="B125" s="19" t="s">
        <v>172</v>
      </c>
      <c r="C125" s="6" t="s">
        <v>279</v>
      </c>
      <c r="D125" s="33">
        <v>0.6655012496800001</v>
      </c>
      <c r="E125" s="33">
        <v>0</v>
      </c>
      <c r="F125" s="33">
        <v>0</v>
      </c>
      <c r="G125" s="33">
        <v>0</v>
      </c>
      <c r="H125" s="33">
        <f t="shared" si="8"/>
        <v>0.6655012496800001</v>
      </c>
      <c r="I125" s="33">
        <f t="shared" si="9"/>
        <v>0.67128981</v>
      </c>
      <c r="J125" s="33">
        <v>0</v>
      </c>
      <c r="K125" s="33">
        <v>0</v>
      </c>
      <c r="L125" s="33">
        <v>0</v>
      </c>
      <c r="M125" s="33">
        <v>0</v>
      </c>
      <c r="N125" s="33">
        <v>0.6655012496800001</v>
      </c>
      <c r="O125" s="33">
        <v>0.67128981</v>
      </c>
      <c r="P125" s="33">
        <v>0</v>
      </c>
      <c r="Q125" s="33">
        <v>0</v>
      </c>
      <c r="R125" s="33">
        <f t="shared" si="1"/>
        <v>0</v>
      </c>
      <c r="S125" s="33">
        <f t="shared" si="2"/>
        <v>0</v>
      </c>
      <c r="T125" s="33">
        <f t="shared" si="6"/>
        <v>0.005788560319999858</v>
      </c>
      <c r="U125" s="33">
        <f t="shared" si="7"/>
        <v>0.8698045755411025</v>
      </c>
      <c r="V125" s="20" t="s">
        <v>361</v>
      </c>
    </row>
    <row r="126" spans="1:22" s="27" customFormat="1" ht="12">
      <c r="A126" s="1"/>
      <c r="B126" s="19" t="s">
        <v>173</v>
      </c>
      <c r="C126" s="6" t="s">
        <v>279</v>
      </c>
      <c r="D126" s="33">
        <v>0.49883961188000003</v>
      </c>
      <c r="E126" s="33">
        <v>0</v>
      </c>
      <c r="F126" s="33">
        <v>0</v>
      </c>
      <c r="G126" s="33">
        <v>0</v>
      </c>
      <c r="H126" s="33">
        <f t="shared" si="8"/>
        <v>0.49883961188000003</v>
      </c>
      <c r="I126" s="33">
        <f t="shared" si="9"/>
        <v>0.36954784</v>
      </c>
      <c r="J126" s="33">
        <v>0</v>
      </c>
      <c r="K126" s="33">
        <v>0</v>
      </c>
      <c r="L126" s="33">
        <v>0.49883961188000003</v>
      </c>
      <c r="M126" s="33">
        <v>0.36954784</v>
      </c>
      <c r="N126" s="33">
        <v>0</v>
      </c>
      <c r="O126" s="33">
        <v>0</v>
      </c>
      <c r="P126" s="33">
        <v>0</v>
      </c>
      <c r="Q126" s="33">
        <v>0</v>
      </c>
      <c r="R126" s="33">
        <f t="shared" si="1"/>
        <v>0</v>
      </c>
      <c r="S126" s="33">
        <f t="shared" si="2"/>
        <v>0</v>
      </c>
      <c r="T126" s="33">
        <f t="shared" si="6"/>
        <v>-0.12929177188000002</v>
      </c>
      <c r="U126" s="33">
        <f t="shared" si="7"/>
        <v>-25.918505427572626</v>
      </c>
      <c r="V126" s="20" t="s">
        <v>361</v>
      </c>
    </row>
    <row r="127" spans="1:22" s="27" customFormat="1" ht="12">
      <c r="A127" s="1"/>
      <c r="B127" s="19" t="s">
        <v>174</v>
      </c>
      <c r="C127" s="6" t="s">
        <v>279</v>
      </c>
      <c r="D127" s="33">
        <v>0.364816104084</v>
      </c>
      <c r="E127" s="33">
        <v>0</v>
      </c>
      <c r="F127" s="33">
        <v>0</v>
      </c>
      <c r="G127" s="33">
        <v>0</v>
      </c>
      <c r="H127" s="33">
        <f t="shared" si="8"/>
        <v>0.364816104084</v>
      </c>
      <c r="I127" s="33">
        <f t="shared" si="9"/>
        <v>0.28839789000000005</v>
      </c>
      <c r="J127" s="33">
        <v>0</v>
      </c>
      <c r="K127" s="33">
        <v>0</v>
      </c>
      <c r="L127" s="33">
        <v>0.364816104084</v>
      </c>
      <c r="M127" s="33">
        <v>0.28839789000000005</v>
      </c>
      <c r="N127" s="33">
        <v>0</v>
      </c>
      <c r="O127" s="33">
        <v>0</v>
      </c>
      <c r="P127" s="33">
        <v>0</v>
      </c>
      <c r="Q127" s="33">
        <v>0</v>
      </c>
      <c r="R127" s="33">
        <f t="shared" si="1"/>
        <v>0</v>
      </c>
      <c r="S127" s="33">
        <f t="shared" si="2"/>
        <v>0</v>
      </c>
      <c r="T127" s="33">
        <f t="shared" si="6"/>
        <v>-0.07641821408399996</v>
      </c>
      <c r="U127" s="33">
        <f t="shared" si="7"/>
        <v>-20.947050645111993</v>
      </c>
      <c r="V127" s="20" t="s">
        <v>361</v>
      </c>
    </row>
    <row r="128" spans="1:22" s="27" customFormat="1" ht="12">
      <c r="A128" s="1"/>
      <c r="B128" s="19" t="s">
        <v>175</v>
      </c>
      <c r="C128" s="6" t="s">
        <v>279</v>
      </c>
      <c r="D128" s="33">
        <v>0.34763256712400004</v>
      </c>
      <c r="E128" s="33">
        <v>0</v>
      </c>
      <c r="F128" s="33">
        <v>0</v>
      </c>
      <c r="G128" s="33">
        <v>0</v>
      </c>
      <c r="H128" s="33">
        <f t="shared" si="8"/>
        <v>0.34763256712400004</v>
      </c>
      <c r="I128" s="33">
        <f t="shared" si="9"/>
        <v>0.31305499999999997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0.34763256712400004</v>
      </c>
      <c r="Q128" s="33">
        <v>0.31305499999999997</v>
      </c>
      <c r="R128" s="33">
        <f t="shared" si="1"/>
        <v>0</v>
      </c>
      <c r="S128" s="33">
        <f t="shared" si="2"/>
        <v>0</v>
      </c>
      <c r="T128" s="33">
        <f t="shared" si="6"/>
        <v>-0.034577567124000064</v>
      </c>
      <c r="U128" s="33">
        <f t="shared" si="7"/>
        <v>-9.946584524592685</v>
      </c>
      <c r="V128" s="20"/>
    </row>
    <row r="129" spans="1:22" s="27" customFormat="1" ht="12">
      <c r="A129" s="1"/>
      <c r="B129" s="19" t="s">
        <v>329</v>
      </c>
      <c r="C129" s="6" t="s">
        <v>279</v>
      </c>
      <c r="D129" s="33">
        <v>0.34763256712400004</v>
      </c>
      <c r="E129" s="33">
        <v>0</v>
      </c>
      <c r="F129" s="33">
        <v>0</v>
      </c>
      <c r="G129" s="33">
        <v>0</v>
      </c>
      <c r="H129" s="33">
        <f t="shared" si="8"/>
        <v>0.34763256712400004</v>
      </c>
      <c r="I129" s="33">
        <f t="shared" si="9"/>
        <v>0.31305499999999997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0.34763256712400004</v>
      </c>
      <c r="Q129" s="33">
        <v>0.31305499999999997</v>
      </c>
      <c r="R129" s="33">
        <f t="shared" si="1"/>
        <v>0</v>
      </c>
      <c r="S129" s="33">
        <f t="shared" si="2"/>
        <v>0</v>
      </c>
      <c r="T129" s="33">
        <f t="shared" si="6"/>
        <v>-0.034577567124000064</v>
      </c>
      <c r="U129" s="33">
        <f t="shared" si="7"/>
        <v>-9.946584524592685</v>
      </c>
      <c r="V129" s="20"/>
    </row>
    <row r="130" spans="1:22" s="27" customFormat="1" ht="12">
      <c r="A130" s="1"/>
      <c r="B130" s="19" t="s">
        <v>330</v>
      </c>
      <c r="C130" s="6" t="s">
        <v>279</v>
      </c>
      <c r="D130" s="33">
        <v>0.34763256712400004</v>
      </c>
      <c r="E130" s="33">
        <v>0</v>
      </c>
      <c r="F130" s="33">
        <v>0</v>
      </c>
      <c r="G130" s="33">
        <v>0</v>
      </c>
      <c r="H130" s="33">
        <f t="shared" si="8"/>
        <v>0.34763256712400004</v>
      </c>
      <c r="I130" s="33">
        <f t="shared" si="9"/>
        <v>0.31305499999999997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0.34763256712400004</v>
      </c>
      <c r="Q130" s="33">
        <v>0.31305499999999997</v>
      </c>
      <c r="R130" s="33">
        <f t="shared" si="1"/>
        <v>0</v>
      </c>
      <c r="S130" s="33">
        <f t="shared" si="2"/>
        <v>0</v>
      </c>
      <c r="T130" s="33">
        <f t="shared" si="6"/>
        <v>-0.034577567124000064</v>
      </c>
      <c r="U130" s="33">
        <f t="shared" si="7"/>
        <v>-9.946584524592685</v>
      </c>
      <c r="V130" s="20"/>
    </row>
    <row r="131" spans="1:22" s="27" customFormat="1" ht="12">
      <c r="A131" s="1"/>
      <c r="B131" s="19" t="s">
        <v>331</v>
      </c>
      <c r="C131" s="6" t="s">
        <v>279</v>
      </c>
      <c r="D131" s="33">
        <v>0.46051933144</v>
      </c>
      <c r="E131" s="33">
        <v>0</v>
      </c>
      <c r="F131" s="33">
        <v>0</v>
      </c>
      <c r="G131" s="33">
        <v>0</v>
      </c>
      <c r="H131" s="33">
        <f t="shared" si="8"/>
        <v>0.46051933143999996</v>
      </c>
      <c r="I131" s="33">
        <f t="shared" si="9"/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0.46051933143999996</v>
      </c>
      <c r="Q131" s="33">
        <v>0</v>
      </c>
      <c r="R131" s="33">
        <f t="shared" si="1"/>
        <v>0</v>
      </c>
      <c r="S131" s="33">
        <f t="shared" si="2"/>
        <v>0</v>
      </c>
      <c r="T131" s="33">
        <f t="shared" si="6"/>
        <v>-0.46051933143999996</v>
      </c>
      <c r="U131" s="33">
        <f t="shared" si="7"/>
        <v>-100</v>
      </c>
      <c r="V131" s="20" t="s">
        <v>546</v>
      </c>
    </row>
    <row r="132" spans="1:22" s="27" customFormat="1" ht="12">
      <c r="A132" s="1"/>
      <c r="B132" s="19" t="s">
        <v>332</v>
      </c>
      <c r="C132" s="6" t="s">
        <v>279</v>
      </c>
      <c r="D132" s="33">
        <v>0.46051933144</v>
      </c>
      <c r="E132" s="33">
        <v>0</v>
      </c>
      <c r="F132" s="33">
        <v>0</v>
      </c>
      <c r="G132" s="33">
        <v>0</v>
      </c>
      <c r="H132" s="33">
        <f t="shared" si="8"/>
        <v>0.46051933143999996</v>
      </c>
      <c r="I132" s="33">
        <f t="shared" si="9"/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0.46051933143999996</v>
      </c>
      <c r="Q132" s="33">
        <v>0</v>
      </c>
      <c r="R132" s="33">
        <f t="shared" si="1"/>
        <v>0</v>
      </c>
      <c r="S132" s="33">
        <f t="shared" si="2"/>
        <v>0</v>
      </c>
      <c r="T132" s="33">
        <f t="shared" si="6"/>
        <v>-0.46051933143999996</v>
      </c>
      <c r="U132" s="33">
        <f t="shared" si="7"/>
        <v>-100</v>
      </c>
      <c r="V132" s="20" t="s">
        <v>547</v>
      </c>
    </row>
    <row r="133" spans="1:22" s="27" customFormat="1" ht="12">
      <c r="A133" s="1"/>
      <c r="B133" s="19" t="s">
        <v>333</v>
      </c>
      <c r="C133" s="6" t="s">
        <v>279</v>
      </c>
      <c r="D133" s="33">
        <v>0.46051933144</v>
      </c>
      <c r="E133" s="33">
        <v>0</v>
      </c>
      <c r="F133" s="33">
        <v>0</v>
      </c>
      <c r="G133" s="33">
        <v>0</v>
      </c>
      <c r="H133" s="33">
        <f t="shared" si="8"/>
        <v>0.46051933143999996</v>
      </c>
      <c r="I133" s="33">
        <f t="shared" si="9"/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0.46051933143999996</v>
      </c>
      <c r="Q133" s="33">
        <v>0</v>
      </c>
      <c r="R133" s="33">
        <f t="shared" si="1"/>
        <v>0</v>
      </c>
      <c r="S133" s="33">
        <f t="shared" si="2"/>
        <v>0</v>
      </c>
      <c r="T133" s="33">
        <f t="shared" si="6"/>
        <v>-0.46051933143999996</v>
      </c>
      <c r="U133" s="33">
        <f t="shared" si="7"/>
        <v>-100</v>
      </c>
      <c r="V133" s="20" t="s">
        <v>547</v>
      </c>
    </row>
    <row r="134" spans="1:22" s="27" customFormat="1" ht="12">
      <c r="A134" s="1"/>
      <c r="B134" s="19" t="s">
        <v>369</v>
      </c>
      <c r="C134" s="6" t="s">
        <v>279</v>
      </c>
      <c r="D134" s="33">
        <v>0.23175262931600002</v>
      </c>
      <c r="E134" s="33">
        <v>0</v>
      </c>
      <c r="F134" s="33">
        <v>0</v>
      </c>
      <c r="G134" s="33">
        <v>0</v>
      </c>
      <c r="H134" s="33">
        <f t="shared" si="8"/>
        <v>0.23175262931600005</v>
      </c>
      <c r="I134" s="33">
        <f t="shared" si="9"/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0.23175262931600005</v>
      </c>
      <c r="Q134" s="33">
        <v>0</v>
      </c>
      <c r="R134" s="33">
        <f t="shared" si="1"/>
        <v>0</v>
      </c>
      <c r="S134" s="33">
        <f t="shared" si="2"/>
        <v>0</v>
      </c>
      <c r="T134" s="33">
        <f t="shared" si="6"/>
        <v>-0.23175262931600005</v>
      </c>
      <c r="U134" s="33">
        <f t="shared" si="7"/>
        <v>-100</v>
      </c>
      <c r="V134" s="20" t="s">
        <v>547</v>
      </c>
    </row>
    <row r="135" spans="1:22" s="27" customFormat="1" ht="12">
      <c r="A135" s="1"/>
      <c r="B135" s="19" t="s">
        <v>370</v>
      </c>
      <c r="C135" s="6" t="s">
        <v>279</v>
      </c>
      <c r="D135" s="33">
        <v>0.50016427576</v>
      </c>
      <c r="E135" s="33">
        <v>0</v>
      </c>
      <c r="F135" s="33">
        <v>0</v>
      </c>
      <c r="G135" s="33">
        <v>0</v>
      </c>
      <c r="H135" s="33">
        <f t="shared" si="8"/>
        <v>0.50016427576</v>
      </c>
      <c r="I135" s="33">
        <f t="shared" si="9"/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0.50016427576</v>
      </c>
      <c r="Q135" s="33">
        <v>0</v>
      </c>
      <c r="R135" s="33">
        <f t="shared" si="1"/>
        <v>0</v>
      </c>
      <c r="S135" s="33">
        <f t="shared" si="2"/>
        <v>0</v>
      </c>
      <c r="T135" s="33">
        <f t="shared" si="6"/>
        <v>-0.50016427576</v>
      </c>
      <c r="U135" s="33">
        <f t="shared" si="7"/>
        <v>-100</v>
      </c>
      <c r="V135" s="20" t="s">
        <v>546</v>
      </c>
    </row>
    <row r="136" spans="1:22" s="27" customFormat="1" ht="36">
      <c r="A136" s="1"/>
      <c r="B136" s="19" t="s">
        <v>371</v>
      </c>
      <c r="C136" s="6" t="s">
        <v>279</v>
      </c>
      <c r="D136" s="33">
        <v>0.148239497444</v>
      </c>
      <c r="E136" s="33">
        <v>0</v>
      </c>
      <c r="F136" s="33">
        <v>0</v>
      </c>
      <c r="G136" s="33">
        <v>0</v>
      </c>
      <c r="H136" s="33">
        <f t="shared" si="8"/>
        <v>0.148239497444</v>
      </c>
      <c r="I136" s="33">
        <f t="shared" si="9"/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0.148239497444</v>
      </c>
      <c r="Q136" s="33">
        <v>0</v>
      </c>
      <c r="R136" s="33">
        <f t="shared" si="1"/>
        <v>0</v>
      </c>
      <c r="S136" s="33">
        <f t="shared" si="2"/>
        <v>0</v>
      </c>
      <c r="T136" s="33">
        <f t="shared" si="6"/>
        <v>-0.148239497444</v>
      </c>
      <c r="U136" s="33">
        <f t="shared" si="7"/>
        <v>-100</v>
      </c>
      <c r="V136" s="20" t="s">
        <v>546</v>
      </c>
    </row>
    <row r="137" spans="1:22" s="27" customFormat="1" ht="12">
      <c r="A137" s="1"/>
      <c r="B137" s="9" t="s">
        <v>148</v>
      </c>
      <c r="C137" s="6"/>
      <c r="D137" s="33">
        <v>0</v>
      </c>
      <c r="E137" s="33">
        <v>0</v>
      </c>
      <c r="F137" s="33">
        <v>0</v>
      </c>
      <c r="G137" s="33">
        <v>0</v>
      </c>
      <c r="H137" s="33">
        <f t="shared" si="8"/>
        <v>0</v>
      </c>
      <c r="I137" s="33">
        <f t="shared" si="9"/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f t="shared" si="1"/>
        <v>0</v>
      </c>
      <c r="S137" s="33">
        <f t="shared" si="2"/>
        <v>0</v>
      </c>
      <c r="T137" s="33">
        <f t="shared" si="6"/>
        <v>0</v>
      </c>
      <c r="U137" s="33">
        <v>0</v>
      </c>
      <c r="V137" s="20"/>
    </row>
    <row r="138" spans="1:22" s="27" customFormat="1" ht="24">
      <c r="A138" s="1"/>
      <c r="B138" s="19" t="s">
        <v>372</v>
      </c>
      <c r="C138" s="6" t="s">
        <v>279</v>
      </c>
      <c r="D138" s="33">
        <v>0.11255297376000001</v>
      </c>
      <c r="E138" s="33">
        <v>0</v>
      </c>
      <c r="F138" s="33">
        <v>0</v>
      </c>
      <c r="G138" s="33">
        <v>0</v>
      </c>
      <c r="H138" s="33">
        <f t="shared" si="8"/>
        <v>0.11255297376</v>
      </c>
      <c r="I138" s="33">
        <f t="shared" si="9"/>
        <v>0.11299253000000001</v>
      </c>
      <c r="J138" s="33">
        <v>0</v>
      </c>
      <c r="K138" s="33">
        <v>0</v>
      </c>
      <c r="L138" s="33">
        <v>0</v>
      </c>
      <c r="M138" s="33">
        <v>0</v>
      </c>
      <c r="N138" s="33">
        <v>0.11255297376</v>
      </c>
      <c r="O138" s="33">
        <v>0</v>
      </c>
      <c r="P138" s="33">
        <v>0</v>
      </c>
      <c r="Q138" s="33">
        <v>0.11299253000000001</v>
      </c>
      <c r="R138" s="33">
        <f t="shared" si="1"/>
        <v>0</v>
      </c>
      <c r="S138" s="33">
        <f t="shared" si="2"/>
        <v>0</v>
      </c>
      <c r="T138" s="33">
        <f t="shared" si="6"/>
        <v>0.0004395562400000136</v>
      </c>
      <c r="U138" s="33">
        <f t="shared" si="7"/>
        <v>0.39053276454275854</v>
      </c>
      <c r="V138" s="20"/>
    </row>
    <row r="139" spans="1:22" s="27" customFormat="1" ht="12">
      <c r="A139" s="1"/>
      <c r="B139" s="19" t="s">
        <v>373</v>
      </c>
      <c r="C139" s="6" t="s">
        <v>279</v>
      </c>
      <c r="D139" s="33">
        <v>0.06249495271600001</v>
      </c>
      <c r="E139" s="33">
        <v>0</v>
      </c>
      <c r="F139" s="33">
        <v>0</v>
      </c>
      <c r="G139" s="33">
        <v>0</v>
      </c>
      <c r="H139" s="33">
        <f t="shared" si="8"/>
        <v>0.062494952716</v>
      </c>
      <c r="I139" s="33">
        <f t="shared" si="9"/>
        <v>0.06223821</v>
      </c>
      <c r="J139" s="33">
        <v>0</v>
      </c>
      <c r="K139" s="33">
        <v>0</v>
      </c>
      <c r="L139" s="33">
        <v>0</v>
      </c>
      <c r="M139" s="33">
        <v>0</v>
      </c>
      <c r="N139" s="33">
        <v>0.062494952716</v>
      </c>
      <c r="O139" s="33">
        <v>0</v>
      </c>
      <c r="P139" s="33">
        <v>0</v>
      </c>
      <c r="Q139" s="33">
        <v>0.06223821</v>
      </c>
      <c r="R139" s="33">
        <f t="shared" si="1"/>
        <v>0</v>
      </c>
      <c r="S139" s="33">
        <f t="shared" si="2"/>
        <v>0</v>
      </c>
      <c r="T139" s="33">
        <f t="shared" si="6"/>
        <v>-0.00025674271599999965</v>
      </c>
      <c r="U139" s="33">
        <f t="shared" si="7"/>
        <v>-0.41082152212632717</v>
      </c>
      <c r="V139" s="20"/>
    </row>
    <row r="140" spans="1:22" s="27" customFormat="1" ht="24">
      <c r="A140" s="1"/>
      <c r="B140" s="19" t="s">
        <v>374</v>
      </c>
      <c r="C140" s="6" t="s">
        <v>279</v>
      </c>
      <c r="D140" s="33">
        <v>0.3779359547600001</v>
      </c>
      <c r="E140" s="33">
        <v>0</v>
      </c>
      <c r="F140" s="33">
        <v>0</v>
      </c>
      <c r="G140" s="33">
        <v>0</v>
      </c>
      <c r="H140" s="33">
        <f t="shared" si="8"/>
        <v>0.3779359547600001</v>
      </c>
      <c r="I140" s="33">
        <f t="shared" si="9"/>
        <v>0.29363766</v>
      </c>
      <c r="J140" s="33">
        <v>0</v>
      </c>
      <c r="K140" s="33">
        <v>0</v>
      </c>
      <c r="L140" s="33">
        <v>0</v>
      </c>
      <c r="M140" s="33">
        <v>0</v>
      </c>
      <c r="N140" s="33">
        <v>0.3779359547600001</v>
      </c>
      <c r="O140" s="33">
        <v>0</v>
      </c>
      <c r="P140" s="33">
        <v>0</v>
      </c>
      <c r="Q140" s="33">
        <v>0.29363766</v>
      </c>
      <c r="R140" s="33">
        <f t="shared" si="1"/>
        <v>0</v>
      </c>
      <c r="S140" s="33">
        <f t="shared" si="2"/>
        <v>0</v>
      </c>
      <c r="T140" s="33">
        <f t="shared" si="6"/>
        <v>-0.08429829476000006</v>
      </c>
      <c r="U140" s="33">
        <f t="shared" si="7"/>
        <v>-22.304915343006154</v>
      </c>
      <c r="V140" s="20" t="s">
        <v>361</v>
      </c>
    </row>
    <row r="141" spans="1:22" s="27" customFormat="1" ht="12">
      <c r="A141" s="1"/>
      <c r="B141" s="9" t="s">
        <v>90</v>
      </c>
      <c r="C141" s="6"/>
      <c r="D141" s="33">
        <v>0</v>
      </c>
      <c r="E141" s="33">
        <v>0</v>
      </c>
      <c r="F141" s="33">
        <v>0</v>
      </c>
      <c r="G141" s="33">
        <v>0</v>
      </c>
      <c r="H141" s="33">
        <f t="shared" si="8"/>
        <v>0</v>
      </c>
      <c r="I141" s="33">
        <f t="shared" si="9"/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f t="shared" si="1"/>
        <v>0</v>
      </c>
      <c r="S141" s="33">
        <f t="shared" si="2"/>
        <v>0</v>
      </c>
      <c r="T141" s="33">
        <f t="shared" si="6"/>
        <v>0</v>
      </c>
      <c r="U141" s="33">
        <v>0</v>
      </c>
      <c r="V141" s="20">
        <v>0</v>
      </c>
    </row>
    <row r="142" spans="1:22" s="27" customFormat="1" ht="24">
      <c r="A142" s="1"/>
      <c r="B142" s="19" t="s">
        <v>176</v>
      </c>
      <c r="C142" s="6" t="s">
        <v>279</v>
      </c>
      <c r="D142" s="33">
        <v>0.347932</v>
      </c>
      <c r="E142" s="33">
        <v>0</v>
      </c>
      <c r="F142" s="33">
        <v>0</v>
      </c>
      <c r="G142" s="33">
        <v>0</v>
      </c>
      <c r="H142" s="33">
        <f t="shared" si="8"/>
        <v>0.347932</v>
      </c>
      <c r="I142" s="33">
        <f t="shared" si="9"/>
        <v>0.34025171</v>
      </c>
      <c r="J142" s="33">
        <v>0.347932</v>
      </c>
      <c r="K142" s="33">
        <v>0.34025171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f t="shared" si="1"/>
        <v>0</v>
      </c>
      <c r="S142" s="33">
        <f t="shared" si="2"/>
        <v>0</v>
      </c>
      <c r="T142" s="33">
        <f t="shared" si="6"/>
        <v>-0.007680290000000034</v>
      </c>
      <c r="U142" s="33">
        <f t="shared" si="7"/>
        <v>-2.2074112182840424</v>
      </c>
      <c r="V142" s="20">
        <v>0</v>
      </c>
    </row>
    <row r="143" spans="1:22" s="27" customFormat="1" ht="36">
      <c r="A143" s="1"/>
      <c r="B143" s="19" t="s">
        <v>177</v>
      </c>
      <c r="C143" s="6" t="s">
        <v>279</v>
      </c>
      <c r="D143" s="33">
        <v>0.397529</v>
      </c>
      <c r="E143" s="33">
        <v>0</v>
      </c>
      <c r="F143" s="33">
        <v>0</v>
      </c>
      <c r="G143" s="33">
        <v>0</v>
      </c>
      <c r="H143" s="33">
        <f t="shared" si="8"/>
        <v>0.397529</v>
      </c>
      <c r="I143" s="33">
        <f t="shared" si="9"/>
        <v>0.40052405</v>
      </c>
      <c r="J143" s="33">
        <v>0.397529</v>
      </c>
      <c r="K143" s="33">
        <v>0.40052405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f t="shared" si="1"/>
        <v>0</v>
      </c>
      <c r="S143" s="33">
        <f t="shared" si="2"/>
        <v>0</v>
      </c>
      <c r="T143" s="33">
        <f t="shared" si="6"/>
        <v>0.002995049999999999</v>
      </c>
      <c r="U143" s="33">
        <f t="shared" si="7"/>
        <v>0.7534167318610715</v>
      </c>
      <c r="V143" s="20">
        <v>0</v>
      </c>
    </row>
    <row r="144" spans="1:22" s="27" customFormat="1" ht="36">
      <c r="A144" s="1"/>
      <c r="B144" s="19" t="s">
        <v>375</v>
      </c>
      <c r="C144" s="6" t="s">
        <v>279</v>
      </c>
      <c r="D144" s="33">
        <v>0.5048505688560001</v>
      </c>
      <c r="E144" s="33">
        <v>0</v>
      </c>
      <c r="F144" s="33">
        <v>0</v>
      </c>
      <c r="G144" s="33">
        <v>0</v>
      </c>
      <c r="H144" s="33">
        <f t="shared" si="8"/>
        <v>0.5048505688560001</v>
      </c>
      <c r="I144" s="33">
        <f t="shared" si="9"/>
        <v>0.50530114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0.5048505688560001</v>
      </c>
      <c r="Q144" s="33">
        <v>0.50530114</v>
      </c>
      <c r="R144" s="33">
        <f t="shared" si="1"/>
        <v>0</v>
      </c>
      <c r="S144" s="33">
        <f t="shared" si="2"/>
        <v>0</v>
      </c>
      <c r="T144" s="33">
        <f t="shared" si="6"/>
        <v>0.0004505711439999338</v>
      </c>
      <c r="U144" s="33">
        <f t="shared" si="7"/>
        <v>0.08924841761017237</v>
      </c>
      <c r="V144" s="20"/>
    </row>
    <row r="145" spans="1:22" s="27" customFormat="1" ht="24">
      <c r="A145" s="1"/>
      <c r="B145" s="19" t="s">
        <v>376</v>
      </c>
      <c r="C145" s="6" t="s">
        <v>279</v>
      </c>
      <c r="D145" s="33">
        <v>0.165028397976</v>
      </c>
      <c r="E145" s="33">
        <v>0</v>
      </c>
      <c r="F145" s="33">
        <v>0</v>
      </c>
      <c r="G145" s="33">
        <v>0</v>
      </c>
      <c r="H145" s="33">
        <f t="shared" si="8"/>
        <v>0.165028397976</v>
      </c>
      <c r="I145" s="33">
        <f t="shared" si="9"/>
        <v>0.16535419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0.165028397976</v>
      </c>
      <c r="Q145" s="33">
        <v>0.16535419</v>
      </c>
      <c r="R145" s="33">
        <f t="shared" si="1"/>
        <v>0</v>
      </c>
      <c r="S145" s="33">
        <f t="shared" si="2"/>
        <v>0</v>
      </c>
      <c r="T145" s="33">
        <f t="shared" si="6"/>
        <v>0.0003257920240000156</v>
      </c>
      <c r="U145" s="33">
        <f t="shared" si="7"/>
        <v>0.1974157345012798</v>
      </c>
      <c r="V145" s="20"/>
    </row>
    <row r="146" spans="1:22" s="27" customFormat="1" ht="12">
      <c r="A146" s="1"/>
      <c r="B146" s="9" t="s">
        <v>145</v>
      </c>
      <c r="C146" s="6"/>
      <c r="D146" s="33">
        <v>0</v>
      </c>
      <c r="E146" s="33">
        <v>0</v>
      </c>
      <c r="F146" s="33">
        <v>0</v>
      </c>
      <c r="G146" s="33">
        <v>0</v>
      </c>
      <c r="H146" s="33">
        <f t="shared" si="8"/>
        <v>0</v>
      </c>
      <c r="I146" s="33">
        <f t="shared" si="9"/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f t="shared" si="1"/>
        <v>0</v>
      </c>
      <c r="S146" s="33">
        <f t="shared" si="2"/>
        <v>0</v>
      </c>
      <c r="T146" s="33">
        <f t="shared" si="6"/>
        <v>0</v>
      </c>
      <c r="U146" s="33">
        <v>0</v>
      </c>
      <c r="V146" s="20"/>
    </row>
    <row r="147" spans="1:22" s="27" customFormat="1" ht="24">
      <c r="A147" s="1"/>
      <c r="B147" s="19" t="s">
        <v>377</v>
      </c>
      <c r="C147" s="6" t="s">
        <v>279</v>
      </c>
      <c r="D147" s="33">
        <v>0.6080872635040001</v>
      </c>
      <c r="E147" s="33">
        <v>0</v>
      </c>
      <c r="F147" s="33">
        <v>0</v>
      </c>
      <c r="G147" s="33">
        <v>0</v>
      </c>
      <c r="H147" s="33">
        <f t="shared" si="8"/>
        <v>0.608087263504</v>
      </c>
      <c r="I147" s="33">
        <f t="shared" si="9"/>
        <v>0.52456694</v>
      </c>
      <c r="J147" s="33">
        <v>0</v>
      </c>
      <c r="K147" s="33">
        <v>0</v>
      </c>
      <c r="L147" s="33">
        <v>0</v>
      </c>
      <c r="M147" s="33">
        <v>0</v>
      </c>
      <c r="N147" s="33">
        <v>0.608087263504</v>
      </c>
      <c r="O147" s="33">
        <v>0</v>
      </c>
      <c r="P147" s="33">
        <v>0</v>
      </c>
      <c r="Q147" s="33">
        <v>0.52456694</v>
      </c>
      <c r="R147" s="33">
        <f t="shared" si="1"/>
        <v>0</v>
      </c>
      <c r="S147" s="33">
        <f t="shared" si="2"/>
        <v>0</v>
      </c>
      <c r="T147" s="33">
        <f aca="true" t="shared" si="10" ref="T147:T210">I147-H147</f>
        <v>-0.08352032350399996</v>
      </c>
      <c r="U147" s="33">
        <f aca="true" t="shared" si="11" ref="U147:U210">T147/H147*100</f>
        <v>-13.734924001323137</v>
      </c>
      <c r="V147" s="20" t="s">
        <v>361</v>
      </c>
    </row>
    <row r="148" spans="1:22" s="27" customFormat="1" ht="24">
      <c r="A148" s="1"/>
      <c r="B148" s="19" t="s">
        <v>378</v>
      </c>
      <c r="C148" s="6" t="s">
        <v>279</v>
      </c>
      <c r="D148" s="33">
        <v>0.271886633832</v>
      </c>
      <c r="E148" s="33">
        <v>0</v>
      </c>
      <c r="F148" s="33">
        <v>0</v>
      </c>
      <c r="G148" s="33">
        <v>0</v>
      </c>
      <c r="H148" s="33">
        <f t="shared" si="8"/>
        <v>0.271886633832</v>
      </c>
      <c r="I148" s="33">
        <f t="shared" si="9"/>
        <v>0.25620408</v>
      </c>
      <c r="J148" s="33">
        <v>0</v>
      </c>
      <c r="K148" s="33">
        <v>0</v>
      </c>
      <c r="L148" s="33">
        <v>0</v>
      </c>
      <c r="M148" s="33">
        <v>0</v>
      </c>
      <c r="N148" s="33">
        <v>0.271886633832</v>
      </c>
      <c r="O148" s="33">
        <v>0</v>
      </c>
      <c r="P148" s="33">
        <v>0</v>
      </c>
      <c r="Q148" s="33">
        <v>0.25620408</v>
      </c>
      <c r="R148" s="33">
        <f t="shared" si="1"/>
        <v>0</v>
      </c>
      <c r="S148" s="33">
        <f t="shared" si="2"/>
        <v>0</v>
      </c>
      <c r="T148" s="33">
        <f t="shared" si="10"/>
        <v>-0.015682553832000012</v>
      </c>
      <c r="U148" s="33">
        <f t="shared" si="11"/>
        <v>-5.768048841154264</v>
      </c>
      <c r="V148" s="20"/>
    </row>
    <row r="149" spans="1:22" s="27" customFormat="1" ht="12">
      <c r="A149" s="1"/>
      <c r="B149" s="9" t="s">
        <v>91</v>
      </c>
      <c r="C149" s="6"/>
      <c r="D149" s="33">
        <v>0</v>
      </c>
      <c r="E149" s="33">
        <v>0</v>
      </c>
      <c r="F149" s="33">
        <v>0</v>
      </c>
      <c r="G149" s="33">
        <v>0</v>
      </c>
      <c r="H149" s="33">
        <f aca="true" t="shared" si="12" ref="H149:H212">J149+L149+N149+P149</f>
        <v>0</v>
      </c>
      <c r="I149" s="33">
        <f aca="true" t="shared" si="13" ref="I149:I212">K149+M149+O149+Q149</f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f t="shared" si="1"/>
        <v>0</v>
      </c>
      <c r="S149" s="33">
        <f t="shared" si="2"/>
        <v>0</v>
      </c>
      <c r="T149" s="33">
        <f t="shared" si="10"/>
        <v>0</v>
      </c>
      <c r="U149" s="33">
        <v>0</v>
      </c>
      <c r="V149" s="20"/>
    </row>
    <row r="150" spans="1:22" s="27" customFormat="1" ht="24">
      <c r="A150" s="1"/>
      <c r="B150" s="19" t="s">
        <v>379</v>
      </c>
      <c r="C150" s="6" t="s">
        <v>279</v>
      </c>
      <c r="D150" s="33">
        <v>0.217989875672</v>
      </c>
      <c r="E150" s="33">
        <v>0</v>
      </c>
      <c r="F150" s="33">
        <v>0</v>
      </c>
      <c r="G150" s="33">
        <v>0</v>
      </c>
      <c r="H150" s="33">
        <f t="shared" si="12"/>
        <v>0.217989875672</v>
      </c>
      <c r="I150" s="33">
        <f t="shared" si="13"/>
        <v>0.21903699</v>
      </c>
      <c r="J150" s="33">
        <v>0</v>
      </c>
      <c r="K150" s="33">
        <v>0</v>
      </c>
      <c r="L150" s="33">
        <v>0</v>
      </c>
      <c r="M150" s="33">
        <v>0</v>
      </c>
      <c r="N150" s="33">
        <v>0.217989875672</v>
      </c>
      <c r="O150" s="33">
        <v>0</v>
      </c>
      <c r="P150" s="33">
        <v>0</v>
      </c>
      <c r="Q150" s="33">
        <v>0.21903699</v>
      </c>
      <c r="R150" s="33">
        <f t="shared" si="1"/>
        <v>0</v>
      </c>
      <c r="S150" s="33">
        <f t="shared" si="2"/>
        <v>0</v>
      </c>
      <c r="T150" s="33">
        <f t="shared" si="10"/>
        <v>0.0010471143279999762</v>
      </c>
      <c r="U150" s="33">
        <f t="shared" si="11"/>
        <v>0.4803499817466404</v>
      </c>
      <c r="V150" s="20"/>
    </row>
    <row r="151" spans="1:22" s="27" customFormat="1" ht="12">
      <c r="A151" s="1"/>
      <c r="B151" s="9" t="s">
        <v>102</v>
      </c>
      <c r="C151" s="6"/>
      <c r="D151" s="33">
        <v>0</v>
      </c>
      <c r="E151" s="33">
        <v>0</v>
      </c>
      <c r="F151" s="33">
        <v>0</v>
      </c>
      <c r="G151" s="33">
        <v>0</v>
      </c>
      <c r="H151" s="33">
        <f t="shared" si="12"/>
        <v>0</v>
      </c>
      <c r="I151" s="33">
        <f t="shared" si="13"/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f t="shared" si="1"/>
        <v>0</v>
      </c>
      <c r="S151" s="33">
        <f t="shared" si="2"/>
        <v>0</v>
      </c>
      <c r="T151" s="33">
        <f t="shared" si="10"/>
        <v>0</v>
      </c>
      <c r="U151" s="33">
        <v>0</v>
      </c>
      <c r="V151" s="20"/>
    </row>
    <row r="152" spans="1:22" s="27" customFormat="1" ht="12">
      <c r="A152" s="1"/>
      <c r="B152" s="19" t="s">
        <v>380</v>
      </c>
      <c r="C152" s="6" t="s">
        <v>279</v>
      </c>
      <c r="D152" s="33">
        <v>0.098557600956</v>
      </c>
      <c r="E152" s="33">
        <v>0</v>
      </c>
      <c r="F152" s="33">
        <v>0</v>
      </c>
      <c r="G152" s="33">
        <v>0</v>
      </c>
      <c r="H152" s="33">
        <f t="shared" si="12"/>
        <v>0.098557600956</v>
      </c>
      <c r="I152" s="33">
        <f t="shared" si="13"/>
        <v>0.09201287999999999</v>
      </c>
      <c r="J152" s="33">
        <v>0</v>
      </c>
      <c r="K152" s="33">
        <v>0</v>
      </c>
      <c r="L152" s="33">
        <v>0</v>
      </c>
      <c r="M152" s="33">
        <v>0</v>
      </c>
      <c r="N152" s="33">
        <v>0.098557600956</v>
      </c>
      <c r="O152" s="33">
        <v>0</v>
      </c>
      <c r="P152" s="33">
        <v>0</v>
      </c>
      <c r="Q152" s="33">
        <v>0.09201287999999999</v>
      </c>
      <c r="R152" s="33">
        <f t="shared" si="1"/>
        <v>0</v>
      </c>
      <c r="S152" s="33">
        <f t="shared" si="2"/>
        <v>0</v>
      </c>
      <c r="T152" s="33">
        <f t="shared" si="10"/>
        <v>-0.006544720956000005</v>
      </c>
      <c r="U152" s="33">
        <f t="shared" si="11"/>
        <v>-6.640503515220329</v>
      </c>
      <c r="V152" s="20"/>
    </row>
    <row r="153" spans="1:22" s="27" customFormat="1" ht="24">
      <c r="A153" s="1"/>
      <c r="B153" s="19" t="s">
        <v>381</v>
      </c>
      <c r="C153" s="6" t="s">
        <v>279</v>
      </c>
      <c r="D153" s="33">
        <v>0.11986998600000001</v>
      </c>
      <c r="E153" s="33">
        <v>0</v>
      </c>
      <c r="F153" s="33">
        <v>0</v>
      </c>
      <c r="G153" s="33">
        <v>0</v>
      </c>
      <c r="H153" s="33">
        <f t="shared" si="12"/>
        <v>0.119869986</v>
      </c>
      <c r="I153" s="33">
        <f t="shared" si="13"/>
        <v>0.12623549</v>
      </c>
      <c r="J153" s="33">
        <v>0</v>
      </c>
      <c r="K153" s="33">
        <v>0</v>
      </c>
      <c r="L153" s="33">
        <v>0</v>
      </c>
      <c r="M153" s="33">
        <v>0</v>
      </c>
      <c r="N153" s="33">
        <v>0.119869986</v>
      </c>
      <c r="O153" s="33">
        <v>0</v>
      </c>
      <c r="P153" s="33">
        <v>0</v>
      </c>
      <c r="Q153" s="33">
        <v>0.12623549</v>
      </c>
      <c r="R153" s="33">
        <f t="shared" si="1"/>
        <v>0</v>
      </c>
      <c r="S153" s="33">
        <f t="shared" si="2"/>
        <v>0</v>
      </c>
      <c r="T153" s="33">
        <f t="shared" si="10"/>
        <v>0.006365504000000008</v>
      </c>
      <c r="U153" s="33">
        <f t="shared" si="11"/>
        <v>5.310340154707291</v>
      </c>
      <c r="V153" s="20"/>
    </row>
    <row r="154" spans="1:22" s="27" customFormat="1" ht="12">
      <c r="A154" s="1"/>
      <c r="B154" s="9" t="s">
        <v>92</v>
      </c>
      <c r="C154" s="6"/>
      <c r="D154" s="33">
        <v>0</v>
      </c>
      <c r="E154" s="33">
        <v>0</v>
      </c>
      <c r="F154" s="33">
        <v>0</v>
      </c>
      <c r="G154" s="33">
        <v>0</v>
      </c>
      <c r="H154" s="33">
        <f t="shared" si="12"/>
        <v>0</v>
      </c>
      <c r="I154" s="33">
        <f t="shared" si="13"/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f t="shared" si="1"/>
        <v>0</v>
      </c>
      <c r="S154" s="33">
        <f t="shared" si="2"/>
        <v>0</v>
      </c>
      <c r="T154" s="33">
        <f t="shared" si="10"/>
        <v>0</v>
      </c>
      <c r="U154" s="33">
        <v>0</v>
      </c>
      <c r="V154" s="20">
        <v>0</v>
      </c>
    </row>
    <row r="155" spans="1:22" s="27" customFormat="1" ht="12">
      <c r="A155" s="1"/>
      <c r="B155" s="19" t="s">
        <v>178</v>
      </c>
      <c r="C155" s="6" t="s">
        <v>279</v>
      </c>
      <c r="D155" s="33">
        <v>0.10994123568</v>
      </c>
      <c r="E155" s="33">
        <v>0</v>
      </c>
      <c r="F155" s="33">
        <v>0</v>
      </c>
      <c r="G155" s="33">
        <v>0</v>
      </c>
      <c r="H155" s="33">
        <f t="shared" si="12"/>
        <v>0.10994123568</v>
      </c>
      <c r="I155" s="33">
        <f t="shared" si="13"/>
        <v>0.10523617</v>
      </c>
      <c r="J155" s="33">
        <v>0.041</v>
      </c>
      <c r="K155" s="33">
        <v>0.040861770000000006</v>
      </c>
      <c r="L155" s="33">
        <v>0</v>
      </c>
      <c r="M155" s="33">
        <v>0</v>
      </c>
      <c r="N155" s="33">
        <v>0.06894123567999999</v>
      </c>
      <c r="O155" s="33">
        <v>0</v>
      </c>
      <c r="P155" s="33">
        <v>0</v>
      </c>
      <c r="Q155" s="33">
        <v>0.0643744</v>
      </c>
      <c r="R155" s="33">
        <f t="shared" si="1"/>
        <v>0</v>
      </c>
      <c r="S155" s="33">
        <f t="shared" si="2"/>
        <v>0</v>
      </c>
      <c r="T155" s="33">
        <f t="shared" si="10"/>
        <v>-0.004705065679999995</v>
      </c>
      <c r="U155" s="33">
        <f t="shared" si="11"/>
        <v>-4.2796186989336515</v>
      </c>
      <c r="V155" s="20"/>
    </row>
    <row r="156" spans="1:22" s="27" customFormat="1" ht="12">
      <c r="A156" s="1"/>
      <c r="B156" s="9" t="s">
        <v>150</v>
      </c>
      <c r="C156" s="6"/>
      <c r="D156" s="33">
        <v>0</v>
      </c>
      <c r="E156" s="33">
        <v>0</v>
      </c>
      <c r="F156" s="33">
        <v>0</v>
      </c>
      <c r="G156" s="33">
        <v>0</v>
      </c>
      <c r="H156" s="33">
        <f t="shared" si="12"/>
        <v>0</v>
      </c>
      <c r="I156" s="33">
        <f t="shared" si="13"/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f t="shared" si="1"/>
        <v>0</v>
      </c>
      <c r="S156" s="33">
        <f t="shared" si="2"/>
        <v>0</v>
      </c>
      <c r="T156" s="33">
        <f t="shared" si="10"/>
        <v>0</v>
      </c>
      <c r="U156" s="33">
        <v>0</v>
      </c>
      <c r="V156" s="20"/>
    </row>
    <row r="157" spans="1:22" s="27" customFormat="1" ht="12">
      <c r="A157" s="1"/>
      <c r="B157" s="19" t="s">
        <v>382</v>
      </c>
      <c r="C157" s="6" t="s">
        <v>279</v>
      </c>
      <c r="D157" s="33">
        <v>0.06249495271600001</v>
      </c>
      <c r="E157" s="33">
        <v>0</v>
      </c>
      <c r="F157" s="33">
        <v>0</v>
      </c>
      <c r="G157" s="33">
        <v>0</v>
      </c>
      <c r="H157" s="33">
        <f t="shared" si="12"/>
        <v>0.062494952716</v>
      </c>
      <c r="I157" s="33">
        <f t="shared" si="13"/>
        <v>0.10465129000000002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0.062494952716</v>
      </c>
      <c r="Q157" s="33">
        <v>0.10465129000000002</v>
      </c>
      <c r="R157" s="33">
        <f t="shared" si="1"/>
        <v>0</v>
      </c>
      <c r="S157" s="33">
        <f t="shared" si="2"/>
        <v>0</v>
      </c>
      <c r="T157" s="33">
        <f t="shared" si="10"/>
        <v>0.04215633728400002</v>
      </c>
      <c r="U157" s="33">
        <f t="shared" si="11"/>
        <v>67.4555871344905</v>
      </c>
      <c r="V157" s="20" t="s">
        <v>361</v>
      </c>
    </row>
    <row r="158" spans="1:22" s="27" customFormat="1" ht="12">
      <c r="A158" s="1"/>
      <c r="B158" s="19" t="s">
        <v>383</v>
      </c>
      <c r="C158" s="6" t="s">
        <v>279</v>
      </c>
      <c r="D158" s="33">
        <v>0.14643425263600002</v>
      </c>
      <c r="E158" s="33">
        <v>0</v>
      </c>
      <c r="F158" s="33">
        <v>0</v>
      </c>
      <c r="G158" s="33">
        <v>0</v>
      </c>
      <c r="H158" s="33">
        <f t="shared" si="12"/>
        <v>0.14643425263600002</v>
      </c>
      <c r="I158" s="33">
        <f t="shared" si="13"/>
        <v>0.06351345</v>
      </c>
      <c r="J158" s="33">
        <v>0</v>
      </c>
      <c r="K158" s="33">
        <v>0</v>
      </c>
      <c r="L158" s="33">
        <v>0</v>
      </c>
      <c r="M158" s="33">
        <v>0</v>
      </c>
      <c r="N158" s="33">
        <v>0.14643425263600002</v>
      </c>
      <c r="O158" s="33">
        <v>0</v>
      </c>
      <c r="P158" s="33">
        <v>0</v>
      </c>
      <c r="Q158" s="33">
        <v>0.06351345</v>
      </c>
      <c r="R158" s="33">
        <f t="shared" si="1"/>
        <v>0</v>
      </c>
      <c r="S158" s="33">
        <f t="shared" si="2"/>
        <v>0</v>
      </c>
      <c r="T158" s="33">
        <f t="shared" si="10"/>
        <v>-0.08292080263600002</v>
      </c>
      <c r="U158" s="33">
        <f t="shared" si="11"/>
        <v>-56.626643796326114</v>
      </c>
      <c r="V158" s="20" t="s">
        <v>361</v>
      </c>
    </row>
    <row r="159" spans="1:22" s="27" customFormat="1" ht="21.75">
      <c r="A159" s="39" t="s">
        <v>280</v>
      </c>
      <c r="B159" s="8" t="s">
        <v>94</v>
      </c>
      <c r="C159" s="41" t="s">
        <v>281</v>
      </c>
      <c r="D159" s="33">
        <v>2.491751577576</v>
      </c>
      <c r="E159" s="33">
        <v>0</v>
      </c>
      <c r="F159" s="33">
        <v>0</v>
      </c>
      <c r="G159" s="33">
        <v>0</v>
      </c>
      <c r="H159" s="33">
        <f t="shared" si="12"/>
        <v>2.491751577576</v>
      </c>
      <c r="I159" s="33">
        <f t="shared" si="13"/>
        <v>2.53221768</v>
      </c>
      <c r="J159" s="33">
        <v>0</v>
      </c>
      <c r="K159" s="33">
        <v>0</v>
      </c>
      <c r="L159" s="33">
        <v>1.9861787937200002</v>
      </c>
      <c r="M159" s="33">
        <v>2.02494546</v>
      </c>
      <c r="N159" s="33">
        <v>0.505572783856</v>
      </c>
      <c r="O159" s="33">
        <v>0.5072722199999999</v>
      </c>
      <c r="P159" s="33">
        <v>0</v>
      </c>
      <c r="Q159" s="33">
        <v>0</v>
      </c>
      <c r="R159" s="33">
        <f t="shared" si="1"/>
        <v>0</v>
      </c>
      <c r="S159" s="33">
        <f t="shared" si="2"/>
        <v>0</v>
      </c>
      <c r="T159" s="33">
        <f t="shared" si="10"/>
        <v>0.04046610242399984</v>
      </c>
      <c r="U159" s="33">
        <f t="shared" si="11"/>
        <v>1.6240022796881561</v>
      </c>
      <c r="V159" s="44">
        <v>0</v>
      </c>
    </row>
    <row r="160" spans="1:22" s="27" customFormat="1" ht="12">
      <c r="A160" s="1"/>
      <c r="B160" s="9" t="s">
        <v>101</v>
      </c>
      <c r="C160" s="6">
        <v>0</v>
      </c>
      <c r="D160" s="33">
        <v>0</v>
      </c>
      <c r="E160" s="33">
        <v>0</v>
      </c>
      <c r="F160" s="33">
        <v>0</v>
      </c>
      <c r="G160" s="33">
        <v>0</v>
      </c>
      <c r="H160" s="33">
        <f t="shared" si="12"/>
        <v>0</v>
      </c>
      <c r="I160" s="33">
        <f t="shared" si="13"/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f t="shared" si="1"/>
        <v>0</v>
      </c>
      <c r="S160" s="33">
        <f t="shared" si="2"/>
        <v>0</v>
      </c>
      <c r="T160" s="33">
        <f t="shared" si="10"/>
        <v>0</v>
      </c>
      <c r="U160" s="33">
        <v>0</v>
      </c>
      <c r="V160" s="20">
        <v>0</v>
      </c>
    </row>
    <row r="161" spans="1:22" s="27" customFormat="1" ht="24">
      <c r="A161" s="1"/>
      <c r="B161" s="19" t="s">
        <v>179</v>
      </c>
      <c r="C161" s="6" t="s">
        <v>281</v>
      </c>
      <c r="D161" s="33">
        <v>0.433348100448</v>
      </c>
      <c r="E161" s="33">
        <v>0</v>
      </c>
      <c r="F161" s="33">
        <v>0</v>
      </c>
      <c r="G161" s="33">
        <v>0</v>
      </c>
      <c r="H161" s="33">
        <f t="shared" si="12"/>
        <v>0.433348100448</v>
      </c>
      <c r="I161" s="33">
        <f t="shared" si="13"/>
        <v>0.44348202000000003</v>
      </c>
      <c r="J161" s="33">
        <v>0</v>
      </c>
      <c r="K161" s="33">
        <v>0</v>
      </c>
      <c r="L161" s="33">
        <v>0.433348100448</v>
      </c>
      <c r="M161" s="33">
        <v>0.44348202000000003</v>
      </c>
      <c r="N161" s="33">
        <v>0</v>
      </c>
      <c r="O161" s="33">
        <v>0</v>
      </c>
      <c r="P161" s="33">
        <v>0</v>
      </c>
      <c r="Q161" s="33">
        <v>0</v>
      </c>
      <c r="R161" s="33">
        <f t="shared" si="1"/>
        <v>0</v>
      </c>
      <c r="S161" s="33">
        <f t="shared" si="2"/>
        <v>0</v>
      </c>
      <c r="T161" s="33">
        <f t="shared" si="10"/>
        <v>0.010133919552000048</v>
      </c>
      <c r="U161" s="33">
        <f t="shared" si="11"/>
        <v>2.3385171278063734</v>
      </c>
      <c r="V161" s="20"/>
    </row>
    <row r="162" spans="1:22" s="27" customFormat="1" ht="24">
      <c r="A162" s="1"/>
      <c r="B162" s="19" t="s">
        <v>334</v>
      </c>
      <c r="C162" s="6" t="s">
        <v>281</v>
      </c>
      <c r="D162" s="33">
        <v>0.32501107533600004</v>
      </c>
      <c r="E162" s="33">
        <v>0</v>
      </c>
      <c r="F162" s="33">
        <v>0</v>
      </c>
      <c r="G162" s="33">
        <v>0</v>
      </c>
      <c r="H162" s="33">
        <f t="shared" si="12"/>
        <v>0.32501107533600004</v>
      </c>
      <c r="I162" s="33">
        <f t="shared" si="13"/>
        <v>0.33211733</v>
      </c>
      <c r="J162" s="33">
        <v>0</v>
      </c>
      <c r="K162" s="33">
        <v>0</v>
      </c>
      <c r="L162" s="33">
        <v>0.32501107533600004</v>
      </c>
      <c r="M162" s="33">
        <v>0.33211733</v>
      </c>
      <c r="N162" s="33">
        <v>0</v>
      </c>
      <c r="O162" s="33">
        <v>0</v>
      </c>
      <c r="P162" s="33">
        <v>0</v>
      </c>
      <c r="Q162" s="33">
        <v>0</v>
      </c>
      <c r="R162" s="33">
        <f t="shared" si="1"/>
        <v>0</v>
      </c>
      <c r="S162" s="33">
        <f t="shared" si="2"/>
        <v>0</v>
      </c>
      <c r="T162" s="33">
        <f t="shared" si="10"/>
        <v>0.007106254663999945</v>
      </c>
      <c r="U162" s="33">
        <f t="shared" si="11"/>
        <v>2.1864653863421175</v>
      </c>
      <c r="V162" s="20"/>
    </row>
    <row r="163" spans="1:22" s="27" customFormat="1" ht="12">
      <c r="A163" s="1"/>
      <c r="B163" s="9" t="s">
        <v>90</v>
      </c>
      <c r="C163" s="6"/>
      <c r="D163" s="33">
        <v>0</v>
      </c>
      <c r="E163" s="33">
        <v>0</v>
      </c>
      <c r="F163" s="33">
        <v>0</v>
      </c>
      <c r="G163" s="33">
        <v>0</v>
      </c>
      <c r="H163" s="33">
        <f t="shared" si="12"/>
        <v>0</v>
      </c>
      <c r="I163" s="33">
        <f t="shared" si="13"/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f t="shared" si="1"/>
        <v>0</v>
      </c>
      <c r="S163" s="33">
        <f t="shared" si="2"/>
        <v>0</v>
      </c>
      <c r="T163" s="33">
        <f t="shared" si="10"/>
        <v>0</v>
      </c>
      <c r="U163" s="33">
        <v>0</v>
      </c>
      <c r="V163" s="20">
        <v>0</v>
      </c>
    </row>
    <row r="164" spans="1:22" s="27" customFormat="1" ht="48">
      <c r="A164" s="1"/>
      <c r="B164" s="19" t="s">
        <v>335</v>
      </c>
      <c r="C164" s="6" t="s">
        <v>281</v>
      </c>
      <c r="D164" s="33">
        <v>0.7222468340800001</v>
      </c>
      <c r="E164" s="33">
        <v>0</v>
      </c>
      <c r="F164" s="33">
        <v>0</v>
      </c>
      <c r="G164" s="33">
        <v>0</v>
      </c>
      <c r="H164" s="33">
        <f t="shared" si="12"/>
        <v>0.7222468340800001</v>
      </c>
      <c r="I164" s="33">
        <f t="shared" si="13"/>
        <v>0.73422891</v>
      </c>
      <c r="J164" s="33">
        <v>0</v>
      </c>
      <c r="K164" s="33">
        <v>0</v>
      </c>
      <c r="L164" s="33">
        <v>0.7222468340800001</v>
      </c>
      <c r="M164" s="33">
        <v>0.73422891</v>
      </c>
      <c r="N164" s="33">
        <v>0</v>
      </c>
      <c r="O164" s="33">
        <v>0</v>
      </c>
      <c r="P164" s="33">
        <v>0</v>
      </c>
      <c r="Q164" s="33">
        <v>0</v>
      </c>
      <c r="R164" s="33">
        <f t="shared" si="1"/>
        <v>0</v>
      </c>
      <c r="S164" s="33">
        <f t="shared" si="2"/>
        <v>0</v>
      </c>
      <c r="T164" s="33">
        <f t="shared" si="10"/>
        <v>0.01198207591999989</v>
      </c>
      <c r="U164" s="33">
        <f t="shared" si="11"/>
        <v>1.6590001305111555</v>
      </c>
      <c r="V164" s="20">
        <v>0</v>
      </c>
    </row>
    <row r="165" spans="1:22" s="27" customFormat="1" ht="36">
      <c r="A165" s="1"/>
      <c r="B165" s="19" t="s">
        <v>336</v>
      </c>
      <c r="C165" s="6" t="s">
        <v>281</v>
      </c>
      <c r="D165" s="33">
        <v>0.505572783856</v>
      </c>
      <c r="E165" s="33">
        <v>0</v>
      </c>
      <c r="F165" s="33">
        <v>0</v>
      </c>
      <c r="G165" s="33">
        <v>0</v>
      </c>
      <c r="H165" s="33">
        <f t="shared" si="12"/>
        <v>0.505572783856</v>
      </c>
      <c r="I165" s="33">
        <f t="shared" si="13"/>
        <v>0.5151171999999999</v>
      </c>
      <c r="J165" s="33">
        <v>0</v>
      </c>
      <c r="K165" s="33">
        <v>0</v>
      </c>
      <c r="L165" s="33">
        <v>0.505572783856</v>
      </c>
      <c r="M165" s="33">
        <v>0.5151171999999999</v>
      </c>
      <c r="N165" s="33">
        <v>0</v>
      </c>
      <c r="O165" s="33">
        <v>0</v>
      </c>
      <c r="P165" s="33">
        <v>0</v>
      </c>
      <c r="Q165" s="33">
        <v>0</v>
      </c>
      <c r="R165" s="33">
        <f t="shared" si="1"/>
        <v>0</v>
      </c>
      <c r="S165" s="33">
        <f t="shared" si="2"/>
        <v>0</v>
      </c>
      <c r="T165" s="33">
        <f t="shared" si="10"/>
        <v>0.009544416143999923</v>
      </c>
      <c r="U165" s="33">
        <f t="shared" si="11"/>
        <v>1.8878421562182854</v>
      </c>
      <c r="V165" s="20">
        <v>0</v>
      </c>
    </row>
    <row r="166" spans="1:22" s="27" customFormat="1" ht="12">
      <c r="A166" s="1"/>
      <c r="B166" s="9" t="s">
        <v>145</v>
      </c>
      <c r="C166" s="6"/>
      <c r="D166" s="33">
        <v>0</v>
      </c>
      <c r="E166" s="33">
        <v>0</v>
      </c>
      <c r="F166" s="33">
        <v>0</v>
      </c>
      <c r="G166" s="33">
        <v>0</v>
      </c>
      <c r="H166" s="33">
        <f t="shared" si="12"/>
        <v>0</v>
      </c>
      <c r="I166" s="33">
        <f t="shared" si="13"/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f t="shared" si="1"/>
        <v>0</v>
      </c>
      <c r="S166" s="33">
        <f t="shared" si="2"/>
        <v>0</v>
      </c>
      <c r="T166" s="33">
        <f t="shared" si="10"/>
        <v>0</v>
      </c>
      <c r="U166" s="33">
        <v>0</v>
      </c>
      <c r="V166" s="20"/>
    </row>
    <row r="167" spans="1:22" s="27" customFormat="1" ht="36">
      <c r="A167" s="1"/>
      <c r="B167" s="19" t="s">
        <v>384</v>
      </c>
      <c r="C167" s="6" t="s">
        <v>281</v>
      </c>
      <c r="D167" s="33">
        <v>0.505572783856</v>
      </c>
      <c r="E167" s="33">
        <v>0</v>
      </c>
      <c r="F167" s="33">
        <v>0</v>
      </c>
      <c r="G167" s="33">
        <v>0</v>
      </c>
      <c r="H167" s="33">
        <f t="shared" si="12"/>
        <v>0.505572783856</v>
      </c>
      <c r="I167" s="33">
        <f t="shared" si="13"/>
        <v>0.5072722199999999</v>
      </c>
      <c r="J167" s="33">
        <v>0</v>
      </c>
      <c r="K167" s="33">
        <v>0</v>
      </c>
      <c r="L167" s="33">
        <v>0</v>
      </c>
      <c r="M167" s="33">
        <v>0</v>
      </c>
      <c r="N167" s="33">
        <v>0.505572783856</v>
      </c>
      <c r="O167" s="33">
        <v>0.5072722199999999</v>
      </c>
      <c r="P167" s="33">
        <v>0</v>
      </c>
      <c r="Q167" s="33">
        <v>0</v>
      </c>
      <c r="R167" s="33">
        <f t="shared" si="1"/>
        <v>0</v>
      </c>
      <c r="S167" s="33">
        <f t="shared" si="2"/>
        <v>0</v>
      </c>
      <c r="T167" s="33">
        <f t="shared" si="10"/>
        <v>0.0016994361439999217</v>
      </c>
      <c r="U167" s="33">
        <f t="shared" si="11"/>
        <v>0.3361407493177015</v>
      </c>
      <c r="V167" s="20"/>
    </row>
    <row r="168" spans="1:22" s="27" customFormat="1" ht="21.75">
      <c r="A168" s="39" t="s">
        <v>282</v>
      </c>
      <c r="B168" s="8" t="s">
        <v>95</v>
      </c>
      <c r="C168" s="41" t="s">
        <v>283</v>
      </c>
      <c r="D168" s="33">
        <v>3.057957000000001</v>
      </c>
      <c r="E168" s="33">
        <v>0</v>
      </c>
      <c r="F168" s="33">
        <v>0</v>
      </c>
      <c r="G168" s="33">
        <v>0</v>
      </c>
      <c r="H168" s="33">
        <f t="shared" si="12"/>
        <v>3.057957000000001</v>
      </c>
      <c r="I168" s="33">
        <f t="shared" si="13"/>
        <v>3.0115780000000005</v>
      </c>
      <c r="J168" s="33">
        <v>0.145617</v>
      </c>
      <c r="K168" s="33">
        <v>0.09482024</v>
      </c>
      <c r="L168" s="33">
        <v>1.019319</v>
      </c>
      <c r="M168" s="33">
        <v>1.01693052</v>
      </c>
      <c r="N168" s="33">
        <v>0.145617</v>
      </c>
      <c r="O168" s="33">
        <v>1.7893602900000003</v>
      </c>
      <c r="P168" s="33">
        <v>1.747404000000001</v>
      </c>
      <c r="Q168" s="33">
        <v>0.11046694999999998</v>
      </c>
      <c r="R168" s="33">
        <f t="shared" si="1"/>
        <v>0</v>
      </c>
      <c r="S168" s="33">
        <f t="shared" si="2"/>
        <v>0</v>
      </c>
      <c r="T168" s="33">
        <f t="shared" si="10"/>
        <v>-0.04637900000000039</v>
      </c>
      <c r="U168" s="33">
        <f t="shared" si="11"/>
        <v>-1.5166661924938898</v>
      </c>
      <c r="V168" s="44">
        <v>0</v>
      </c>
    </row>
    <row r="169" spans="1:22" s="27" customFormat="1" ht="12">
      <c r="A169" s="1"/>
      <c r="B169" s="18" t="s">
        <v>101</v>
      </c>
      <c r="C169" s="6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f t="shared" si="12"/>
        <v>0</v>
      </c>
      <c r="I169" s="33">
        <f t="shared" si="13"/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f t="shared" si="1"/>
        <v>0</v>
      </c>
      <c r="S169" s="33">
        <f t="shared" si="2"/>
        <v>0</v>
      </c>
      <c r="T169" s="33">
        <f t="shared" si="10"/>
        <v>0</v>
      </c>
      <c r="U169" s="33">
        <v>0</v>
      </c>
      <c r="V169" s="20">
        <v>0</v>
      </c>
    </row>
    <row r="170" spans="1:22" s="27" customFormat="1" ht="24">
      <c r="A170" s="1"/>
      <c r="B170" s="19" t="s">
        <v>180</v>
      </c>
      <c r="C170" s="6" t="s">
        <v>283</v>
      </c>
      <c r="D170" s="33">
        <v>0.7280850000000001</v>
      </c>
      <c r="E170" s="33">
        <v>0</v>
      </c>
      <c r="F170" s="33">
        <v>0</v>
      </c>
      <c r="G170" s="33">
        <v>0</v>
      </c>
      <c r="H170" s="33">
        <f t="shared" si="12"/>
        <v>0.7280850000000001</v>
      </c>
      <c r="I170" s="33">
        <f t="shared" si="13"/>
        <v>0.72637901</v>
      </c>
      <c r="J170" s="33">
        <v>0</v>
      </c>
      <c r="K170" s="33">
        <v>0</v>
      </c>
      <c r="L170" s="33">
        <v>0.7280850000000001</v>
      </c>
      <c r="M170" s="33">
        <v>0.72637901</v>
      </c>
      <c r="N170" s="33">
        <v>0</v>
      </c>
      <c r="O170" s="33">
        <v>0</v>
      </c>
      <c r="P170" s="33">
        <v>0</v>
      </c>
      <c r="Q170" s="33">
        <v>0</v>
      </c>
      <c r="R170" s="33">
        <f t="shared" si="1"/>
        <v>0</v>
      </c>
      <c r="S170" s="33">
        <f t="shared" si="2"/>
        <v>0</v>
      </c>
      <c r="T170" s="33">
        <f t="shared" si="10"/>
        <v>-0.001705990000000046</v>
      </c>
      <c r="U170" s="33">
        <f t="shared" si="11"/>
        <v>-0.23431192786557148</v>
      </c>
      <c r="V170" s="20"/>
    </row>
    <row r="171" spans="1:22" s="27" customFormat="1" ht="24">
      <c r="A171" s="1"/>
      <c r="B171" s="19" t="s">
        <v>181</v>
      </c>
      <c r="C171" s="6" t="s">
        <v>283</v>
      </c>
      <c r="D171" s="33">
        <v>0.145617</v>
      </c>
      <c r="E171" s="33">
        <v>0</v>
      </c>
      <c r="F171" s="33">
        <v>0</v>
      </c>
      <c r="G171" s="33">
        <v>0</v>
      </c>
      <c r="H171" s="33">
        <f t="shared" si="12"/>
        <v>0.145617</v>
      </c>
      <c r="I171" s="33">
        <f t="shared" si="13"/>
        <v>0.09482024</v>
      </c>
      <c r="J171" s="33">
        <v>0.145617</v>
      </c>
      <c r="K171" s="33">
        <v>0.09482024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f t="shared" si="1"/>
        <v>0</v>
      </c>
      <c r="S171" s="33">
        <f t="shared" si="2"/>
        <v>0</v>
      </c>
      <c r="T171" s="33">
        <f t="shared" si="10"/>
        <v>-0.050796759999999996</v>
      </c>
      <c r="U171" s="33">
        <f t="shared" si="11"/>
        <v>-34.883811642871365</v>
      </c>
      <c r="V171" s="20" t="s">
        <v>517</v>
      </c>
    </row>
    <row r="172" spans="1:22" s="27" customFormat="1" ht="24">
      <c r="A172" s="1"/>
      <c r="B172" s="19" t="s">
        <v>385</v>
      </c>
      <c r="C172" s="6" t="s">
        <v>283</v>
      </c>
      <c r="D172" s="33">
        <v>0.291234</v>
      </c>
      <c r="E172" s="33">
        <v>0</v>
      </c>
      <c r="F172" s="33">
        <v>0</v>
      </c>
      <c r="G172" s="33">
        <v>0</v>
      </c>
      <c r="H172" s="33">
        <f t="shared" si="12"/>
        <v>0.291234</v>
      </c>
      <c r="I172" s="33">
        <f t="shared" si="13"/>
        <v>0.29055151</v>
      </c>
      <c r="J172" s="33">
        <v>0</v>
      </c>
      <c r="K172" s="33">
        <v>0</v>
      </c>
      <c r="L172" s="33">
        <v>0.291234</v>
      </c>
      <c r="M172" s="33">
        <v>0.29055151</v>
      </c>
      <c r="N172" s="33">
        <v>0</v>
      </c>
      <c r="O172" s="33">
        <v>0</v>
      </c>
      <c r="P172" s="33">
        <v>0</v>
      </c>
      <c r="Q172" s="33">
        <v>0</v>
      </c>
      <c r="R172" s="33">
        <f t="shared" si="1"/>
        <v>0</v>
      </c>
      <c r="S172" s="33">
        <f t="shared" si="2"/>
        <v>0</v>
      </c>
      <c r="T172" s="33">
        <f t="shared" si="10"/>
        <v>-0.0006824899999999801</v>
      </c>
      <c r="U172" s="33">
        <f t="shared" si="11"/>
        <v>-0.2343442043167968</v>
      </c>
      <c r="V172" s="20"/>
    </row>
    <row r="173" spans="1:22" s="27" customFormat="1" ht="24">
      <c r="A173" s="1"/>
      <c r="B173" s="19" t="s">
        <v>386</v>
      </c>
      <c r="C173" s="6" t="s">
        <v>283</v>
      </c>
      <c r="D173" s="33">
        <v>0.145617</v>
      </c>
      <c r="E173" s="33">
        <v>0</v>
      </c>
      <c r="F173" s="33">
        <v>0</v>
      </c>
      <c r="G173" s="33">
        <v>0</v>
      </c>
      <c r="H173" s="33">
        <f t="shared" si="12"/>
        <v>0.145617</v>
      </c>
      <c r="I173" s="33">
        <f t="shared" si="13"/>
        <v>0.14684142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0.11012736000000001</v>
      </c>
      <c r="P173" s="33">
        <v>0.145617</v>
      </c>
      <c r="Q173" s="33">
        <v>0.03671405999999999</v>
      </c>
      <c r="R173" s="33">
        <f t="shared" si="1"/>
        <v>0</v>
      </c>
      <c r="S173" s="33">
        <f t="shared" si="2"/>
        <v>0</v>
      </c>
      <c r="T173" s="33">
        <f t="shared" si="10"/>
        <v>0.0012244200000000038</v>
      </c>
      <c r="U173" s="33">
        <f t="shared" si="11"/>
        <v>0.8408496260738814</v>
      </c>
      <c r="V173" s="20"/>
    </row>
    <row r="174" spans="1:22" s="27" customFormat="1" ht="24">
      <c r="A174" s="1"/>
      <c r="B174" s="19" t="s">
        <v>387</v>
      </c>
      <c r="C174" s="6" t="s">
        <v>283</v>
      </c>
      <c r="D174" s="33">
        <v>0.145617</v>
      </c>
      <c r="E174" s="33">
        <v>0</v>
      </c>
      <c r="F174" s="33">
        <v>0</v>
      </c>
      <c r="G174" s="33">
        <v>0</v>
      </c>
      <c r="H174" s="33">
        <f t="shared" si="12"/>
        <v>0.145617</v>
      </c>
      <c r="I174" s="33">
        <f t="shared" si="13"/>
        <v>0.14709142</v>
      </c>
      <c r="J174" s="33">
        <v>0</v>
      </c>
      <c r="K174" s="33">
        <v>0</v>
      </c>
      <c r="L174" s="33">
        <v>0</v>
      </c>
      <c r="M174" s="33">
        <v>0</v>
      </c>
      <c r="N174" s="33">
        <v>0.145617</v>
      </c>
      <c r="O174" s="33">
        <v>0.11012736000000001</v>
      </c>
      <c r="P174" s="33">
        <v>0</v>
      </c>
      <c r="Q174" s="33">
        <v>0.03696405999999999</v>
      </c>
      <c r="R174" s="33">
        <f t="shared" si="1"/>
        <v>0</v>
      </c>
      <c r="S174" s="33">
        <f t="shared" si="2"/>
        <v>0</v>
      </c>
      <c r="T174" s="33">
        <f t="shared" si="10"/>
        <v>0.001474420000000004</v>
      </c>
      <c r="U174" s="33">
        <f t="shared" si="11"/>
        <v>1.0125328773426208</v>
      </c>
      <c r="V174" s="20"/>
    </row>
    <row r="175" spans="1:22" s="27" customFormat="1" ht="24">
      <c r="A175" s="1"/>
      <c r="B175" s="19" t="s">
        <v>388</v>
      </c>
      <c r="C175" s="6" t="s">
        <v>283</v>
      </c>
      <c r="D175" s="33">
        <v>0.145617</v>
      </c>
      <c r="E175" s="33">
        <v>0</v>
      </c>
      <c r="F175" s="33">
        <v>0</v>
      </c>
      <c r="G175" s="33">
        <v>0</v>
      </c>
      <c r="H175" s="33">
        <f t="shared" si="12"/>
        <v>0.145617</v>
      </c>
      <c r="I175" s="33">
        <f t="shared" si="13"/>
        <v>0.14691619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0.11012736000000001</v>
      </c>
      <c r="P175" s="33">
        <v>0.145617</v>
      </c>
      <c r="Q175" s="33">
        <v>0.036788829999999995</v>
      </c>
      <c r="R175" s="33">
        <f t="shared" si="1"/>
        <v>0</v>
      </c>
      <c r="S175" s="33">
        <f t="shared" si="2"/>
        <v>0</v>
      </c>
      <c r="T175" s="33">
        <f t="shared" si="10"/>
        <v>0.0012991900000000056</v>
      </c>
      <c r="U175" s="33">
        <f t="shared" si="11"/>
        <v>0.8921966528633372</v>
      </c>
      <c r="V175" s="20"/>
    </row>
    <row r="176" spans="1:22" s="27" customFormat="1" ht="12">
      <c r="A176" s="1"/>
      <c r="B176" s="9" t="s">
        <v>90</v>
      </c>
      <c r="C176" s="6"/>
      <c r="D176" s="33">
        <v>0</v>
      </c>
      <c r="E176" s="33">
        <v>0</v>
      </c>
      <c r="F176" s="33">
        <v>0</v>
      </c>
      <c r="G176" s="33">
        <v>0</v>
      </c>
      <c r="H176" s="33">
        <f t="shared" si="12"/>
        <v>0</v>
      </c>
      <c r="I176" s="33">
        <f t="shared" si="13"/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f t="shared" si="1"/>
        <v>0</v>
      </c>
      <c r="S176" s="33">
        <f t="shared" si="2"/>
        <v>0</v>
      </c>
      <c r="T176" s="33">
        <f t="shared" si="10"/>
        <v>0</v>
      </c>
      <c r="U176" s="33">
        <v>0</v>
      </c>
      <c r="V176" s="20"/>
    </row>
    <row r="177" spans="1:22" s="27" customFormat="1" ht="24">
      <c r="A177" s="1"/>
      <c r="B177" s="19" t="s">
        <v>389</v>
      </c>
      <c r="C177" s="6" t="s">
        <v>283</v>
      </c>
      <c r="D177" s="33">
        <v>0.145617</v>
      </c>
      <c r="E177" s="33">
        <v>0</v>
      </c>
      <c r="F177" s="33">
        <v>0</v>
      </c>
      <c r="G177" s="33">
        <v>0</v>
      </c>
      <c r="H177" s="33">
        <f t="shared" si="12"/>
        <v>0.145617</v>
      </c>
      <c r="I177" s="33">
        <f t="shared" si="13"/>
        <v>0.14607879000000001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0.14607879000000001</v>
      </c>
      <c r="P177" s="33">
        <v>0.145617</v>
      </c>
      <c r="Q177" s="33">
        <v>0</v>
      </c>
      <c r="R177" s="33">
        <f t="shared" si="1"/>
        <v>0</v>
      </c>
      <c r="S177" s="33">
        <f t="shared" si="2"/>
        <v>0</v>
      </c>
      <c r="T177" s="33">
        <f t="shared" si="10"/>
        <v>0.00046179000000001746</v>
      </c>
      <c r="U177" s="33">
        <f t="shared" si="11"/>
        <v>0.31712643441357635</v>
      </c>
      <c r="V177" s="20"/>
    </row>
    <row r="178" spans="1:22" s="27" customFormat="1" ht="36">
      <c r="A178" s="1"/>
      <c r="B178" s="19" t="s">
        <v>390</v>
      </c>
      <c r="C178" s="6" t="s">
        <v>283</v>
      </c>
      <c r="D178" s="33">
        <v>0.7280850000000001</v>
      </c>
      <c r="E178" s="33">
        <v>0</v>
      </c>
      <c r="F178" s="33">
        <v>0</v>
      </c>
      <c r="G178" s="33">
        <v>0</v>
      </c>
      <c r="H178" s="33">
        <f t="shared" si="12"/>
        <v>0.7280850000000001</v>
      </c>
      <c r="I178" s="33">
        <f t="shared" si="13"/>
        <v>0.7281462999999999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0.7281462999999999</v>
      </c>
      <c r="P178" s="33">
        <v>0.7280850000000001</v>
      </c>
      <c r="Q178" s="33">
        <v>0</v>
      </c>
      <c r="R178" s="33">
        <f t="shared" si="1"/>
        <v>0</v>
      </c>
      <c r="S178" s="33">
        <f t="shared" si="2"/>
        <v>0</v>
      </c>
      <c r="T178" s="33">
        <f t="shared" si="10"/>
        <v>6.129999999981983E-05</v>
      </c>
      <c r="U178" s="33">
        <f t="shared" si="11"/>
        <v>0.008419346642194224</v>
      </c>
      <c r="V178" s="20"/>
    </row>
    <row r="179" spans="1:22" s="27" customFormat="1" ht="12">
      <c r="A179" s="1"/>
      <c r="B179" s="9" t="s">
        <v>145</v>
      </c>
      <c r="C179" s="6"/>
      <c r="D179" s="33">
        <v>0</v>
      </c>
      <c r="E179" s="33">
        <v>0</v>
      </c>
      <c r="F179" s="33">
        <v>0</v>
      </c>
      <c r="G179" s="33">
        <v>0</v>
      </c>
      <c r="H179" s="33">
        <f t="shared" si="12"/>
        <v>0</v>
      </c>
      <c r="I179" s="33">
        <f t="shared" si="13"/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f t="shared" si="1"/>
        <v>0</v>
      </c>
      <c r="S179" s="33">
        <f t="shared" si="2"/>
        <v>0</v>
      </c>
      <c r="T179" s="33">
        <f t="shared" si="10"/>
        <v>0</v>
      </c>
      <c r="U179" s="33">
        <v>0</v>
      </c>
      <c r="V179" s="20"/>
    </row>
    <row r="180" spans="1:22" s="27" customFormat="1" ht="24">
      <c r="A180" s="1"/>
      <c r="B180" s="19" t="s">
        <v>391</v>
      </c>
      <c r="C180" s="6" t="s">
        <v>283</v>
      </c>
      <c r="D180" s="33">
        <v>0.145617</v>
      </c>
      <c r="E180" s="33">
        <v>0</v>
      </c>
      <c r="F180" s="33">
        <v>0</v>
      </c>
      <c r="G180" s="33">
        <v>0</v>
      </c>
      <c r="H180" s="33">
        <f t="shared" si="12"/>
        <v>0.145617</v>
      </c>
      <c r="I180" s="33">
        <f t="shared" si="13"/>
        <v>0.14626475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0.14626475</v>
      </c>
      <c r="P180" s="33">
        <v>0.145617</v>
      </c>
      <c r="Q180" s="33">
        <v>0</v>
      </c>
      <c r="R180" s="33">
        <f t="shared" si="1"/>
        <v>0</v>
      </c>
      <c r="S180" s="33">
        <f t="shared" si="2"/>
        <v>0</v>
      </c>
      <c r="T180" s="33">
        <f t="shared" si="10"/>
        <v>0.0006477500000000025</v>
      </c>
      <c r="U180" s="33">
        <f t="shared" si="11"/>
        <v>0.4448313040373051</v>
      </c>
      <c r="V180" s="20"/>
    </row>
    <row r="181" spans="1:22" s="27" customFormat="1" ht="24">
      <c r="A181" s="1"/>
      <c r="B181" s="19" t="s">
        <v>392</v>
      </c>
      <c r="C181" s="6" t="s">
        <v>283</v>
      </c>
      <c r="D181" s="33">
        <v>0.145617</v>
      </c>
      <c r="E181" s="33">
        <v>0</v>
      </c>
      <c r="F181" s="33">
        <v>0</v>
      </c>
      <c r="G181" s="33">
        <v>0</v>
      </c>
      <c r="H181" s="33">
        <f t="shared" si="12"/>
        <v>0.145617</v>
      </c>
      <c r="I181" s="33">
        <f t="shared" si="13"/>
        <v>0.14626475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0.14626475</v>
      </c>
      <c r="P181" s="33">
        <v>0.145617</v>
      </c>
      <c r="Q181" s="33">
        <v>0</v>
      </c>
      <c r="R181" s="33">
        <f t="shared" si="1"/>
        <v>0</v>
      </c>
      <c r="S181" s="33">
        <f t="shared" si="2"/>
        <v>0</v>
      </c>
      <c r="T181" s="33">
        <f t="shared" si="10"/>
        <v>0.0006477500000000025</v>
      </c>
      <c r="U181" s="33">
        <f t="shared" si="11"/>
        <v>0.4448313040373051</v>
      </c>
      <c r="V181" s="20"/>
    </row>
    <row r="182" spans="1:22" s="27" customFormat="1" ht="24">
      <c r="A182" s="1"/>
      <c r="B182" s="19" t="s">
        <v>393</v>
      </c>
      <c r="C182" s="6" t="s">
        <v>283</v>
      </c>
      <c r="D182" s="33">
        <v>0.145617</v>
      </c>
      <c r="E182" s="33">
        <v>0</v>
      </c>
      <c r="F182" s="33">
        <v>0</v>
      </c>
      <c r="G182" s="33">
        <v>0</v>
      </c>
      <c r="H182" s="33">
        <f t="shared" si="12"/>
        <v>0.145617</v>
      </c>
      <c r="I182" s="33">
        <f t="shared" si="13"/>
        <v>0.14626475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0.14626475</v>
      </c>
      <c r="P182" s="33">
        <v>0.145617</v>
      </c>
      <c r="Q182" s="33">
        <v>0</v>
      </c>
      <c r="R182" s="33">
        <f t="shared" si="1"/>
        <v>0</v>
      </c>
      <c r="S182" s="33">
        <f t="shared" si="2"/>
        <v>0</v>
      </c>
      <c r="T182" s="33">
        <f t="shared" si="10"/>
        <v>0.0006477500000000025</v>
      </c>
      <c r="U182" s="33">
        <f t="shared" si="11"/>
        <v>0.4448313040373051</v>
      </c>
      <c r="V182" s="20"/>
    </row>
    <row r="183" spans="1:22" s="27" customFormat="1" ht="24">
      <c r="A183" s="1"/>
      <c r="B183" s="19" t="s">
        <v>394</v>
      </c>
      <c r="C183" s="6" t="s">
        <v>283</v>
      </c>
      <c r="D183" s="33">
        <v>0.145617</v>
      </c>
      <c r="E183" s="33">
        <v>0</v>
      </c>
      <c r="F183" s="33">
        <v>0</v>
      </c>
      <c r="G183" s="33">
        <v>0</v>
      </c>
      <c r="H183" s="33">
        <f t="shared" si="12"/>
        <v>0.145617</v>
      </c>
      <c r="I183" s="33">
        <f t="shared" si="13"/>
        <v>0.14595887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0.14595887</v>
      </c>
      <c r="P183" s="33">
        <v>0.145617</v>
      </c>
      <c r="Q183" s="33">
        <v>0</v>
      </c>
      <c r="R183" s="33">
        <f t="shared" si="1"/>
        <v>0</v>
      </c>
      <c r="S183" s="33">
        <f t="shared" si="2"/>
        <v>0</v>
      </c>
      <c r="T183" s="33">
        <f t="shared" si="10"/>
        <v>0.0003418699999999941</v>
      </c>
      <c r="U183" s="33">
        <f t="shared" si="11"/>
        <v>0.23477341244497152</v>
      </c>
      <c r="V183" s="20"/>
    </row>
    <row r="184" spans="1:22" s="27" customFormat="1" ht="21">
      <c r="A184" s="39" t="s">
        <v>96</v>
      </c>
      <c r="B184" s="10" t="s">
        <v>97</v>
      </c>
      <c r="C184" s="40" t="s">
        <v>32</v>
      </c>
      <c r="D184" s="33">
        <v>57.484323612573434</v>
      </c>
      <c r="E184" s="33">
        <v>0</v>
      </c>
      <c r="F184" s="33">
        <v>0</v>
      </c>
      <c r="G184" s="33">
        <v>0</v>
      </c>
      <c r="H184" s="33">
        <f t="shared" si="12"/>
        <v>57.48432361257343</v>
      </c>
      <c r="I184" s="33">
        <f t="shared" si="13"/>
        <v>48.42940864</v>
      </c>
      <c r="J184" s="33">
        <v>13.816412892628636</v>
      </c>
      <c r="K184" s="33">
        <v>14.371130300000003</v>
      </c>
      <c r="L184" s="33">
        <v>21.10286463576378</v>
      </c>
      <c r="M184" s="33">
        <v>22.871726913999996</v>
      </c>
      <c r="N184" s="33">
        <v>16.142290728561598</v>
      </c>
      <c r="O184" s="33">
        <v>11.159032686</v>
      </c>
      <c r="P184" s="33">
        <v>6.422755355619418</v>
      </c>
      <c r="Q184" s="33">
        <v>0.027518739999999993</v>
      </c>
      <c r="R184" s="33">
        <f t="shared" si="1"/>
        <v>0</v>
      </c>
      <c r="S184" s="33">
        <f t="shared" si="2"/>
        <v>0</v>
      </c>
      <c r="T184" s="33">
        <f t="shared" si="10"/>
        <v>-9.054914972573428</v>
      </c>
      <c r="U184" s="33">
        <f t="shared" si="11"/>
        <v>-15.751972717989615</v>
      </c>
      <c r="V184" s="44">
        <v>0</v>
      </c>
    </row>
    <row r="185" spans="1:22" s="27" customFormat="1" ht="12">
      <c r="A185" s="39" t="s">
        <v>98</v>
      </c>
      <c r="B185" s="10" t="s">
        <v>99</v>
      </c>
      <c r="C185" s="40" t="s">
        <v>32</v>
      </c>
      <c r="D185" s="33">
        <v>47.39670361257343</v>
      </c>
      <c r="E185" s="33">
        <v>0</v>
      </c>
      <c r="F185" s="33">
        <v>0</v>
      </c>
      <c r="G185" s="33">
        <v>0</v>
      </c>
      <c r="H185" s="33">
        <f t="shared" si="12"/>
        <v>47.39670361257343</v>
      </c>
      <c r="I185" s="33">
        <f t="shared" si="13"/>
        <v>42.15664004</v>
      </c>
      <c r="J185" s="33">
        <v>13.816412892628636</v>
      </c>
      <c r="K185" s="33">
        <v>14.332941090000002</v>
      </c>
      <c r="L185" s="33">
        <v>21.10286463576378</v>
      </c>
      <c r="M185" s="33">
        <v>22.871726913999996</v>
      </c>
      <c r="N185" s="33">
        <v>6.0546707285616</v>
      </c>
      <c r="O185" s="33">
        <v>4.929276785999999</v>
      </c>
      <c r="P185" s="33">
        <v>6.422755355619418</v>
      </c>
      <c r="Q185" s="33">
        <v>0.02269525</v>
      </c>
      <c r="R185" s="33">
        <f t="shared" si="1"/>
        <v>0</v>
      </c>
      <c r="S185" s="33">
        <f t="shared" si="2"/>
        <v>0</v>
      </c>
      <c r="T185" s="33">
        <f t="shared" si="10"/>
        <v>-5.240063572573433</v>
      </c>
      <c r="U185" s="33">
        <f t="shared" si="11"/>
        <v>-11.05575530190109</v>
      </c>
      <c r="V185" s="44">
        <v>0</v>
      </c>
    </row>
    <row r="186" spans="1:22" s="27" customFormat="1" ht="12">
      <c r="A186" s="39" t="s">
        <v>284</v>
      </c>
      <c r="B186" s="8" t="s">
        <v>100</v>
      </c>
      <c r="C186" s="41" t="s">
        <v>285</v>
      </c>
      <c r="D186" s="33">
        <v>34.81178063460352</v>
      </c>
      <c r="E186" s="33">
        <v>0</v>
      </c>
      <c r="F186" s="33">
        <v>0</v>
      </c>
      <c r="G186" s="33">
        <v>0</v>
      </c>
      <c r="H186" s="33">
        <f t="shared" si="12"/>
        <v>34.81178063460353</v>
      </c>
      <c r="I186" s="33">
        <f t="shared" si="13"/>
        <v>35.017091259999994</v>
      </c>
      <c r="J186" s="33">
        <v>10.519259845564054</v>
      </c>
      <c r="K186" s="33">
        <v>10.769342140000001</v>
      </c>
      <c r="L186" s="33">
        <v>17.632125377277074</v>
      </c>
      <c r="M186" s="33">
        <v>19.335051629999995</v>
      </c>
      <c r="N186" s="33">
        <v>6.0546707285616</v>
      </c>
      <c r="O186" s="33">
        <v>4.890002239999999</v>
      </c>
      <c r="P186" s="33">
        <v>0.6057246832007953</v>
      </c>
      <c r="Q186" s="33">
        <v>0.02269525</v>
      </c>
      <c r="R186" s="33">
        <f t="shared" si="1"/>
        <v>0</v>
      </c>
      <c r="S186" s="33">
        <f t="shared" si="2"/>
        <v>0</v>
      </c>
      <c r="T186" s="33">
        <f t="shared" si="10"/>
        <v>0.20531062539646427</v>
      </c>
      <c r="U186" s="33">
        <f t="shared" si="11"/>
        <v>0.5897734090406793</v>
      </c>
      <c r="V186" s="44">
        <v>0</v>
      </c>
    </row>
    <row r="187" spans="1:22" s="27" customFormat="1" ht="12">
      <c r="A187" s="1"/>
      <c r="B187" s="9" t="s">
        <v>101</v>
      </c>
      <c r="C187" s="6">
        <v>0</v>
      </c>
      <c r="D187" s="33">
        <v>0</v>
      </c>
      <c r="E187" s="33">
        <v>0</v>
      </c>
      <c r="F187" s="33">
        <v>0</v>
      </c>
      <c r="G187" s="33">
        <v>0</v>
      </c>
      <c r="H187" s="33">
        <f t="shared" si="12"/>
        <v>0</v>
      </c>
      <c r="I187" s="33">
        <f t="shared" si="13"/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f t="shared" si="1"/>
        <v>0</v>
      </c>
      <c r="S187" s="33">
        <f t="shared" si="2"/>
        <v>0</v>
      </c>
      <c r="T187" s="33">
        <f t="shared" si="10"/>
        <v>0</v>
      </c>
      <c r="U187" s="33">
        <v>0</v>
      </c>
      <c r="V187" s="20">
        <v>0</v>
      </c>
    </row>
    <row r="188" spans="1:22" s="27" customFormat="1" ht="22.5">
      <c r="A188" s="1"/>
      <c r="B188" s="7" t="s">
        <v>182</v>
      </c>
      <c r="C188" s="6" t="s">
        <v>285</v>
      </c>
      <c r="D188" s="33">
        <v>1.1074957961588001</v>
      </c>
      <c r="E188" s="33">
        <v>0</v>
      </c>
      <c r="F188" s="33">
        <v>0</v>
      </c>
      <c r="G188" s="33">
        <v>0</v>
      </c>
      <c r="H188" s="33">
        <f t="shared" si="12"/>
        <v>1.1074957961588</v>
      </c>
      <c r="I188" s="33">
        <f t="shared" si="13"/>
        <v>1.28280632</v>
      </c>
      <c r="J188" s="33">
        <v>0</v>
      </c>
      <c r="K188" s="33">
        <v>0</v>
      </c>
      <c r="L188" s="33">
        <v>0.18</v>
      </c>
      <c r="M188" s="33">
        <v>0.32492981</v>
      </c>
      <c r="N188" s="33">
        <v>0.9274957961587998</v>
      </c>
      <c r="O188" s="33">
        <v>0.9474709299999999</v>
      </c>
      <c r="P188" s="33">
        <v>0</v>
      </c>
      <c r="Q188" s="33">
        <v>0.01040558</v>
      </c>
      <c r="R188" s="33">
        <f t="shared" si="1"/>
        <v>0</v>
      </c>
      <c r="S188" s="33">
        <f t="shared" si="2"/>
        <v>0</v>
      </c>
      <c r="T188" s="33">
        <f t="shared" si="10"/>
        <v>0.17531052384120005</v>
      </c>
      <c r="U188" s="33">
        <f t="shared" si="11"/>
        <v>15.829452757224091</v>
      </c>
      <c r="V188" s="20" t="s">
        <v>518</v>
      </c>
    </row>
    <row r="189" spans="1:22" s="27" customFormat="1" ht="22.5">
      <c r="A189" s="1"/>
      <c r="B189" s="7" t="s">
        <v>183</v>
      </c>
      <c r="C189" s="6" t="s">
        <v>285</v>
      </c>
      <c r="D189" s="33">
        <v>0.66948983085552</v>
      </c>
      <c r="E189" s="33">
        <v>0</v>
      </c>
      <c r="F189" s="33">
        <v>0</v>
      </c>
      <c r="G189" s="33">
        <v>0</v>
      </c>
      <c r="H189" s="33">
        <f t="shared" si="12"/>
        <v>0.66948983085552</v>
      </c>
      <c r="I189" s="33">
        <f t="shared" si="13"/>
        <v>0.6606538799999999</v>
      </c>
      <c r="J189" s="33">
        <v>0</v>
      </c>
      <c r="K189" s="33">
        <v>0</v>
      </c>
      <c r="L189" s="33">
        <v>0.66948983085552</v>
      </c>
      <c r="M189" s="33">
        <v>0.6550938799999999</v>
      </c>
      <c r="N189" s="33">
        <v>0</v>
      </c>
      <c r="O189" s="33">
        <v>0.00556</v>
      </c>
      <c r="P189" s="33">
        <v>0</v>
      </c>
      <c r="Q189" s="33">
        <v>0</v>
      </c>
      <c r="R189" s="33">
        <f t="shared" si="1"/>
        <v>0</v>
      </c>
      <c r="S189" s="33">
        <f t="shared" si="2"/>
        <v>0</v>
      </c>
      <c r="T189" s="33">
        <f t="shared" si="10"/>
        <v>-0.008835950855520136</v>
      </c>
      <c r="U189" s="33">
        <f t="shared" si="11"/>
        <v>-1.3198035949596054</v>
      </c>
      <c r="V189" s="20"/>
    </row>
    <row r="190" spans="1:22" s="27" customFormat="1" ht="22.5">
      <c r="A190" s="1"/>
      <c r="B190" s="7" t="s">
        <v>395</v>
      </c>
      <c r="C190" s="6" t="s">
        <v>285</v>
      </c>
      <c r="D190" s="33">
        <v>0.24015385781711998</v>
      </c>
      <c r="E190" s="33">
        <v>0</v>
      </c>
      <c r="F190" s="33">
        <v>0</v>
      </c>
      <c r="G190" s="33">
        <v>0</v>
      </c>
      <c r="H190" s="33">
        <f t="shared" si="12"/>
        <v>0.24015385781711998</v>
      </c>
      <c r="I190" s="33">
        <f t="shared" si="13"/>
        <v>0.23521708</v>
      </c>
      <c r="J190" s="33">
        <v>0.24015385781711998</v>
      </c>
      <c r="K190" s="33">
        <v>0.21933724</v>
      </c>
      <c r="L190" s="33">
        <v>0</v>
      </c>
      <c r="M190" s="33">
        <v>0.013659839999999998</v>
      </c>
      <c r="N190" s="33">
        <v>0</v>
      </c>
      <c r="O190" s="33">
        <v>0.00222</v>
      </c>
      <c r="P190" s="33">
        <v>0</v>
      </c>
      <c r="Q190" s="33">
        <v>0</v>
      </c>
      <c r="R190" s="33">
        <f t="shared" si="1"/>
        <v>0</v>
      </c>
      <c r="S190" s="33">
        <f t="shared" si="2"/>
        <v>0</v>
      </c>
      <c r="T190" s="33">
        <f t="shared" si="10"/>
        <v>-0.004936777817119986</v>
      </c>
      <c r="U190" s="33">
        <f t="shared" si="11"/>
        <v>-2.055672918183726</v>
      </c>
      <c r="V190" s="20"/>
    </row>
    <row r="191" spans="1:22" s="27" customFormat="1" ht="33.75">
      <c r="A191" s="1"/>
      <c r="B191" s="7" t="s">
        <v>396</v>
      </c>
      <c r="C191" s="6" t="s">
        <v>285</v>
      </c>
      <c r="D191" s="33">
        <v>0.80210725495728</v>
      </c>
      <c r="E191" s="33">
        <v>0</v>
      </c>
      <c r="F191" s="33">
        <v>0</v>
      </c>
      <c r="G191" s="33">
        <v>0</v>
      </c>
      <c r="H191" s="33">
        <f t="shared" si="12"/>
        <v>0.80210725495728</v>
      </c>
      <c r="I191" s="33">
        <f t="shared" si="13"/>
        <v>0.94187842</v>
      </c>
      <c r="J191" s="33">
        <v>0</v>
      </c>
      <c r="K191" s="33">
        <v>0</v>
      </c>
      <c r="L191" s="33">
        <v>0.80210725495728</v>
      </c>
      <c r="M191" s="33">
        <v>0.92385875</v>
      </c>
      <c r="N191" s="33">
        <v>0</v>
      </c>
      <c r="O191" s="33">
        <v>0.00573</v>
      </c>
      <c r="P191" s="33">
        <v>0</v>
      </c>
      <c r="Q191" s="33">
        <v>0.01228967</v>
      </c>
      <c r="R191" s="33">
        <f t="shared" si="1"/>
        <v>0</v>
      </c>
      <c r="S191" s="33">
        <f t="shared" si="2"/>
        <v>0</v>
      </c>
      <c r="T191" s="33">
        <f t="shared" si="10"/>
        <v>0.13977116504272002</v>
      </c>
      <c r="U191" s="33">
        <f t="shared" si="11"/>
        <v>17.425495677652762</v>
      </c>
      <c r="V191" s="20" t="s">
        <v>519</v>
      </c>
    </row>
    <row r="192" spans="1:22" s="27" customFormat="1" ht="22.5">
      <c r="A192" s="1"/>
      <c r="B192" s="7" t="s">
        <v>397</v>
      </c>
      <c r="C192" s="6" t="s">
        <v>285</v>
      </c>
      <c r="D192" s="33">
        <v>0.5625626322664</v>
      </c>
      <c r="E192" s="33">
        <v>0</v>
      </c>
      <c r="F192" s="33">
        <v>0</v>
      </c>
      <c r="G192" s="33">
        <v>0</v>
      </c>
      <c r="H192" s="33">
        <f t="shared" si="12"/>
        <v>0.5625626322664</v>
      </c>
      <c r="I192" s="33">
        <f t="shared" si="13"/>
        <v>0.53018067</v>
      </c>
      <c r="J192" s="33">
        <v>0</v>
      </c>
      <c r="K192" s="33">
        <v>0</v>
      </c>
      <c r="L192" s="33">
        <v>0.5625626322664</v>
      </c>
      <c r="M192" s="33">
        <v>0.52562067</v>
      </c>
      <c r="N192" s="33">
        <v>0</v>
      </c>
      <c r="O192" s="33">
        <v>0.00456</v>
      </c>
      <c r="P192" s="33">
        <v>0</v>
      </c>
      <c r="Q192" s="33">
        <v>0</v>
      </c>
      <c r="R192" s="33">
        <f t="shared" si="1"/>
        <v>0</v>
      </c>
      <c r="S192" s="33">
        <f t="shared" si="2"/>
        <v>0</v>
      </c>
      <c r="T192" s="33">
        <f t="shared" si="10"/>
        <v>-0.0323819622664</v>
      </c>
      <c r="U192" s="33">
        <f t="shared" si="11"/>
        <v>-5.756152365816152</v>
      </c>
      <c r="V192" s="20"/>
    </row>
    <row r="193" spans="1:22" s="27" customFormat="1" ht="22.5">
      <c r="A193" s="1"/>
      <c r="B193" s="7" t="s">
        <v>398</v>
      </c>
      <c r="C193" s="6" t="s">
        <v>285</v>
      </c>
      <c r="D193" s="33">
        <v>0.5712214400883201</v>
      </c>
      <c r="E193" s="33">
        <v>0</v>
      </c>
      <c r="F193" s="33">
        <v>0</v>
      </c>
      <c r="G193" s="33">
        <v>0</v>
      </c>
      <c r="H193" s="33">
        <f t="shared" si="12"/>
        <v>0.5712214400883201</v>
      </c>
      <c r="I193" s="33">
        <f t="shared" si="13"/>
        <v>0.55449526</v>
      </c>
      <c r="J193" s="33">
        <v>0</v>
      </c>
      <c r="K193" s="33">
        <v>0</v>
      </c>
      <c r="L193" s="33">
        <v>0.5712214400883201</v>
      </c>
      <c r="M193" s="33">
        <v>0.55010526</v>
      </c>
      <c r="N193" s="33">
        <v>0</v>
      </c>
      <c r="O193" s="33">
        <v>0.00439</v>
      </c>
      <c r="P193" s="33">
        <v>0</v>
      </c>
      <c r="Q193" s="33">
        <v>0</v>
      </c>
      <c r="R193" s="33">
        <f t="shared" si="1"/>
        <v>0</v>
      </c>
      <c r="S193" s="33">
        <f t="shared" si="2"/>
        <v>0</v>
      </c>
      <c r="T193" s="33">
        <f t="shared" si="10"/>
        <v>-0.016726180088320053</v>
      </c>
      <c r="U193" s="33">
        <f t="shared" si="11"/>
        <v>-2.9281429082448156</v>
      </c>
      <c r="V193" s="20"/>
    </row>
    <row r="194" spans="1:22" s="27" customFormat="1" ht="22.5">
      <c r="A194" s="1"/>
      <c r="B194" s="7" t="s">
        <v>399</v>
      </c>
      <c r="C194" s="6" t="s">
        <v>285</v>
      </c>
      <c r="D194" s="33">
        <v>0</v>
      </c>
      <c r="E194" s="33">
        <v>0</v>
      </c>
      <c r="F194" s="33">
        <v>0</v>
      </c>
      <c r="G194" s="33">
        <v>0</v>
      </c>
      <c r="H194" s="33">
        <f t="shared" si="12"/>
        <v>0</v>
      </c>
      <c r="I194" s="33">
        <f t="shared" si="13"/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f t="shared" si="1"/>
        <v>0</v>
      </c>
      <c r="S194" s="33">
        <f t="shared" si="2"/>
        <v>0</v>
      </c>
      <c r="T194" s="33">
        <f t="shared" si="10"/>
        <v>0</v>
      </c>
      <c r="U194" s="33">
        <v>0</v>
      </c>
      <c r="V194" s="20" t="s">
        <v>545</v>
      </c>
    </row>
    <row r="195" spans="1:22" s="27" customFormat="1" ht="22.5">
      <c r="A195" s="1"/>
      <c r="B195" s="7" t="s">
        <v>400</v>
      </c>
      <c r="C195" s="6" t="s">
        <v>285</v>
      </c>
      <c r="D195" s="33">
        <v>0.21929713962566405</v>
      </c>
      <c r="E195" s="33">
        <v>0</v>
      </c>
      <c r="F195" s="33">
        <v>0</v>
      </c>
      <c r="G195" s="33">
        <v>0</v>
      </c>
      <c r="H195" s="33">
        <f t="shared" si="12"/>
        <v>0.21929713962566405</v>
      </c>
      <c r="I195" s="33">
        <f t="shared" si="13"/>
        <v>0.22900473000000002</v>
      </c>
      <c r="J195" s="33">
        <v>0.21929713962566405</v>
      </c>
      <c r="K195" s="33">
        <v>0.22040973000000003</v>
      </c>
      <c r="L195" s="33">
        <v>0</v>
      </c>
      <c r="M195" s="33">
        <v>0.005985</v>
      </c>
      <c r="N195" s="33">
        <v>0</v>
      </c>
      <c r="O195" s="33">
        <v>0.00261</v>
      </c>
      <c r="P195" s="33">
        <v>0</v>
      </c>
      <c r="Q195" s="33">
        <v>0</v>
      </c>
      <c r="R195" s="33">
        <f t="shared" si="1"/>
        <v>0</v>
      </c>
      <c r="S195" s="33">
        <f t="shared" si="2"/>
        <v>0</v>
      </c>
      <c r="T195" s="33">
        <f t="shared" si="10"/>
        <v>0.009707590374335967</v>
      </c>
      <c r="U195" s="33">
        <f t="shared" si="11"/>
        <v>4.426683535821139</v>
      </c>
      <c r="V195" s="20"/>
    </row>
    <row r="196" spans="1:22" s="27" customFormat="1" ht="22.5">
      <c r="A196" s="1"/>
      <c r="B196" s="7" t="s">
        <v>401</v>
      </c>
      <c r="C196" s="6" t="s">
        <v>285</v>
      </c>
      <c r="D196" s="33">
        <v>0.09379102119824001</v>
      </c>
      <c r="E196" s="33">
        <v>0</v>
      </c>
      <c r="F196" s="33">
        <v>0</v>
      </c>
      <c r="G196" s="33">
        <v>0</v>
      </c>
      <c r="H196" s="33">
        <f t="shared" si="12"/>
        <v>0.09379102119824001</v>
      </c>
      <c r="I196" s="33">
        <f t="shared" si="13"/>
        <v>0.08452976000000001</v>
      </c>
      <c r="J196" s="33">
        <v>0.09379102119824001</v>
      </c>
      <c r="K196" s="33">
        <v>0.07710781</v>
      </c>
      <c r="L196" s="33">
        <v>0</v>
      </c>
      <c r="M196" s="33">
        <v>0.0065419499999999995</v>
      </c>
      <c r="N196" s="33">
        <v>0</v>
      </c>
      <c r="O196" s="33">
        <v>0.0008800000000000001</v>
      </c>
      <c r="P196" s="33">
        <v>0</v>
      </c>
      <c r="Q196" s="33">
        <v>0</v>
      </c>
      <c r="R196" s="33">
        <f t="shared" si="1"/>
        <v>0</v>
      </c>
      <c r="S196" s="33">
        <f t="shared" si="2"/>
        <v>0</v>
      </c>
      <c r="T196" s="33">
        <f t="shared" si="10"/>
        <v>-0.00926126119824</v>
      </c>
      <c r="U196" s="33">
        <f t="shared" si="11"/>
        <v>-9.874357992824358</v>
      </c>
      <c r="V196" s="20"/>
    </row>
    <row r="197" spans="1:22" s="27" customFormat="1" ht="24">
      <c r="A197" s="1"/>
      <c r="B197" s="19" t="s">
        <v>184</v>
      </c>
      <c r="C197" s="6" t="s">
        <v>285</v>
      </c>
      <c r="D197" s="33">
        <v>0.5859325753600001</v>
      </c>
      <c r="E197" s="33">
        <v>0</v>
      </c>
      <c r="F197" s="33">
        <v>0</v>
      </c>
      <c r="G197" s="33">
        <v>0</v>
      </c>
      <c r="H197" s="33">
        <f t="shared" si="12"/>
        <v>0.58593257536</v>
      </c>
      <c r="I197" s="33">
        <f t="shared" si="13"/>
        <v>0.59679765</v>
      </c>
      <c r="J197" s="33">
        <v>0.5399325753599999</v>
      </c>
      <c r="K197" s="33">
        <v>0.54730469</v>
      </c>
      <c r="L197" s="33">
        <v>0.046</v>
      </c>
      <c r="M197" s="33">
        <v>0.040462959999999985</v>
      </c>
      <c r="N197" s="33">
        <v>0</v>
      </c>
      <c r="O197" s="33">
        <v>0.00903</v>
      </c>
      <c r="P197" s="33">
        <v>0</v>
      </c>
      <c r="Q197" s="33">
        <v>0</v>
      </c>
      <c r="R197" s="33">
        <f t="shared" si="1"/>
        <v>0</v>
      </c>
      <c r="S197" s="33">
        <f t="shared" si="2"/>
        <v>0</v>
      </c>
      <c r="T197" s="33">
        <f t="shared" si="10"/>
        <v>0.010865074639999972</v>
      </c>
      <c r="U197" s="33">
        <f t="shared" si="11"/>
        <v>1.854321656945667</v>
      </c>
      <c r="V197" s="20"/>
    </row>
    <row r="198" spans="1:22" s="27" customFormat="1" ht="24">
      <c r="A198" s="1"/>
      <c r="B198" s="19" t="s">
        <v>185</v>
      </c>
      <c r="C198" s="6" t="s">
        <v>285</v>
      </c>
      <c r="D198" s="33">
        <v>0.5885553895576001</v>
      </c>
      <c r="E198" s="33">
        <v>0</v>
      </c>
      <c r="F198" s="33">
        <v>0</v>
      </c>
      <c r="G198" s="33">
        <v>0</v>
      </c>
      <c r="H198" s="33">
        <f t="shared" si="12"/>
        <v>0.5885553895576001</v>
      </c>
      <c r="I198" s="33">
        <f t="shared" si="13"/>
        <v>0.6224428099999999</v>
      </c>
      <c r="J198" s="33">
        <v>0</v>
      </c>
      <c r="K198" s="33">
        <v>0</v>
      </c>
      <c r="L198" s="33">
        <v>0.5885553895576001</v>
      </c>
      <c r="M198" s="33">
        <v>0.61560281</v>
      </c>
      <c r="N198" s="33">
        <v>0</v>
      </c>
      <c r="O198" s="33">
        <v>0.006840000000000001</v>
      </c>
      <c r="P198" s="33">
        <v>0</v>
      </c>
      <c r="Q198" s="33">
        <v>0</v>
      </c>
      <c r="R198" s="33">
        <f t="shared" si="1"/>
        <v>0</v>
      </c>
      <c r="S198" s="33">
        <f t="shared" si="2"/>
        <v>0</v>
      </c>
      <c r="T198" s="33">
        <f t="shared" si="10"/>
        <v>0.033887420442399785</v>
      </c>
      <c r="U198" s="33">
        <f t="shared" si="11"/>
        <v>5.757728336813289</v>
      </c>
      <c r="V198" s="20"/>
    </row>
    <row r="199" spans="1:22" s="27" customFormat="1" ht="24">
      <c r="A199" s="1"/>
      <c r="B199" s="19" t="s">
        <v>186</v>
      </c>
      <c r="C199" s="6" t="s">
        <v>285</v>
      </c>
      <c r="D199" s="33">
        <v>0.38714208834176</v>
      </c>
      <c r="E199" s="33">
        <v>0</v>
      </c>
      <c r="F199" s="33">
        <v>0</v>
      </c>
      <c r="G199" s="33">
        <v>0</v>
      </c>
      <c r="H199" s="33">
        <f t="shared" si="12"/>
        <v>0.38714208834176</v>
      </c>
      <c r="I199" s="33">
        <f t="shared" si="13"/>
        <v>0.38000103</v>
      </c>
      <c r="J199" s="33">
        <v>0.34414208834176</v>
      </c>
      <c r="K199" s="33">
        <v>0.34802778</v>
      </c>
      <c r="L199" s="33">
        <v>0.043</v>
      </c>
      <c r="M199" s="33">
        <v>0.02644325000000001</v>
      </c>
      <c r="N199" s="33">
        <v>0</v>
      </c>
      <c r="O199" s="33">
        <v>0.00553</v>
      </c>
      <c r="P199" s="33">
        <v>0</v>
      </c>
      <c r="Q199" s="33">
        <v>0</v>
      </c>
      <c r="R199" s="33">
        <f t="shared" si="1"/>
        <v>0</v>
      </c>
      <c r="S199" s="33">
        <f t="shared" si="2"/>
        <v>0</v>
      </c>
      <c r="T199" s="33">
        <f t="shared" si="10"/>
        <v>-0.007141058341759987</v>
      </c>
      <c r="U199" s="33">
        <f t="shared" si="11"/>
        <v>-1.8445574781980376</v>
      </c>
      <c r="V199" s="20"/>
    </row>
    <row r="200" spans="1:22" s="27" customFormat="1" ht="12">
      <c r="A200" s="1"/>
      <c r="B200" s="9" t="s">
        <v>148</v>
      </c>
      <c r="C200" s="6">
        <v>0</v>
      </c>
      <c r="D200" s="33">
        <v>0</v>
      </c>
      <c r="E200" s="33">
        <v>0</v>
      </c>
      <c r="F200" s="33">
        <v>0</v>
      </c>
      <c r="G200" s="33">
        <v>0</v>
      </c>
      <c r="H200" s="33">
        <f t="shared" si="12"/>
        <v>0</v>
      </c>
      <c r="I200" s="33">
        <f t="shared" si="13"/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f t="shared" si="1"/>
        <v>0</v>
      </c>
      <c r="S200" s="33">
        <f t="shared" si="2"/>
        <v>0</v>
      </c>
      <c r="T200" s="33">
        <f t="shared" si="10"/>
        <v>0</v>
      </c>
      <c r="U200" s="33">
        <v>0</v>
      </c>
      <c r="V200" s="20">
        <v>0</v>
      </c>
    </row>
    <row r="201" spans="1:22" s="27" customFormat="1" ht="22.5">
      <c r="A201" s="1"/>
      <c r="B201" s="7" t="s">
        <v>187</v>
      </c>
      <c r="C201" s="6" t="s">
        <v>285</v>
      </c>
      <c r="D201" s="33">
        <v>1.1113055553600002</v>
      </c>
      <c r="E201" s="33">
        <v>0</v>
      </c>
      <c r="F201" s="33">
        <v>0</v>
      </c>
      <c r="G201" s="33">
        <v>0</v>
      </c>
      <c r="H201" s="33">
        <f t="shared" si="12"/>
        <v>1.1113055553600002</v>
      </c>
      <c r="I201" s="33">
        <f t="shared" si="13"/>
        <v>1.18584621</v>
      </c>
      <c r="J201" s="33">
        <v>0</v>
      </c>
      <c r="K201" s="33">
        <v>0</v>
      </c>
      <c r="L201" s="33">
        <v>0.374</v>
      </c>
      <c r="M201" s="33">
        <v>0.40660839</v>
      </c>
      <c r="N201" s="33">
        <v>0.7373055553600002</v>
      </c>
      <c r="O201" s="33">
        <v>0.77923782</v>
      </c>
      <c r="P201" s="33">
        <v>0</v>
      </c>
      <c r="Q201" s="33">
        <v>0</v>
      </c>
      <c r="R201" s="33">
        <f t="shared" si="1"/>
        <v>0</v>
      </c>
      <c r="S201" s="33">
        <f t="shared" si="2"/>
        <v>0</v>
      </c>
      <c r="T201" s="33">
        <f t="shared" si="10"/>
        <v>0.07454065463999981</v>
      </c>
      <c r="U201" s="33">
        <f t="shared" si="11"/>
        <v>6.707485108886445</v>
      </c>
      <c r="V201" s="20"/>
    </row>
    <row r="202" spans="1:22" s="27" customFormat="1" ht="24">
      <c r="A202" s="1"/>
      <c r="B202" s="19" t="s">
        <v>402</v>
      </c>
      <c r="C202" s="6" t="s">
        <v>285</v>
      </c>
      <c r="D202" s="33">
        <v>0.42538470282000007</v>
      </c>
      <c r="E202" s="33">
        <v>0</v>
      </c>
      <c r="F202" s="33">
        <v>0</v>
      </c>
      <c r="G202" s="33">
        <v>0</v>
      </c>
      <c r="H202" s="33">
        <f t="shared" si="12"/>
        <v>0.42538470282</v>
      </c>
      <c r="I202" s="33">
        <f t="shared" si="13"/>
        <v>0.43570072000000004</v>
      </c>
      <c r="J202" s="33">
        <v>0</v>
      </c>
      <c r="K202" s="33">
        <v>0</v>
      </c>
      <c r="L202" s="33">
        <v>0.42538470282</v>
      </c>
      <c r="M202" s="33">
        <v>0.43285072</v>
      </c>
      <c r="N202" s="33">
        <v>0</v>
      </c>
      <c r="O202" s="33">
        <v>0.00285</v>
      </c>
      <c r="P202" s="33">
        <v>0</v>
      </c>
      <c r="Q202" s="33">
        <v>0</v>
      </c>
      <c r="R202" s="33">
        <f t="shared" si="1"/>
        <v>0</v>
      </c>
      <c r="S202" s="33">
        <f t="shared" si="2"/>
        <v>0</v>
      </c>
      <c r="T202" s="33">
        <f t="shared" si="10"/>
        <v>0.010316017180000026</v>
      </c>
      <c r="U202" s="33">
        <f t="shared" si="11"/>
        <v>2.4251029977364302</v>
      </c>
      <c r="V202" s="20"/>
    </row>
    <row r="203" spans="1:22" s="27" customFormat="1" ht="24">
      <c r="A203" s="1"/>
      <c r="B203" s="19" t="s">
        <v>403</v>
      </c>
      <c r="C203" s="6" t="s">
        <v>285</v>
      </c>
      <c r="D203" s="33">
        <v>0.38862705632960004</v>
      </c>
      <c r="E203" s="33">
        <v>0</v>
      </c>
      <c r="F203" s="33">
        <v>0</v>
      </c>
      <c r="G203" s="33">
        <v>0</v>
      </c>
      <c r="H203" s="33">
        <f t="shared" si="12"/>
        <v>0.38862705632960004</v>
      </c>
      <c r="I203" s="33">
        <f t="shared" si="13"/>
        <v>0.42424521000000004</v>
      </c>
      <c r="J203" s="33">
        <v>0.148</v>
      </c>
      <c r="K203" s="33">
        <v>0.14782473000000002</v>
      </c>
      <c r="L203" s="33">
        <v>0.24062705632960005</v>
      </c>
      <c r="M203" s="33">
        <v>0.27380048</v>
      </c>
      <c r="N203" s="33">
        <v>0</v>
      </c>
      <c r="O203" s="33">
        <v>0.00262</v>
      </c>
      <c r="P203" s="33">
        <v>0</v>
      </c>
      <c r="Q203" s="33">
        <v>0</v>
      </c>
      <c r="R203" s="33">
        <f t="shared" si="1"/>
        <v>0</v>
      </c>
      <c r="S203" s="33">
        <f t="shared" si="2"/>
        <v>0</v>
      </c>
      <c r="T203" s="33">
        <f t="shared" si="10"/>
        <v>0.0356181536704</v>
      </c>
      <c r="U203" s="33">
        <f t="shared" si="11"/>
        <v>9.165124530133523</v>
      </c>
      <c r="V203" s="20"/>
    </row>
    <row r="204" spans="1:22" s="27" customFormat="1" ht="12">
      <c r="A204" s="1"/>
      <c r="B204" s="9" t="s">
        <v>90</v>
      </c>
      <c r="C204" s="6"/>
      <c r="D204" s="33">
        <v>0</v>
      </c>
      <c r="E204" s="33">
        <v>0</v>
      </c>
      <c r="F204" s="33">
        <v>0</v>
      </c>
      <c r="G204" s="33">
        <v>0</v>
      </c>
      <c r="H204" s="33">
        <f t="shared" si="12"/>
        <v>0</v>
      </c>
      <c r="I204" s="33">
        <f t="shared" si="13"/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f t="shared" si="1"/>
        <v>0</v>
      </c>
      <c r="S204" s="33">
        <f t="shared" si="2"/>
        <v>0</v>
      </c>
      <c r="T204" s="33">
        <f t="shared" si="10"/>
        <v>0</v>
      </c>
      <c r="U204" s="33">
        <v>0</v>
      </c>
      <c r="V204" s="20">
        <v>0</v>
      </c>
    </row>
    <row r="205" spans="1:22" s="27" customFormat="1" ht="22.5">
      <c r="A205" s="1"/>
      <c r="B205" s="7" t="s">
        <v>404</v>
      </c>
      <c r="C205" s="6" t="s">
        <v>285</v>
      </c>
      <c r="D205" s="33">
        <v>1.5112418030948</v>
      </c>
      <c r="E205" s="33">
        <v>0</v>
      </c>
      <c r="F205" s="33">
        <v>0</v>
      </c>
      <c r="G205" s="33">
        <v>0</v>
      </c>
      <c r="H205" s="33">
        <f t="shared" si="12"/>
        <v>1.5112418030948</v>
      </c>
      <c r="I205" s="33">
        <f t="shared" si="13"/>
        <v>1.6179721200000001</v>
      </c>
      <c r="J205" s="33">
        <v>0</v>
      </c>
      <c r="K205" s="33">
        <v>0.0342</v>
      </c>
      <c r="L205" s="33">
        <v>0.666</v>
      </c>
      <c r="M205" s="33">
        <v>0.7325666399999999</v>
      </c>
      <c r="N205" s="33">
        <v>0.8452418030948</v>
      </c>
      <c r="O205" s="33">
        <v>0.8512054800000002</v>
      </c>
      <c r="P205" s="33">
        <v>0</v>
      </c>
      <c r="Q205" s="33">
        <v>0</v>
      </c>
      <c r="R205" s="33">
        <f t="shared" si="1"/>
        <v>0</v>
      </c>
      <c r="S205" s="33">
        <f t="shared" si="2"/>
        <v>0</v>
      </c>
      <c r="T205" s="33">
        <f t="shared" si="10"/>
        <v>0.10673031690520007</v>
      </c>
      <c r="U205" s="33">
        <f t="shared" si="11"/>
        <v>7.062424867194128</v>
      </c>
      <c r="V205" s="20"/>
    </row>
    <row r="206" spans="1:22" s="27" customFormat="1" ht="24">
      <c r="A206" s="1"/>
      <c r="B206" s="19" t="s">
        <v>405</v>
      </c>
      <c r="C206" s="6" t="s">
        <v>285</v>
      </c>
      <c r="D206" s="33">
        <v>0.41418804629100003</v>
      </c>
      <c r="E206" s="33">
        <v>0</v>
      </c>
      <c r="F206" s="33">
        <v>0</v>
      </c>
      <c r="G206" s="33">
        <v>0</v>
      </c>
      <c r="H206" s="33">
        <f t="shared" si="12"/>
        <v>0.41418804629100003</v>
      </c>
      <c r="I206" s="33">
        <f t="shared" si="13"/>
        <v>0.41641094</v>
      </c>
      <c r="J206" s="33">
        <v>0.41418804629100003</v>
      </c>
      <c r="K206" s="33">
        <v>0.40372594</v>
      </c>
      <c r="L206" s="33">
        <v>0</v>
      </c>
      <c r="M206" s="33">
        <v>0.009545000000000001</v>
      </c>
      <c r="N206" s="33">
        <v>0</v>
      </c>
      <c r="O206" s="33">
        <v>0.00314</v>
      </c>
      <c r="P206" s="33">
        <v>0</v>
      </c>
      <c r="Q206" s="33">
        <v>0</v>
      </c>
      <c r="R206" s="33">
        <f t="shared" si="1"/>
        <v>0</v>
      </c>
      <c r="S206" s="33">
        <f t="shared" si="2"/>
        <v>0</v>
      </c>
      <c r="T206" s="33">
        <f t="shared" si="10"/>
        <v>0.0022228937089999734</v>
      </c>
      <c r="U206" s="33">
        <f t="shared" si="11"/>
        <v>0.5366870746043245</v>
      </c>
      <c r="V206" s="20"/>
    </row>
    <row r="207" spans="1:22" s="27" customFormat="1" ht="36">
      <c r="A207" s="1"/>
      <c r="B207" s="19" t="s">
        <v>406</v>
      </c>
      <c r="C207" s="6" t="s">
        <v>285</v>
      </c>
      <c r="D207" s="33">
        <v>1.0023678647278402</v>
      </c>
      <c r="E207" s="33">
        <v>0</v>
      </c>
      <c r="F207" s="33">
        <v>0</v>
      </c>
      <c r="G207" s="33">
        <v>0</v>
      </c>
      <c r="H207" s="33">
        <f t="shared" si="12"/>
        <v>1.0023678647278402</v>
      </c>
      <c r="I207" s="33">
        <f t="shared" si="13"/>
        <v>1.00929264</v>
      </c>
      <c r="J207" s="33">
        <v>0.20700000000000002</v>
      </c>
      <c r="K207" s="33">
        <v>0.23101561000000004</v>
      </c>
      <c r="L207" s="33">
        <v>0.7953678647278402</v>
      </c>
      <c r="M207" s="33">
        <v>0.7698370299999999</v>
      </c>
      <c r="N207" s="33">
        <v>0</v>
      </c>
      <c r="O207" s="33">
        <v>0.00844</v>
      </c>
      <c r="P207" s="33">
        <v>0</v>
      </c>
      <c r="Q207" s="33">
        <v>0</v>
      </c>
      <c r="R207" s="33">
        <f t="shared" si="1"/>
        <v>0</v>
      </c>
      <c r="S207" s="33">
        <f t="shared" si="2"/>
        <v>0</v>
      </c>
      <c r="T207" s="33">
        <f t="shared" si="10"/>
        <v>0.006924775272159733</v>
      </c>
      <c r="U207" s="33">
        <f t="shared" si="11"/>
        <v>0.6908417075042531</v>
      </c>
      <c r="V207" s="20"/>
    </row>
    <row r="208" spans="1:22" s="27" customFormat="1" ht="24">
      <c r="A208" s="1"/>
      <c r="B208" s="19" t="s">
        <v>337</v>
      </c>
      <c r="C208" s="6" t="s">
        <v>285</v>
      </c>
      <c r="D208" s="33">
        <v>0.6057246832008001</v>
      </c>
      <c r="E208" s="33">
        <v>0</v>
      </c>
      <c r="F208" s="33">
        <v>0</v>
      </c>
      <c r="G208" s="33">
        <v>0</v>
      </c>
      <c r="H208" s="33">
        <f t="shared" si="12"/>
        <v>0.6057246832008001</v>
      </c>
      <c r="I208" s="33">
        <f t="shared" si="13"/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0.6057246832008001</v>
      </c>
      <c r="Q208" s="33">
        <v>0</v>
      </c>
      <c r="R208" s="33">
        <f t="shared" si="1"/>
        <v>0</v>
      </c>
      <c r="S208" s="33">
        <f t="shared" si="2"/>
        <v>0</v>
      </c>
      <c r="T208" s="33">
        <f t="shared" si="10"/>
        <v>-0.6057246832008001</v>
      </c>
      <c r="U208" s="33">
        <f t="shared" si="11"/>
        <v>-100</v>
      </c>
      <c r="V208" s="20" t="s">
        <v>548</v>
      </c>
    </row>
    <row r="209" spans="1:22" s="27" customFormat="1" ht="12">
      <c r="A209" s="1"/>
      <c r="B209" s="9" t="s">
        <v>145</v>
      </c>
      <c r="C209" s="6"/>
      <c r="D209" s="33">
        <v>0</v>
      </c>
      <c r="E209" s="33">
        <v>0</v>
      </c>
      <c r="F209" s="33">
        <v>0</v>
      </c>
      <c r="G209" s="33">
        <v>0</v>
      </c>
      <c r="H209" s="33">
        <f t="shared" si="12"/>
        <v>0</v>
      </c>
      <c r="I209" s="33">
        <f t="shared" si="13"/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f t="shared" si="1"/>
        <v>0</v>
      </c>
      <c r="S209" s="33">
        <f t="shared" si="2"/>
        <v>0</v>
      </c>
      <c r="T209" s="33">
        <f t="shared" si="10"/>
        <v>0</v>
      </c>
      <c r="U209" s="33">
        <v>0</v>
      </c>
      <c r="V209" s="20">
        <v>0</v>
      </c>
    </row>
    <row r="210" spans="1:22" s="27" customFormat="1" ht="22.5">
      <c r="A210" s="1"/>
      <c r="B210" s="7" t="s">
        <v>188</v>
      </c>
      <c r="C210" s="6" t="s">
        <v>285</v>
      </c>
      <c r="D210" s="33">
        <v>0.5017758643920001</v>
      </c>
      <c r="E210" s="33">
        <v>0</v>
      </c>
      <c r="F210" s="33">
        <v>0</v>
      </c>
      <c r="G210" s="33">
        <v>0</v>
      </c>
      <c r="H210" s="33">
        <f t="shared" si="12"/>
        <v>0.5017758643920001</v>
      </c>
      <c r="I210" s="33">
        <f t="shared" si="13"/>
        <v>0.49569708</v>
      </c>
      <c r="J210" s="33">
        <v>0</v>
      </c>
      <c r="K210" s="33">
        <v>0.009</v>
      </c>
      <c r="L210" s="33">
        <v>0.5017758643920001</v>
      </c>
      <c r="M210" s="33">
        <v>0.48384708</v>
      </c>
      <c r="N210" s="33">
        <v>0</v>
      </c>
      <c r="O210" s="33">
        <v>0.00285</v>
      </c>
      <c r="P210" s="33">
        <v>0</v>
      </c>
      <c r="Q210" s="33">
        <v>0</v>
      </c>
      <c r="R210" s="33">
        <f t="shared" si="1"/>
        <v>0</v>
      </c>
      <c r="S210" s="33">
        <f t="shared" si="2"/>
        <v>0</v>
      </c>
      <c r="T210" s="33">
        <f t="shared" si="10"/>
        <v>-0.006078784392000047</v>
      </c>
      <c r="U210" s="33">
        <f t="shared" si="11"/>
        <v>-1.211454121924674</v>
      </c>
      <c r="V210" s="20"/>
    </row>
    <row r="211" spans="1:22" s="27" customFormat="1" ht="22.5">
      <c r="A211" s="1"/>
      <c r="B211" s="7" t="s">
        <v>407</v>
      </c>
      <c r="C211" s="6" t="s">
        <v>285</v>
      </c>
      <c r="D211" s="33">
        <v>0.5824684923536</v>
      </c>
      <c r="E211" s="33">
        <v>0</v>
      </c>
      <c r="F211" s="33">
        <v>0</v>
      </c>
      <c r="G211" s="33">
        <v>0</v>
      </c>
      <c r="H211" s="33">
        <f t="shared" si="12"/>
        <v>0.5824684923536</v>
      </c>
      <c r="I211" s="33">
        <f t="shared" si="13"/>
        <v>0.5962424000000001</v>
      </c>
      <c r="J211" s="33">
        <v>0.5824684923536</v>
      </c>
      <c r="K211" s="33">
        <v>0.5708774</v>
      </c>
      <c r="L211" s="33">
        <v>0</v>
      </c>
      <c r="M211" s="33">
        <v>0.021395</v>
      </c>
      <c r="N211" s="33">
        <v>0</v>
      </c>
      <c r="O211" s="33">
        <v>0.00397</v>
      </c>
      <c r="P211" s="33">
        <v>0</v>
      </c>
      <c r="Q211" s="33">
        <v>0</v>
      </c>
      <c r="R211" s="33">
        <f t="shared" si="1"/>
        <v>0</v>
      </c>
      <c r="S211" s="33">
        <f t="shared" si="2"/>
        <v>0</v>
      </c>
      <c r="T211" s="33">
        <f aca="true" t="shared" si="14" ref="T211:T274">I211-H211</f>
        <v>0.013773907646400074</v>
      </c>
      <c r="U211" s="33">
        <f aca="true" t="shared" si="15" ref="U211:U274">T211/H211*100</f>
        <v>2.3647472485152603</v>
      </c>
      <c r="V211" s="20"/>
    </row>
    <row r="212" spans="1:22" s="27" customFormat="1" ht="22.5">
      <c r="A212" s="1"/>
      <c r="B212" s="7" t="s">
        <v>189</v>
      </c>
      <c r="C212" s="6" t="s">
        <v>285</v>
      </c>
      <c r="D212" s="33">
        <v>0.39140828877168005</v>
      </c>
      <c r="E212" s="33">
        <v>0</v>
      </c>
      <c r="F212" s="33">
        <v>0</v>
      </c>
      <c r="G212" s="33">
        <v>0</v>
      </c>
      <c r="H212" s="33">
        <f t="shared" si="12"/>
        <v>0.39140828877168005</v>
      </c>
      <c r="I212" s="33">
        <f t="shared" si="13"/>
        <v>0.41416289</v>
      </c>
      <c r="J212" s="33">
        <v>0.39140828877168005</v>
      </c>
      <c r="K212" s="33">
        <v>0.39428789</v>
      </c>
      <c r="L212" s="33">
        <v>0</v>
      </c>
      <c r="M212" s="33">
        <v>0.017295</v>
      </c>
      <c r="N212" s="33">
        <v>0</v>
      </c>
      <c r="O212" s="33">
        <v>0.00258</v>
      </c>
      <c r="P212" s="33">
        <v>0</v>
      </c>
      <c r="Q212" s="33">
        <v>0</v>
      </c>
      <c r="R212" s="33">
        <f t="shared" si="1"/>
        <v>0</v>
      </c>
      <c r="S212" s="33">
        <f t="shared" si="2"/>
        <v>0</v>
      </c>
      <c r="T212" s="33">
        <f t="shared" si="14"/>
        <v>0.02275460122831996</v>
      </c>
      <c r="U212" s="33">
        <f t="shared" si="15"/>
        <v>5.813520531138621</v>
      </c>
      <c r="V212" s="20"/>
    </row>
    <row r="213" spans="1:22" s="27" customFormat="1" ht="22.5">
      <c r="A213" s="1"/>
      <c r="B213" s="7" t="s">
        <v>190</v>
      </c>
      <c r="C213" s="6" t="s">
        <v>285</v>
      </c>
      <c r="D213" s="33">
        <v>0.41085624764992</v>
      </c>
      <c r="E213" s="33">
        <v>0</v>
      </c>
      <c r="F213" s="33">
        <v>0</v>
      </c>
      <c r="G213" s="33">
        <v>0</v>
      </c>
      <c r="H213" s="33">
        <f aca="true" t="shared" si="16" ref="H213:H276">J213+L213+N213+P213</f>
        <v>0.41085624764992</v>
      </c>
      <c r="I213" s="33">
        <f aca="true" t="shared" si="17" ref="I213:I276">K213+M213+O213+Q213</f>
        <v>0.40107904000000005</v>
      </c>
      <c r="J213" s="33">
        <v>0.152</v>
      </c>
      <c r="K213" s="33">
        <v>0.15228616</v>
      </c>
      <c r="L213" s="33">
        <v>0.25885624764992</v>
      </c>
      <c r="M213" s="33">
        <v>0.23156088000000002</v>
      </c>
      <c r="N213" s="33">
        <v>0</v>
      </c>
      <c r="O213" s="33">
        <v>0.017232</v>
      </c>
      <c r="P213" s="33">
        <v>0</v>
      </c>
      <c r="Q213" s="33">
        <v>0</v>
      </c>
      <c r="R213" s="33">
        <f t="shared" si="1"/>
        <v>0</v>
      </c>
      <c r="S213" s="33">
        <f t="shared" si="2"/>
        <v>0</v>
      </c>
      <c r="T213" s="33">
        <f t="shared" si="14"/>
        <v>-0.009777207649919961</v>
      </c>
      <c r="U213" s="33">
        <f t="shared" si="15"/>
        <v>-2.3797149747253856</v>
      </c>
      <c r="V213" s="20"/>
    </row>
    <row r="214" spans="1:22" s="27" customFormat="1" ht="22.5">
      <c r="A214" s="1"/>
      <c r="B214" s="7" t="s">
        <v>408</v>
      </c>
      <c r="C214" s="6" t="s">
        <v>285</v>
      </c>
      <c r="D214" s="33">
        <v>1.0007932712288001</v>
      </c>
      <c r="E214" s="33">
        <v>0</v>
      </c>
      <c r="F214" s="33">
        <v>0</v>
      </c>
      <c r="G214" s="33">
        <v>0</v>
      </c>
      <c r="H214" s="33">
        <f t="shared" si="16"/>
        <v>1.0007932712288001</v>
      </c>
      <c r="I214" s="33">
        <f t="shared" si="17"/>
        <v>1.09825</v>
      </c>
      <c r="J214" s="33">
        <v>0</v>
      </c>
      <c r="K214" s="33">
        <v>0</v>
      </c>
      <c r="L214" s="33">
        <v>1.0007932712288001</v>
      </c>
      <c r="M214" s="33">
        <v>1.09199</v>
      </c>
      <c r="N214" s="33">
        <v>0</v>
      </c>
      <c r="O214" s="33">
        <v>0.00626</v>
      </c>
      <c r="P214" s="33">
        <v>0</v>
      </c>
      <c r="Q214" s="33">
        <v>0</v>
      </c>
      <c r="R214" s="33">
        <f t="shared" si="1"/>
        <v>0</v>
      </c>
      <c r="S214" s="33">
        <f t="shared" si="2"/>
        <v>0</v>
      </c>
      <c r="T214" s="33">
        <f t="shared" si="14"/>
        <v>0.09745672877119982</v>
      </c>
      <c r="U214" s="33">
        <f t="shared" si="15"/>
        <v>9.737948043109833</v>
      </c>
      <c r="V214" s="20"/>
    </row>
    <row r="215" spans="1:22" s="27" customFormat="1" ht="22.5">
      <c r="A215" s="1"/>
      <c r="B215" s="7" t="s">
        <v>338</v>
      </c>
      <c r="C215" s="6" t="s">
        <v>285</v>
      </c>
      <c r="D215" s="33">
        <v>0.5542100041496</v>
      </c>
      <c r="E215" s="33">
        <v>0</v>
      </c>
      <c r="F215" s="33">
        <v>0</v>
      </c>
      <c r="G215" s="33">
        <v>0</v>
      </c>
      <c r="H215" s="33">
        <f t="shared" si="16"/>
        <v>0.5542100041496</v>
      </c>
      <c r="I215" s="33">
        <f t="shared" si="17"/>
        <v>0.57233702</v>
      </c>
      <c r="J215" s="33">
        <v>0</v>
      </c>
      <c r="K215" s="33">
        <v>0</v>
      </c>
      <c r="L215" s="33">
        <v>0.5542100041496</v>
      </c>
      <c r="M215" s="33">
        <v>0.56840702</v>
      </c>
      <c r="N215" s="33">
        <v>0</v>
      </c>
      <c r="O215" s="33">
        <v>0.00393</v>
      </c>
      <c r="P215" s="33">
        <v>0</v>
      </c>
      <c r="Q215" s="33">
        <v>0</v>
      </c>
      <c r="R215" s="33">
        <f t="shared" si="1"/>
        <v>0</v>
      </c>
      <c r="S215" s="33">
        <f t="shared" si="2"/>
        <v>0</v>
      </c>
      <c r="T215" s="33">
        <f t="shared" si="14"/>
        <v>0.018127015850399997</v>
      </c>
      <c r="U215" s="33">
        <f t="shared" si="15"/>
        <v>3.270784669110178</v>
      </c>
      <c r="V215" s="20"/>
    </row>
    <row r="216" spans="1:22" s="27" customFormat="1" ht="22.5">
      <c r="A216" s="1"/>
      <c r="B216" s="7" t="s">
        <v>339</v>
      </c>
      <c r="C216" s="6" t="s">
        <v>285</v>
      </c>
      <c r="D216" s="33">
        <v>1.1653778584248</v>
      </c>
      <c r="E216" s="33">
        <v>0</v>
      </c>
      <c r="F216" s="33">
        <v>0</v>
      </c>
      <c r="G216" s="33">
        <v>0</v>
      </c>
      <c r="H216" s="33">
        <f t="shared" si="16"/>
        <v>1.1653778584248</v>
      </c>
      <c r="I216" s="33">
        <f t="shared" si="17"/>
        <v>1.20609094</v>
      </c>
      <c r="J216" s="33">
        <v>0</v>
      </c>
      <c r="K216" s="33">
        <v>0</v>
      </c>
      <c r="L216" s="33">
        <v>0</v>
      </c>
      <c r="M216" s="33">
        <v>0.03294</v>
      </c>
      <c r="N216" s="33">
        <v>1.1653778584248</v>
      </c>
      <c r="O216" s="33">
        <v>1.17315094</v>
      </c>
      <c r="P216" s="33">
        <v>0</v>
      </c>
      <c r="Q216" s="33">
        <v>0</v>
      </c>
      <c r="R216" s="33">
        <f t="shared" si="1"/>
        <v>0</v>
      </c>
      <c r="S216" s="33">
        <f t="shared" si="2"/>
        <v>0</v>
      </c>
      <c r="T216" s="33">
        <f t="shared" si="14"/>
        <v>0.04071308157519993</v>
      </c>
      <c r="U216" s="33">
        <f t="shared" si="15"/>
        <v>3.4935520081212426</v>
      </c>
      <c r="V216" s="20"/>
    </row>
    <row r="217" spans="1:22" s="27" customFormat="1" ht="22.5">
      <c r="A217" s="1"/>
      <c r="B217" s="7" t="s">
        <v>409</v>
      </c>
      <c r="C217" s="6" t="s">
        <v>285</v>
      </c>
      <c r="D217" s="33">
        <v>0.6895102830020801</v>
      </c>
      <c r="E217" s="33">
        <v>0</v>
      </c>
      <c r="F217" s="33">
        <v>0</v>
      </c>
      <c r="G217" s="33">
        <v>0</v>
      </c>
      <c r="H217" s="33">
        <f t="shared" si="16"/>
        <v>0.6895102830020801</v>
      </c>
      <c r="I217" s="33">
        <f t="shared" si="17"/>
        <v>0.78504962</v>
      </c>
      <c r="J217" s="33">
        <v>0</v>
      </c>
      <c r="K217" s="33">
        <v>0</v>
      </c>
      <c r="L217" s="33">
        <v>0.6895102830020801</v>
      </c>
      <c r="M217" s="33">
        <v>0.77338662</v>
      </c>
      <c r="N217" s="33">
        <v>0</v>
      </c>
      <c r="O217" s="33">
        <v>0.011663000000000001</v>
      </c>
      <c r="P217" s="33">
        <v>0</v>
      </c>
      <c r="Q217" s="33">
        <v>0</v>
      </c>
      <c r="R217" s="33">
        <f t="shared" si="1"/>
        <v>0</v>
      </c>
      <c r="S217" s="33">
        <f t="shared" si="2"/>
        <v>0</v>
      </c>
      <c r="T217" s="33">
        <f t="shared" si="14"/>
        <v>0.09553933699791994</v>
      </c>
      <c r="U217" s="33">
        <f t="shared" si="15"/>
        <v>13.856114890984408</v>
      </c>
      <c r="V217" s="20" t="s">
        <v>520</v>
      </c>
    </row>
    <row r="218" spans="1:22" s="27" customFormat="1" ht="22.5">
      <c r="A218" s="1"/>
      <c r="B218" s="7" t="s">
        <v>410</v>
      </c>
      <c r="C218" s="6" t="s">
        <v>285</v>
      </c>
      <c r="D218" s="33">
        <v>0.55715071038576</v>
      </c>
      <c r="E218" s="33">
        <v>0</v>
      </c>
      <c r="F218" s="33">
        <v>0</v>
      </c>
      <c r="G218" s="33">
        <v>0</v>
      </c>
      <c r="H218" s="33">
        <f t="shared" si="16"/>
        <v>0.55715071038576</v>
      </c>
      <c r="I218" s="33">
        <f t="shared" si="17"/>
        <v>0.59903832</v>
      </c>
      <c r="J218" s="33">
        <v>0</v>
      </c>
      <c r="K218" s="33">
        <v>0</v>
      </c>
      <c r="L218" s="33">
        <v>0.55715071038576</v>
      </c>
      <c r="M218" s="33">
        <v>0.58785732</v>
      </c>
      <c r="N218" s="33">
        <v>0</v>
      </c>
      <c r="O218" s="33">
        <v>0.011181000000000002</v>
      </c>
      <c r="P218" s="33">
        <v>0</v>
      </c>
      <c r="Q218" s="33">
        <v>0</v>
      </c>
      <c r="R218" s="33">
        <f t="shared" si="1"/>
        <v>0</v>
      </c>
      <c r="S218" s="33">
        <f t="shared" si="2"/>
        <v>0</v>
      </c>
      <c r="T218" s="33">
        <f t="shared" si="14"/>
        <v>0.041887609614239985</v>
      </c>
      <c r="U218" s="33">
        <f t="shared" si="15"/>
        <v>7.518182932089926</v>
      </c>
      <c r="V218" s="20"/>
    </row>
    <row r="219" spans="1:22" s="27" customFormat="1" ht="12">
      <c r="A219" s="1"/>
      <c r="B219" s="9" t="s">
        <v>91</v>
      </c>
      <c r="C219" s="3"/>
      <c r="D219" s="33">
        <v>0</v>
      </c>
      <c r="E219" s="33">
        <v>0</v>
      </c>
      <c r="F219" s="33">
        <v>0</v>
      </c>
      <c r="G219" s="33">
        <v>0</v>
      </c>
      <c r="H219" s="33">
        <f t="shared" si="16"/>
        <v>0</v>
      </c>
      <c r="I219" s="33">
        <f t="shared" si="17"/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f t="shared" si="1"/>
        <v>0</v>
      </c>
      <c r="S219" s="33">
        <f t="shared" si="2"/>
        <v>0</v>
      </c>
      <c r="T219" s="33">
        <f t="shared" si="14"/>
        <v>0</v>
      </c>
      <c r="U219" s="33">
        <v>0</v>
      </c>
      <c r="V219" s="20">
        <v>0</v>
      </c>
    </row>
    <row r="220" spans="1:22" s="27" customFormat="1" ht="22.5">
      <c r="A220" s="1"/>
      <c r="B220" s="7" t="s">
        <v>191</v>
      </c>
      <c r="C220" s="6" t="s">
        <v>285</v>
      </c>
      <c r="D220" s="33">
        <v>0.44043326367923197</v>
      </c>
      <c r="E220" s="33">
        <v>0</v>
      </c>
      <c r="F220" s="33">
        <v>0</v>
      </c>
      <c r="G220" s="33">
        <v>0</v>
      </c>
      <c r="H220" s="33">
        <f t="shared" si="16"/>
        <v>0.44043326367923197</v>
      </c>
      <c r="I220" s="33">
        <f t="shared" si="17"/>
        <v>0.49984918999999994</v>
      </c>
      <c r="J220" s="33">
        <v>0</v>
      </c>
      <c r="K220" s="33">
        <v>0.0108</v>
      </c>
      <c r="L220" s="33">
        <v>0.44043326367923197</v>
      </c>
      <c r="M220" s="33">
        <v>0.48602918999999994</v>
      </c>
      <c r="N220" s="33">
        <v>0</v>
      </c>
      <c r="O220" s="33">
        <v>0.00302</v>
      </c>
      <c r="P220" s="33">
        <v>0</v>
      </c>
      <c r="Q220" s="33">
        <v>0</v>
      </c>
      <c r="R220" s="33">
        <f t="shared" si="1"/>
        <v>0</v>
      </c>
      <c r="S220" s="33">
        <f t="shared" si="2"/>
        <v>0</v>
      </c>
      <c r="T220" s="33">
        <f t="shared" si="14"/>
        <v>0.059415926320767976</v>
      </c>
      <c r="U220" s="33">
        <f t="shared" si="15"/>
        <v>13.490335817151328</v>
      </c>
      <c r="V220" s="20" t="s">
        <v>549</v>
      </c>
    </row>
    <row r="221" spans="1:22" s="27" customFormat="1" ht="24">
      <c r="A221" s="1"/>
      <c r="B221" s="19" t="s">
        <v>192</v>
      </c>
      <c r="C221" s="6" t="s">
        <v>285</v>
      </c>
      <c r="D221" s="33">
        <v>0.514401411838976</v>
      </c>
      <c r="E221" s="33">
        <v>0</v>
      </c>
      <c r="F221" s="33">
        <v>0</v>
      </c>
      <c r="G221" s="33">
        <v>0</v>
      </c>
      <c r="H221" s="33">
        <f t="shared" si="16"/>
        <v>0.514401411838976</v>
      </c>
      <c r="I221" s="33">
        <f t="shared" si="17"/>
        <v>0.51971705</v>
      </c>
      <c r="J221" s="33">
        <v>0.514401411838976</v>
      </c>
      <c r="K221" s="33">
        <v>0.51086805</v>
      </c>
      <c r="L221" s="33">
        <v>0</v>
      </c>
      <c r="M221" s="33">
        <v>0.006019</v>
      </c>
      <c r="N221" s="33">
        <v>0</v>
      </c>
      <c r="O221" s="33">
        <v>0.00283</v>
      </c>
      <c r="P221" s="33">
        <v>0</v>
      </c>
      <c r="Q221" s="33">
        <v>0</v>
      </c>
      <c r="R221" s="33">
        <f t="shared" si="1"/>
        <v>0</v>
      </c>
      <c r="S221" s="33">
        <f t="shared" si="2"/>
        <v>0</v>
      </c>
      <c r="T221" s="33">
        <f t="shared" si="14"/>
        <v>0.005315638161023983</v>
      </c>
      <c r="U221" s="33">
        <f t="shared" si="15"/>
        <v>1.033363835845759</v>
      </c>
      <c r="V221" s="20"/>
    </row>
    <row r="222" spans="1:22" s="27" customFormat="1" ht="24">
      <c r="A222" s="1"/>
      <c r="B222" s="19" t="s">
        <v>193</v>
      </c>
      <c r="C222" s="6" t="s">
        <v>285</v>
      </c>
      <c r="D222" s="33">
        <v>0.2795513467328</v>
      </c>
      <c r="E222" s="33">
        <v>0</v>
      </c>
      <c r="F222" s="33">
        <v>0</v>
      </c>
      <c r="G222" s="33">
        <v>0</v>
      </c>
      <c r="H222" s="33">
        <f t="shared" si="16"/>
        <v>0.2795513467328</v>
      </c>
      <c r="I222" s="33">
        <f t="shared" si="17"/>
        <v>0.33345221</v>
      </c>
      <c r="J222" s="33">
        <v>0.2795513467328</v>
      </c>
      <c r="K222" s="33">
        <v>0.32614021000000004</v>
      </c>
      <c r="L222" s="33">
        <v>0</v>
      </c>
      <c r="M222" s="33">
        <v>0.005312000000000001</v>
      </c>
      <c r="N222" s="33">
        <v>0</v>
      </c>
      <c r="O222" s="33">
        <v>0.002</v>
      </c>
      <c r="P222" s="33">
        <v>0</v>
      </c>
      <c r="Q222" s="33">
        <v>0</v>
      </c>
      <c r="R222" s="33">
        <f t="shared" si="1"/>
        <v>0</v>
      </c>
      <c r="S222" s="33">
        <f t="shared" si="2"/>
        <v>0</v>
      </c>
      <c r="T222" s="33">
        <f t="shared" si="14"/>
        <v>0.053900863267200005</v>
      </c>
      <c r="U222" s="33">
        <f t="shared" si="15"/>
        <v>19.281203219786086</v>
      </c>
      <c r="V222" s="20" t="s">
        <v>550</v>
      </c>
    </row>
    <row r="223" spans="1:22" s="27" customFormat="1" ht="24">
      <c r="A223" s="1"/>
      <c r="B223" s="19" t="s">
        <v>194</v>
      </c>
      <c r="C223" s="6" t="s">
        <v>285</v>
      </c>
      <c r="D223" s="33">
        <v>0.444899460702016</v>
      </c>
      <c r="E223" s="33">
        <v>0</v>
      </c>
      <c r="F223" s="33">
        <v>0</v>
      </c>
      <c r="G223" s="33">
        <v>0</v>
      </c>
      <c r="H223" s="33">
        <f t="shared" si="16"/>
        <v>0.444899460702016</v>
      </c>
      <c r="I223" s="33">
        <f t="shared" si="17"/>
        <v>0.50555136</v>
      </c>
      <c r="J223" s="33">
        <v>0.382</v>
      </c>
      <c r="K223" s="33">
        <v>0.38173334</v>
      </c>
      <c r="L223" s="33">
        <v>0.06289946070201602</v>
      </c>
      <c r="M223" s="33">
        <v>0.12095802000000001</v>
      </c>
      <c r="N223" s="33">
        <v>0</v>
      </c>
      <c r="O223" s="33">
        <v>0.00286</v>
      </c>
      <c r="P223" s="33">
        <v>0</v>
      </c>
      <c r="Q223" s="33">
        <v>0</v>
      </c>
      <c r="R223" s="33">
        <f t="shared" si="1"/>
        <v>0</v>
      </c>
      <c r="S223" s="33">
        <f t="shared" si="2"/>
        <v>0</v>
      </c>
      <c r="T223" s="33">
        <f t="shared" si="14"/>
        <v>0.06065189929798398</v>
      </c>
      <c r="U223" s="33">
        <f t="shared" si="15"/>
        <v>13.632720345913683</v>
      </c>
      <c r="V223" s="20" t="s">
        <v>550</v>
      </c>
    </row>
    <row r="224" spans="1:22" s="27" customFormat="1" ht="24">
      <c r="A224" s="1"/>
      <c r="B224" s="19" t="s">
        <v>195</v>
      </c>
      <c r="C224" s="6" t="s">
        <v>285</v>
      </c>
      <c r="D224" s="33">
        <v>0.647378051499328</v>
      </c>
      <c r="E224" s="33">
        <v>0</v>
      </c>
      <c r="F224" s="33">
        <v>0</v>
      </c>
      <c r="G224" s="33">
        <v>0</v>
      </c>
      <c r="H224" s="33">
        <f t="shared" si="16"/>
        <v>0.647378051499328</v>
      </c>
      <c r="I224" s="33">
        <f t="shared" si="17"/>
        <v>0.68333173</v>
      </c>
      <c r="J224" s="33">
        <v>0.133</v>
      </c>
      <c r="K224" s="33">
        <v>0.13283341999999998</v>
      </c>
      <c r="L224" s="33">
        <v>0.514378051499328</v>
      </c>
      <c r="M224" s="33">
        <v>0.54527831</v>
      </c>
      <c r="N224" s="33">
        <v>0</v>
      </c>
      <c r="O224" s="33">
        <v>0.00522</v>
      </c>
      <c r="P224" s="33">
        <v>0</v>
      </c>
      <c r="Q224" s="33">
        <v>0</v>
      </c>
      <c r="R224" s="33">
        <f t="shared" si="1"/>
        <v>0</v>
      </c>
      <c r="S224" s="33">
        <f t="shared" si="2"/>
        <v>0</v>
      </c>
      <c r="T224" s="33">
        <f t="shared" si="14"/>
        <v>0.03595367850067199</v>
      </c>
      <c r="U224" s="33">
        <f t="shared" si="15"/>
        <v>5.553737637135403</v>
      </c>
      <c r="V224" s="20"/>
    </row>
    <row r="225" spans="1:22" s="27" customFormat="1" ht="12">
      <c r="A225" s="1"/>
      <c r="B225" s="9" t="s">
        <v>102</v>
      </c>
      <c r="C225" s="3"/>
      <c r="D225" s="33">
        <v>0</v>
      </c>
      <c r="E225" s="33">
        <v>0</v>
      </c>
      <c r="F225" s="33">
        <v>0</v>
      </c>
      <c r="G225" s="33">
        <v>0</v>
      </c>
      <c r="H225" s="33">
        <f t="shared" si="16"/>
        <v>0</v>
      </c>
      <c r="I225" s="33">
        <f t="shared" si="17"/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f t="shared" si="1"/>
        <v>0</v>
      </c>
      <c r="S225" s="33">
        <f t="shared" si="2"/>
        <v>0</v>
      </c>
      <c r="T225" s="33">
        <f t="shared" si="14"/>
        <v>0</v>
      </c>
      <c r="U225" s="33" t="e">
        <f t="shared" si="15"/>
        <v>#DIV/0!</v>
      </c>
      <c r="V225" s="20">
        <v>0</v>
      </c>
    </row>
    <row r="226" spans="1:22" s="27" customFormat="1" ht="22.5">
      <c r="A226" s="1"/>
      <c r="B226" s="7" t="s">
        <v>196</v>
      </c>
      <c r="C226" s="6" t="s">
        <v>285</v>
      </c>
      <c r="D226" s="33">
        <v>0.360179232276</v>
      </c>
      <c r="E226" s="33">
        <v>0</v>
      </c>
      <c r="F226" s="33">
        <v>0</v>
      </c>
      <c r="G226" s="33">
        <v>0</v>
      </c>
      <c r="H226" s="33">
        <f t="shared" si="16"/>
        <v>0.360179232276</v>
      </c>
      <c r="I226" s="33">
        <f t="shared" si="17"/>
        <v>0.55958298</v>
      </c>
      <c r="J226" s="33">
        <v>0.360179232276</v>
      </c>
      <c r="K226" s="33">
        <v>0.52104291</v>
      </c>
      <c r="L226" s="33">
        <v>0</v>
      </c>
      <c r="M226" s="33">
        <v>0.03626006999999999</v>
      </c>
      <c r="N226" s="33">
        <v>0</v>
      </c>
      <c r="O226" s="33">
        <v>0.00228</v>
      </c>
      <c r="P226" s="33">
        <v>0</v>
      </c>
      <c r="Q226" s="33">
        <v>0</v>
      </c>
      <c r="R226" s="33">
        <f t="shared" si="1"/>
        <v>0</v>
      </c>
      <c r="S226" s="33">
        <f t="shared" si="2"/>
        <v>0</v>
      </c>
      <c r="T226" s="33">
        <f t="shared" si="14"/>
        <v>0.19940374772399994</v>
      </c>
      <c r="U226" s="33">
        <f t="shared" si="15"/>
        <v>55.36236680386941</v>
      </c>
      <c r="V226" s="20" t="s">
        <v>551</v>
      </c>
    </row>
    <row r="227" spans="1:22" s="27" customFormat="1" ht="22.5">
      <c r="A227" s="1"/>
      <c r="B227" s="7" t="s">
        <v>197</v>
      </c>
      <c r="C227" s="6" t="s">
        <v>285</v>
      </c>
      <c r="D227" s="33">
        <v>0.5494460738710399</v>
      </c>
      <c r="E227" s="33">
        <v>0</v>
      </c>
      <c r="F227" s="33">
        <v>0</v>
      </c>
      <c r="G227" s="33">
        <v>0</v>
      </c>
      <c r="H227" s="33">
        <f t="shared" si="16"/>
        <v>0.5494460738710399</v>
      </c>
      <c r="I227" s="33">
        <f t="shared" si="17"/>
        <v>0.5701379200000001</v>
      </c>
      <c r="J227" s="33">
        <v>0.5494460738710399</v>
      </c>
      <c r="K227" s="33">
        <v>0.55988992</v>
      </c>
      <c r="L227" s="33">
        <v>0</v>
      </c>
      <c r="M227" s="33">
        <v>0.006658000000000002</v>
      </c>
      <c r="N227" s="33">
        <v>0</v>
      </c>
      <c r="O227" s="33">
        <v>0.0035899999999999994</v>
      </c>
      <c r="P227" s="33">
        <v>0</v>
      </c>
      <c r="Q227" s="33">
        <v>0</v>
      </c>
      <c r="R227" s="33">
        <f t="shared" si="1"/>
        <v>0</v>
      </c>
      <c r="S227" s="33">
        <f t="shared" si="2"/>
        <v>0</v>
      </c>
      <c r="T227" s="33">
        <f t="shared" si="14"/>
        <v>0.020691846128960134</v>
      </c>
      <c r="U227" s="33">
        <f t="shared" si="15"/>
        <v>3.7659466711953797</v>
      </c>
      <c r="V227" s="20"/>
    </row>
    <row r="228" spans="1:22" s="27" customFormat="1" ht="22.5">
      <c r="A228" s="1"/>
      <c r="B228" s="7" t="s">
        <v>198</v>
      </c>
      <c r="C228" s="6" t="s">
        <v>285</v>
      </c>
      <c r="D228" s="33">
        <v>0.39720994709440005</v>
      </c>
      <c r="E228" s="33">
        <v>0</v>
      </c>
      <c r="F228" s="33">
        <v>0</v>
      </c>
      <c r="G228" s="33">
        <v>0</v>
      </c>
      <c r="H228" s="33">
        <f t="shared" si="16"/>
        <v>0.39720994709440005</v>
      </c>
      <c r="I228" s="33">
        <f t="shared" si="17"/>
        <v>0.43291743000000005</v>
      </c>
      <c r="J228" s="33">
        <v>0</v>
      </c>
      <c r="K228" s="33">
        <v>0.01584</v>
      </c>
      <c r="L228" s="33">
        <v>0.39720994709440005</v>
      </c>
      <c r="M228" s="33">
        <v>0.41393743000000005</v>
      </c>
      <c r="N228" s="33">
        <v>0</v>
      </c>
      <c r="O228" s="33">
        <v>0.00314</v>
      </c>
      <c r="P228" s="33">
        <v>0</v>
      </c>
      <c r="Q228" s="33">
        <v>0</v>
      </c>
      <c r="R228" s="33">
        <f t="shared" si="1"/>
        <v>0</v>
      </c>
      <c r="S228" s="33">
        <f t="shared" si="2"/>
        <v>0</v>
      </c>
      <c r="T228" s="33">
        <f t="shared" si="14"/>
        <v>0.035707482905599996</v>
      </c>
      <c r="U228" s="33">
        <f t="shared" si="15"/>
        <v>8.989574195410025</v>
      </c>
      <c r="V228" s="20"/>
    </row>
    <row r="229" spans="1:22" s="27" customFormat="1" ht="22.5">
      <c r="A229" s="1"/>
      <c r="B229" s="7" t="s">
        <v>411</v>
      </c>
      <c r="C229" s="6" t="s">
        <v>285</v>
      </c>
      <c r="D229" s="33">
        <v>1.02151076613888</v>
      </c>
      <c r="E229" s="33">
        <v>0</v>
      </c>
      <c r="F229" s="33">
        <v>0</v>
      </c>
      <c r="G229" s="33">
        <v>0</v>
      </c>
      <c r="H229" s="33">
        <f t="shared" si="16"/>
        <v>1.02151076613888</v>
      </c>
      <c r="I229" s="33">
        <f t="shared" si="17"/>
        <v>1.13444399</v>
      </c>
      <c r="J229" s="33">
        <v>0.176</v>
      </c>
      <c r="K229" s="33">
        <v>0.17582804</v>
      </c>
      <c r="L229" s="33">
        <v>0.84551076613888</v>
      </c>
      <c r="M229" s="33">
        <v>0.95216595</v>
      </c>
      <c r="N229" s="33">
        <v>0</v>
      </c>
      <c r="O229" s="33">
        <v>0.00645</v>
      </c>
      <c r="P229" s="33">
        <v>0</v>
      </c>
      <c r="Q229" s="33">
        <v>0</v>
      </c>
      <c r="R229" s="33">
        <f t="shared" si="1"/>
        <v>0</v>
      </c>
      <c r="S229" s="33">
        <f t="shared" si="2"/>
        <v>0</v>
      </c>
      <c r="T229" s="33">
        <f t="shared" si="14"/>
        <v>0.11293322386112004</v>
      </c>
      <c r="U229" s="33">
        <f t="shared" si="15"/>
        <v>11.055509898146893</v>
      </c>
      <c r="V229" s="20" t="s">
        <v>518</v>
      </c>
    </row>
    <row r="230" spans="1:22" s="27" customFormat="1" ht="22.5">
      <c r="A230" s="1"/>
      <c r="B230" s="7" t="s">
        <v>199</v>
      </c>
      <c r="C230" s="6" t="s">
        <v>285</v>
      </c>
      <c r="D230" s="33">
        <v>0.7248583911198401</v>
      </c>
      <c r="E230" s="33">
        <v>0</v>
      </c>
      <c r="F230" s="33">
        <v>0</v>
      </c>
      <c r="G230" s="33">
        <v>0</v>
      </c>
      <c r="H230" s="33">
        <f t="shared" si="16"/>
        <v>0.7248583911198401</v>
      </c>
      <c r="I230" s="33">
        <f t="shared" si="17"/>
        <v>0.75325809</v>
      </c>
      <c r="J230" s="33">
        <v>0.383</v>
      </c>
      <c r="K230" s="33">
        <v>0.39957727</v>
      </c>
      <c r="L230" s="33">
        <v>0.34185839111984007</v>
      </c>
      <c r="M230" s="33">
        <v>0.34939082</v>
      </c>
      <c r="N230" s="33">
        <v>0</v>
      </c>
      <c r="O230" s="33">
        <v>0.00429</v>
      </c>
      <c r="P230" s="33">
        <v>0</v>
      </c>
      <c r="Q230" s="33">
        <v>0</v>
      </c>
      <c r="R230" s="33">
        <f t="shared" si="1"/>
        <v>0</v>
      </c>
      <c r="S230" s="33">
        <f t="shared" si="2"/>
        <v>0</v>
      </c>
      <c r="T230" s="33">
        <f t="shared" si="14"/>
        <v>0.028399698880159918</v>
      </c>
      <c r="U230" s="33">
        <f t="shared" si="15"/>
        <v>3.9179651126456543</v>
      </c>
      <c r="V230" s="20"/>
    </row>
    <row r="231" spans="1:22" s="27" customFormat="1" ht="22.5">
      <c r="A231" s="1"/>
      <c r="B231" s="7" t="s">
        <v>340</v>
      </c>
      <c r="C231" s="6" t="s">
        <v>285</v>
      </c>
      <c r="D231" s="33">
        <v>0.8933900995664001</v>
      </c>
      <c r="E231" s="33">
        <v>0</v>
      </c>
      <c r="F231" s="33">
        <v>0</v>
      </c>
      <c r="G231" s="33">
        <v>0</v>
      </c>
      <c r="H231" s="33">
        <f t="shared" si="16"/>
        <v>0.8933900995664001</v>
      </c>
      <c r="I231" s="33">
        <f t="shared" si="17"/>
        <v>0.9118699500000002</v>
      </c>
      <c r="J231" s="33">
        <v>0</v>
      </c>
      <c r="K231" s="33">
        <v>0</v>
      </c>
      <c r="L231" s="33">
        <v>0</v>
      </c>
      <c r="M231" s="33">
        <v>0.03535088</v>
      </c>
      <c r="N231" s="33">
        <v>0.8933900995664001</v>
      </c>
      <c r="O231" s="33">
        <v>0.8765190700000002</v>
      </c>
      <c r="P231" s="33">
        <v>0</v>
      </c>
      <c r="Q231" s="33">
        <v>0</v>
      </c>
      <c r="R231" s="33">
        <f t="shared" si="1"/>
        <v>0</v>
      </c>
      <c r="S231" s="33">
        <f t="shared" si="2"/>
        <v>0</v>
      </c>
      <c r="T231" s="33">
        <f t="shared" si="14"/>
        <v>0.01847985043360001</v>
      </c>
      <c r="U231" s="33">
        <f t="shared" si="15"/>
        <v>2.0685085320028795</v>
      </c>
      <c r="V231" s="20"/>
    </row>
    <row r="232" spans="1:22" s="27" customFormat="1" ht="22.5">
      <c r="A232" s="1"/>
      <c r="B232" s="7" t="s">
        <v>412</v>
      </c>
      <c r="C232" s="6" t="s">
        <v>285</v>
      </c>
      <c r="D232" s="33">
        <v>0.5585722700552</v>
      </c>
      <c r="E232" s="33">
        <v>0</v>
      </c>
      <c r="F232" s="33">
        <v>0</v>
      </c>
      <c r="G232" s="33">
        <v>0</v>
      </c>
      <c r="H232" s="33">
        <f t="shared" si="16"/>
        <v>0.5585722700552</v>
      </c>
      <c r="I232" s="33">
        <f t="shared" si="17"/>
        <v>0.56128741</v>
      </c>
      <c r="J232" s="33">
        <v>0</v>
      </c>
      <c r="K232" s="33">
        <v>0</v>
      </c>
      <c r="L232" s="33">
        <v>0.5585722700552</v>
      </c>
      <c r="M232" s="33">
        <v>0.55829741</v>
      </c>
      <c r="N232" s="33">
        <v>0</v>
      </c>
      <c r="O232" s="33">
        <v>0.00299</v>
      </c>
      <c r="P232" s="33">
        <v>0</v>
      </c>
      <c r="Q232" s="33">
        <v>0</v>
      </c>
      <c r="R232" s="33">
        <f t="shared" si="1"/>
        <v>0</v>
      </c>
      <c r="S232" s="33">
        <f t="shared" si="2"/>
        <v>0</v>
      </c>
      <c r="T232" s="33">
        <f t="shared" si="14"/>
        <v>0.0027151399447999935</v>
      </c>
      <c r="U232" s="33">
        <f t="shared" si="15"/>
        <v>0.48608570284587777</v>
      </c>
      <c r="V232" s="20"/>
    </row>
    <row r="233" spans="1:22" s="27" customFormat="1" ht="22.5">
      <c r="A233" s="1"/>
      <c r="B233" s="7" t="s">
        <v>341</v>
      </c>
      <c r="C233" s="6" t="s">
        <v>285</v>
      </c>
      <c r="D233" s="33">
        <v>0.6053478266464</v>
      </c>
      <c r="E233" s="33">
        <v>0</v>
      </c>
      <c r="F233" s="33">
        <v>0</v>
      </c>
      <c r="G233" s="33">
        <v>0</v>
      </c>
      <c r="H233" s="33">
        <f t="shared" si="16"/>
        <v>0.6053478266464</v>
      </c>
      <c r="I233" s="33">
        <f t="shared" si="17"/>
        <v>0.64236132</v>
      </c>
      <c r="J233" s="33">
        <v>0</v>
      </c>
      <c r="K233" s="33">
        <v>0</v>
      </c>
      <c r="L233" s="33">
        <v>0.6053478266464</v>
      </c>
      <c r="M233" s="33">
        <v>0.61663632</v>
      </c>
      <c r="N233" s="33">
        <v>0</v>
      </c>
      <c r="O233" s="33">
        <v>0.025724999999999998</v>
      </c>
      <c r="P233" s="33">
        <v>0</v>
      </c>
      <c r="Q233" s="33">
        <v>0</v>
      </c>
      <c r="R233" s="33">
        <f t="shared" si="1"/>
        <v>0</v>
      </c>
      <c r="S233" s="33">
        <f t="shared" si="2"/>
        <v>0</v>
      </c>
      <c r="T233" s="33">
        <f t="shared" si="14"/>
        <v>0.03701349335360005</v>
      </c>
      <c r="U233" s="33">
        <f t="shared" si="15"/>
        <v>6.114417484349973</v>
      </c>
      <c r="V233" s="20"/>
    </row>
    <row r="234" spans="1:22" s="27" customFormat="1" ht="12">
      <c r="A234" s="1"/>
      <c r="B234" s="9" t="s">
        <v>149</v>
      </c>
      <c r="C234" s="6"/>
      <c r="D234" s="33">
        <v>0</v>
      </c>
      <c r="E234" s="33">
        <v>0</v>
      </c>
      <c r="F234" s="33">
        <v>0</v>
      </c>
      <c r="G234" s="33">
        <v>0</v>
      </c>
      <c r="H234" s="33">
        <f t="shared" si="16"/>
        <v>0</v>
      </c>
      <c r="I234" s="33">
        <f t="shared" si="17"/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f t="shared" si="1"/>
        <v>0</v>
      </c>
      <c r="S234" s="33">
        <f t="shared" si="2"/>
        <v>0</v>
      </c>
      <c r="T234" s="33">
        <f t="shared" si="14"/>
        <v>0</v>
      </c>
      <c r="U234" s="33">
        <v>0</v>
      </c>
      <c r="V234" s="20">
        <v>0</v>
      </c>
    </row>
    <row r="235" spans="1:22" s="27" customFormat="1" ht="22.5">
      <c r="A235" s="1"/>
      <c r="B235" s="7" t="s">
        <v>200</v>
      </c>
      <c r="C235" s="6" t="s">
        <v>285</v>
      </c>
      <c r="D235" s="33">
        <v>0.320650752892</v>
      </c>
      <c r="E235" s="33">
        <v>0</v>
      </c>
      <c r="F235" s="33">
        <v>0</v>
      </c>
      <c r="G235" s="33">
        <v>0</v>
      </c>
      <c r="H235" s="33">
        <f t="shared" si="16"/>
        <v>0.320650752892</v>
      </c>
      <c r="I235" s="33">
        <f t="shared" si="17"/>
        <v>0.36667491</v>
      </c>
      <c r="J235" s="33">
        <v>0.320650752892</v>
      </c>
      <c r="K235" s="33">
        <v>0.35446591000000005</v>
      </c>
      <c r="L235" s="33">
        <v>0</v>
      </c>
      <c r="M235" s="33">
        <v>0.011068999999999999</v>
      </c>
      <c r="N235" s="33">
        <v>0</v>
      </c>
      <c r="O235" s="33">
        <v>0.00114</v>
      </c>
      <c r="P235" s="33">
        <v>0</v>
      </c>
      <c r="Q235" s="33">
        <v>0</v>
      </c>
      <c r="R235" s="33">
        <f t="shared" si="1"/>
        <v>0</v>
      </c>
      <c r="S235" s="33">
        <f t="shared" si="2"/>
        <v>0</v>
      </c>
      <c r="T235" s="33">
        <f t="shared" si="14"/>
        <v>0.04602415710800001</v>
      </c>
      <c r="U235" s="33">
        <f t="shared" si="15"/>
        <v>14.353360063215456</v>
      </c>
      <c r="V235" s="20" t="s">
        <v>522</v>
      </c>
    </row>
    <row r="236" spans="1:22" s="27" customFormat="1" ht="22.5">
      <c r="A236" s="1"/>
      <c r="B236" s="7" t="s">
        <v>413</v>
      </c>
      <c r="C236" s="6" t="s">
        <v>285</v>
      </c>
      <c r="D236" s="33">
        <v>0.7268397081235201</v>
      </c>
      <c r="E236" s="33">
        <v>0</v>
      </c>
      <c r="F236" s="33">
        <v>0</v>
      </c>
      <c r="G236" s="33">
        <v>0</v>
      </c>
      <c r="H236" s="33">
        <f t="shared" si="16"/>
        <v>0.7268397081235201</v>
      </c>
      <c r="I236" s="33">
        <f t="shared" si="17"/>
        <v>0.78067299</v>
      </c>
      <c r="J236" s="33">
        <v>0.21200000000000002</v>
      </c>
      <c r="K236" s="33">
        <v>0.23050448</v>
      </c>
      <c r="L236" s="33">
        <v>0.5148397081235201</v>
      </c>
      <c r="M236" s="33">
        <v>0.54623851</v>
      </c>
      <c r="N236" s="33">
        <v>0</v>
      </c>
      <c r="O236" s="33">
        <v>0.00393</v>
      </c>
      <c r="P236" s="33">
        <v>0</v>
      </c>
      <c r="Q236" s="33">
        <v>0</v>
      </c>
      <c r="R236" s="33">
        <f t="shared" si="1"/>
        <v>0</v>
      </c>
      <c r="S236" s="33">
        <f t="shared" si="2"/>
        <v>0</v>
      </c>
      <c r="T236" s="33">
        <f t="shared" si="14"/>
        <v>0.053833281876479955</v>
      </c>
      <c r="U236" s="33">
        <f t="shared" si="15"/>
        <v>7.406486089685603</v>
      </c>
      <c r="V236" s="20"/>
    </row>
    <row r="237" spans="1:22" s="27" customFormat="1" ht="22.5">
      <c r="A237" s="1"/>
      <c r="B237" s="7" t="s">
        <v>414</v>
      </c>
      <c r="C237" s="6" t="s">
        <v>285</v>
      </c>
      <c r="D237" s="33">
        <v>0.114754037440896</v>
      </c>
      <c r="E237" s="33">
        <v>0</v>
      </c>
      <c r="F237" s="33">
        <v>0</v>
      </c>
      <c r="G237" s="33">
        <v>0</v>
      </c>
      <c r="H237" s="33">
        <f t="shared" si="16"/>
        <v>0.114754037440896</v>
      </c>
      <c r="I237" s="33">
        <f t="shared" si="17"/>
        <v>0.13761205</v>
      </c>
      <c r="J237" s="33">
        <v>0.114754037440896</v>
      </c>
      <c r="K237" s="33">
        <v>0.13277605</v>
      </c>
      <c r="L237" s="33">
        <v>0</v>
      </c>
      <c r="M237" s="33">
        <v>0.004196</v>
      </c>
      <c r="N237" s="33">
        <v>0</v>
      </c>
      <c r="O237" s="33">
        <v>0.00064</v>
      </c>
      <c r="P237" s="33">
        <v>0</v>
      </c>
      <c r="Q237" s="33">
        <v>0</v>
      </c>
      <c r="R237" s="33">
        <f t="shared" si="1"/>
        <v>0</v>
      </c>
      <c r="S237" s="33">
        <f t="shared" si="2"/>
        <v>0</v>
      </c>
      <c r="T237" s="33">
        <f t="shared" si="14"/>
        <v>0.02285801255910401</v>
      </c>
      <c r="U237" s="33">
        <f t="shared" si="15"/>
        <v>19.91913580459164</v>
      </c>
      <c r="V237" s="20" t="s">
        <v>523</v>
      </c>
    </row>
    <row r="238" spans="1:22" s="27" customFormat="1" ht="33.75">
      <c r="A238" s="1"/>
      <c r="B238" s="7" t="s">
        <v>415</v>
      </c>
      <c r="C238" s="6" t="s">
        <v>285</v>
      </c>
      <c r="D238" s="33">
        <v>0.7719492276752001</v>
      </c>
      <c r="E238" s="33">
        <v>0</v>
      </c>
      <c r="F238" s="33">
        <v>0</v>
      </c>
      <c r="G238" s="33">
        <v>0</v>
      </c>
      <c r="H238" s="33">
        <f t="shared" si="16"/>
        <v>0.7719492276752001</v>
      </c>
      <c r="I238" s="33">
        <f t="shared" si="17"/>
        <v>0.9306932</v>
      </c>
      <c r="J238" s="33">
        <v>0.133</v>
      </c>
      <c r="K238" s="33">
        <v>0.13272604</v>
      </c>
      <c r="L238" s="33">
        <v>0.6389492276752001</v>
      </c>
      <c r="M238" s="33">
        <v>0.79169716</v>
      </c>
      <c r="N238" s="33">
        <v>0</v>
      </c>
      <c r="O238" s="33">
        <v>0.00627</v>
      </c>
      <c r="P238" s="33">
        <v>0</v>
      </c>
      <c r="Q238" s="33">
        <v>0</v>
      </c>
      <c r="R238" s="33">
        <f t="shared" si="1"/>
        <v>0</v>
      </c>
      <c r="S238" s="33">
        <f t="shared" si="2"/>
        <v>0</v>
      </c>
      <c r="T238" s="33">
        <f t="shared" si="14"/>
        <v>0.15874397232479986</v>
      </c>
      <c r="U238" s="33">
        <f t="shared" si="15"/>
        <v>20.5640431564227</v>
      </c>
      <c r="V238" s="20" t="s">
        <v>522</v>
      </c>
    </row>
    <row r="239" spans="1:22" s="27" customFormat="1" ht="33.75">
      <c r="A239" s="1"/>
      <c r="B239" s="7" t="s">
        <v>416</v>
      </c>
      <c r="C239" s="6" t="s">
        <v>285</v>
      </c>
      <c r="D239" s="33">
        <v>1.0453005013608</v>
      </c>
      <c r="E239" s="33">
        <v>0</v>
      </c>
      <c r="F239" s="33">
        <v>0</v>
      </c>
      <c r="G239" s="33">
        <v>0</v>
      </c>
      <c r="H239" s="33">
        <f t="shared" si="16"/>
        <v>1.0453005013608</v>
      </c>
      <c r="I239" s="33">
        <f t="shared" si="17"/>
        <v>1.0861000900000002</v>
      </c>
      <c r="J239" s="33">
        <v>0.599</v>
      </c>
      <c r="K239" s="33">
        <v>0.59949355</v>
      </c>
      <c r="L239" s="33">
        <v>0.44630050136080013</v>
      </c>
      <c r="M239" s="33">
        <v>0.48033654000000003</v>
      </c>
      <c r="N239" s="33">
        <v>0</v>
      </c>
      <c r="O239" s="33">
        <v>0.00627</v>
      </c>
      <c r="P239" s="33">
        <v>0</v>
      </c>
      <c r="Q239" s="33">
        <v>0</v>
      </c>
      <c r="R239" s="33">
        <f t="shared" si="1"/>
        <v>0</v>
      </c>
      <c r="S239" s="33">
        <f t="shared" si="2"/>
        <v>0</v>
      </c>
      <c r="T239" s="33">
        <f t="shared" si="14"/>
        <v>0.04079958863920008</v>
      </c>
      <c r="U239" s="33">
        <f t="shared" si="15"/>
        <v>3.9031444628684366</v>
      </c>
      <c r="V239" s="20"/>
    </row>
    <row r="240" spans="1:22" s="27" customFormat="1" ht="33.75">
      <c r="A240" s="1"/>
      <c r="B240" s="7" t="s">
        <v>201</v>
      </c>
      <c r="C240" s="6" t="s">
        <v>285</v>
      </c>
      <c r="D240" s="33">
        <v>1.5260855509568</v>
      </c>
      <c r="E240" s="33">
        <v>0</v>
      </c>
      <c r="F240" s="33">
        <v>0</v>
      </c>
      <c r="G240" s="33">
        <v>0</v>
      </c>
      <c r="H240" s="33">
        <f t="shared" si="16"/>
        <v>1.5260855509568</v>
      </c>
      <c r="I240" s="33">
        <f t="shared" si="17"/>
        <v>1.6886792899999998</v>
      </c>
      <c r="J240" s="33">
        <v>1.246</v>
      </c>
      <c r="K240" s="33">
        <v>1.24581602</v>
      </c>
      <c r="L240" s="33">
        <v>0.2800855509568001</v>
      </c>
      <c r="M240" s="33">
        <v>0.43089326999999994</v>
      </c>
      <c r="N240" s="33">
        <v>0</v>
      </c>
      <c r="O240" s="33">
        <v>0.01197</v>
      </c>
      <c r="P240" s="33">
        <v>0</v>
      </c>
      <c r="Q240" s="33">
        <v>0</v>
      </c>
      <c r="R240" s="33">
        <f t="shared" si="1"/>
        <v>0</v>
      </c>
      <c r="S240" s="33">
        <f t="shared" si="2"/>
        <v>0</v>
      </c>
      <c r="T240" s="33">
        <f t="shared" si="14"/>
        <v>0.16259373904319974</v>
      </c>
      <c r="U240" s="33">
        <f t="shared" si="15"/>
        <v>10.654300405456258</v>
      </c>
      <c r="V240" s="20" t="s">
        <v>521</v>
      </c>
    </row>
    <row r="241" spans="1:22" s="27" customFormat="1" ht="22.5">
      <c r="A241" s="1"/>
      <c r="B241" s="7" t="s">
        <v>417</v>
      </c>
      <c r="C241" s="6" t="s">
        <v>285</v>
      </c>
      <c r="D241" s="33">
        <v>1.0511920415340001</v>
      </c>
      <c r="E241" s="33">
        <v>0</v>
      </c>
      <c r="F241" s="33">
        <v>0</v>
      </c>
      <c r="G241" s="33">
        <v>0</v>
      </c>
      <c r="H241" s="33">
        <f t="shared" si="16"/>
        <v>1.0511920415340001</v>
      </c>
      <c r="I241" s="33">
        <f t="shared" si="17"/>
        <v>1.03664895</v>
      </c>
      <c r="J241" s="33">
        <v>0</v>
      </c>
      <c r="K241" s="33">
        <v>0</v>
      </c>
      <c r="L241" s="33">
        <v>1.0511920415340001</v>
      </c>
      <c r="M241" s="33">
        <v>1.01608195</v>
      </c>
      <c r="N241" s="33">
        <v>0</v>
      </c>
      <c r="O241" s="33">
        <v>0.020567000000000002</v>
      </c>
      <c r="P241" s="33">
        <v>0</v>
      </c>
      <c r="Q241" s="33">
        <v>0</v>
      </c>
      <c r="R241" s="33">
        <f t="shared" si="1"/>
        <v>0</v>
      </c>
      <c r="S241" s="33">
        <f t="shared" si="2"/>
        <v>0</v>
      </c>
      <c r="T241" s="33">
        <f t="shared" si="14"/>
        <v>-0.01454309153400013</v>
      </c>
      <c r="U241" s="33">
        <f t="shared" si="15"/>
        <v>-1.3834856961794972</v>
      </c>
      <c r="V241" s="20"/>
    </row>
    <row r="242" spans="1:22" s="27" customFormat="1" ht="12">
      <c r="A242" s="1"/>
      <c r="B242" s="9" t="s">
        <v>92</v>
      </c>
      <c r="C242" s="6"/>
      <c r="D242" s="33">
        <v>0</v>
      </c>
      <c r="E242" s="33">
        <v>0</v>
      </c>
      <c r="F242" s="33">
        <v>0</v>
      </c>
      <c r="G242" s="33">
        <v>0</v>
      </c>
      <c r="H242" s="33">
        <f t="shared" si="16"/>
        <v>0</v>
      </c>
      <c r="I242" s="33">
        <f t="shared" si="17"/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f t="shared" si="1"/>
        <v>0</v>
      </c>
      <c r="S242" s="33">
        <f t="shared" si="2"/>
        <v>0</v>
      </c>
      <c r="T242" s="33">
        <f t="shared" si="14"/>
        <v>0</v>
      </c>
      <c r="U242" s="33">
        <v>0</v>
      </c>
      <c r="V242" s="20">
        <v>0</v>
      </c>
    </row>
    <row r="243" spans="1:22" s="27" customFormat="1" ht="22.5">
      <c r="A243" s="1"/>
      <c r="B243" s="7" t="s">
        <v>202</v>
      </c>
      <c r="C243" s="6" t="s">
        <v>285</v>
      </c>
      <c r="D243" s="33">
        <v>0.29487164928336</v>
      </c>
      <c r="E243" s="33">
        <v>0</v>
      </c>
      <c r="F243" s="33">
        <v>0</v>
      </c>
      <c r="G243" s="33">
        <v>0</v>
      </c>
      <c r="H243" s="33">
        <f t="shared" si="16"/>
        <v>0.29487164928336</v>
      </c>
      <c r="I243" s="33">
        <f t="shared" si="17"/>
        <v>0.30658182</v>
      </c>
      <c r="J243" s="33">
        <v>0.29487164928336</v>
      </c>
      <c r="K243" s="33">
        <v>0.29854282</v>
      </c>
      <c r="L243" s="33">
        <v>0</v>
      </c>
      <c r="M243" s="33">
        <v>0.005649</v>
      </c>
      <c r="N243" s="33">
        <v>0</v>
      </c>
      <c r="O243" s="33">
        <v>0.00239</v>
      </c>
      <c r="P243" s="33">
        <v>0</v>
      </c>
      <c r="Q243" s="33">
        <v>0</v>
      </c>
      <c r="R243" s="33">
        <f t="shared" si="1"/>
        <v>0</v>
      </c>
      <c r="S243" s="33">
        <f t="shared" si="2"/>
        <v>0</v>
      </c>
      <c r="T243" s="33">
        <f t="shared" si="14"/>
        <v>0.01171017071663999</v>
      </c>
      <c r="U243" s="33">
        <f t="shared" si="15"/>
        <v>3.9712772472700406</v>
      </c>
      <c r="V243" s="20"/>
    </row>
    <row r="244" spans="1:22" s="27" customFormat="1" ht="22.5">
      <c r="A244" s="1"/>
      <c r="B244" s="7" t="s">
        <v>203</v>
      </c>
      <c r="C244" s="6" t="s">
        <v>285</v>
      </c>
      <c r="D244" s="33">
        <v>0.24274727788864003</v>
      </c>
      <c r="E244" s="33">
        <v>0</v>
      </c>
      <c r="F244" s="33">
        <v>0</v>
      </c>
      <c r="G244" s="33">
        <v>0</v>
      </c>
      <c r="H244" s="33">
        <f t="shared" si="16"/>
        <v>0.24274727788864003</v>
      </c>
      <c r="I244" s="33">
        <f t="shared" si="17"/>
        <v>0.26346515</v>
      </c>
      <c r="J244" s="33">
        <v>0.24274727788864003</v>
      </c>
      <c r="K244" s="33">
        <v>0.25637014999999996</v>
      </c>
      <c r="L244" s="33">
        <v>0</v>
      </c>
      <c r="M244" s="33">
        <v>0.005215</v>
      </c>
      <c r="N244" s="33">
        <v>0</v>
      </c>
      <c r="O244" s="33">
        <v>0.00188</v>
      </c>
      <c r="P244" s="33">
        <v>0</v>
      </c>
      <c r="Q244" s="33">
        <v>0</v>
      </c>
      <c r="R244" s="33">
        <f t="shared" si="1"/>
        <v>0</v>
      </c>
      <c r="S244" s="33">
        <f t="shared" si="2"/>
        <v>0</v>
      </c>
      <c r="T244" s="33">
        <f t="shared" si="14"/>
        <v>0.020717872111359947</v>
      </c>
      <c r="U244" s="33">
        <f t="shared" si="15"/>
        <v>8.534749510502952</v>
      </c>
      <c r="V244" s="20"/>
    </row>
    <row r="245" spans="1:22" s="27" customFormat="1" ht="22.5">
      <c r="A245" s="1"/>
      <c r="B245" s="7" t="s">
        <v>418</v>
      </c>
      <c r="C245" s="6" t="s">
        <v>285</v>
      </c>
      <c r="D245" s="33">
        <v>0.06948081052272</v>
      </c>
      <c r="E245" s="33">
        <v>0</v>
      </c>
      <c r="F245" s="33">
        <v>0</v>
      </c>
      <c r="G245" s="33">
        <v>0</v>
      </c>
      <c r="H245" s="33">
        <f t="shared" si="16"/>
        <v>0.06948081052272</v>
      </c>
      <c r="I245" s="33">
        <f t="shared" si="17"/>
        <v>0.07666935999999999</v>
      </c>
      <c r="J245" s="33">
        <v>0.06948081052272</v>
      </c>
      <c r="K245" s="33">
        <v>0.07209736</v>
      </c>
      <c r="L245" s="33">
        <v>0</v>
      </c>
      <c r="M245" s="33">
        <v>0.004062</v>
      </c>
      <c r="N245" s="33">
        <v>0</v>
      </c>
      <c r="O245" s="33">
        <v>0.00051</v>
      </c>
      <c r="P245" s="33">
        <v>0</v>
      </c>
      <c r="Q245" s="33">
        <v>0</v>
      </c>
      <c r="R245" s="33">
        <f t="shared" si="1"/>
        <v>0</v>
      </c>
      <c r="S245" s="33">
        <f t="shared" si="2"/>
        <v>0</v>
      </c>
      <c r="T245" s="33">
        <f t="shared" si="14"/>
        <v>0.007188549477279996</v>
      </c>
      <c r="U245" s="33">
        <f t="shared" si="15"/>
        <v>10.346093292808327</v>
      </c>
      <c r="V245" s="20" t="s">
        <v>521</v>
      </c>
    </row>
    <row r="246" spans="1:22" s="27" customFormat="1" ht="22.5">
      <c r="A246" s="1"/>
      <c r="B246" s="7" t="s">
        <v>204</v>
      </c>
      <c r="C246" s="6" t="s">
        <v>285</v>
      </c>
      <c r="D246" s="33">
        <v>0.2467837422216</v>
      </c>
      <c r="E246" s="33">
        <v>0</v>
      </c>
      <c r="F246" s="33">
        <v>0</v>
      </c>
      <c r="G246" s="33">
        <v>0</v>
      </c>
      <c r="H246" s="33">
        <f t="shared" si="16"/>
        <v>0.2467837422216</v>
      </c>
      <c r="I246" s="33">
        <f t="shared" si="17"/>
        <v>0.34236523</v>
      </c>
      <c r="J246" s="33">
        <v>0.141</v>
      </c>
      <c r="K246" s="33">
        <v>0.15009240000000001</v>
      </c>
      <c r="L246" s="33">
        <v>0.1057837422216</v>
      </c>
      <c r="M246" s="33">
        <v>0.18984283000000002</v>
      </c>
      <c r="N246" s="33">
        <v>0</v>
      </c>
      <c r="O246" s="33">
        <v>0.00243</v>
      </c>
      <c r="P246" s="33">
        <v>0</v>
      </c>
      <c r="Q246" s="33">
        <v>0</v>
      </c>
      <c r="R246" s="33">
        <f t="shared" si="1"/>
        <v>0</v>
      </c>
      <c r="S246" s="33">
        <f t="shared" si="2"/>
        <v>0</v>
      </c>
      <c r="T246" s="33">
        <f t="shared" si="14"/>
        <v>0.09558148777840003</v>
      </c>
      <c r="U246" s="33">
        <f t="shared" si="15"/>
        <v>38.73086894539934</v>
      </c>
      <c r="V246" s="20" t="s">
        <v>522</v>
      </c>
    </row>
    <row r="247" spans="1:22" s="27" customFormat="1" ht="22.5">
      <c r="A247" s="1"/>
      <c r="B247" s="7" t="s">
        <v>419</v>
      </c>
      <c r="C247" s="6" t="s">
        <v>285</v>
      </c>
      <c r="D247" s="33">
        <v>0.25040985725807996</v>
      </c>
      <c r="E247" s="33">
        <v>0</v>
      </c>
      <c r="F247" s="33">
        <v>0</v>
      </c>
      <c r="G247" s="33">
        <v>0</v>
      </c>
      <c r="H247" s="33">
        <f t="shared" si="16"/>
        <v>0.25040985725807996</v>
      </c>
      <c r="I247" s="33">
        <f t="shared" si="17"/>
        <v>0.38856668</v>
      </c>
      <c r="J247" s="33">
        <v>0.169</v>
      </c>
      <c r="K247" s="33">
        <v>0.1787803</v>
      </c>
      <c r="L247" s="33">
        <v>0.08140985725807995</v>
      </c>
      <c r="M247" s="33">
        <v>0.20714638000000002</v>
      </c>
      <c r="N247" s="33">
        <v>0</v>
      </c>
      <c r="O247" s="33">
        <v>0.00264</v>
      </c>
      <c r="P247" s="33">
        <v>0</v>
      </c>
      <c r="Q247" s="33">
        <v>0</v>
      </c>
      <c r="R247" s="33">
        <f t="shared" si="1"/>
        <v>0</v>
      </c>
      <c r="S247" s="33">
        <f t="shared" si="2"/>
        <v>0</v>
      </c>
      <c r="T247" s="33">
        <f t="shared" si="14"/>
        <v>0.13815682274192004</v>
      </c>
      <c r="U247" s="33">
        <f t="shared" si="15"/>
        <v>55.172278062333405</v>
      </c>
      <c r="V247" s="20" t="s">
        <v>522</v>
      </c>
    </row>
    <row r="248" spans="1:22" s="27" customFormat="1" ht="12">
      <c r="A248" s="1"/>
      <c r="B248" s="9" t="s">
        <v>150</v>
      </c>
      <c r="C248" s="6"/>
      <c r="D248" s="33">
        <v>0</v>
      </c>
      <c r="E248" s="33">
        <v>0</v>
      </c>
      <c r="F248" s="33">
        <v>0</v>
      </c>
      <c r="G248" s="33">
        <v>0</v>
      </c>
      <c r="H248" s="33">
        <f t="shared" si="16"/>
        <v>0</v>
      </c>
      <c r="I248" s="33">
        <f t="shared" si="17"/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f t="shared" si="1"/>
        <v>0</v>
      </c>
      <c r="S248" s="33">
        <f t="shared" si="2"/>
        <v>0</v>
      </c>
      <c r="T248" s="33">
        <f t="shared" si="14"/>
        <v>0</v>
      </c>
      <c r="U248" s="33">
        <v>0</v>
      </c>
      <c r="V248" s="20">
        <v>0</v>
      </c>
    </row>
    <row r="249" spans="1:22" s="27" customFormat="1" ht="24">
      <c r="A249" s="1"/>
      <c r="B249" s="19" t="s">
        <v>420</v>
      </c>
      <c r="C249" s="6" t="s">
        <v>285</v>
      </c>
      <c r="D249" s="33">
        <v>0.48218821012185603</v>
      </c>
      <c r="E249" s="33">
        <v>0</v>
      </c>
      <c r="F249" s="33">
        <v>0</v>
      </c>
      <c r="G249" s="33">
        <v>0</v>
      </c>
      <c r="H249" s="33">
        <f t="shared" si="16"/>
        <v>0.482188210121856</v>
      </c>
      <c r="I249" s="33">
        <f t="shared" si="17"/>
        <v>0.48036389999999995</v>
      </c>
      <c r="J249" s="33">
        <v>0.24099999999999996</v>
      </c>
      <c r="K249" s="33">
        <v>0.25183755999999996</v>
      </c>
      <c r="L249" s="33">
        <v>0.24118821012185604</v>
      </c>
      <c r="M249" s="33">
        <v>0.22506633999999998</v>
      </c>
      <c r="N249" s="33">
        <v>0</v>
      </c>
      <c r="O249" s="33">
        <v>0.0034599999999999995</v>
      </c>
      <c r="P249" s="33">
        <v>0</v>
      </c>
      <c r="Q249" s="33">
        <v>0</v>
      </c>
      <c r="R249" s="33">
        <f t="shared" si="1"/>
        <v>0</v>
      </c>
      <c r="S249" s="33">
        <f t="shared" si="2"/>
        <v>0</v>
      </c>
      <c r="T249" s="33">
        <f t="shared" si="14"/>
        <v>-0.001824310121856021</v>
      </c>
      <c r="U249" s="33">
        <f t="shared" si="15"/>
        <v>-0.3783398439781411</v>
      </c>
      <c r="V249" s="20"/>
    </row>
    <row r="250" spans="1:22" s="27" customFormat="1" ht="24">
      <c r="A250" s="1"/>
      <c r="B250" s="34" t="s">
        <v>421</v>
      </c>
      <c r="C250" s="6" t="s">
        <v>285</v>
      </c>
      <c r="D250" s="33">
        <v>0.31379574305856006</v>
      </c>
      <c r="E250" s="33">
        <v>0</v>
      </c>
      <c r="F250" s="33">
        <v>0</v>
      </c>
      <c r="G250" s="33">
        <v>0</v>
      </c>
      <c r="H250" s="33">
        <f t="shared" si="16"/>
        <v>0.31379574305856006</v>
      </c>
      <c r="I250" s="33">
        <f t="shared" si="17"/>
        <v>0.31779251000000003</v>
      </c>
      <c r="J250" s="33">
        <v>0.31379574305856006</v>
      </c>
      <c r="K250" s="33">
        <v>0.30445007</v>
      </c>
      <c r="L250" s="33">
        <v>0</v>
      </c>
      <c r="M250" s="33">
        <v>0.011462440000000013</v>
      </c>
      <c r="N250" s="33">
        <v>0</v>
      </c>
      <c r="O250" s="33">
        <v>0.00188</v>
      </c>
      <c r="P250" s="33">
        <v>0</v>
      </c>
      <c r="Q250" s="33">
        <v>0</v>
      </c>
      <c r="R250" s="33">
        <f t="shared" si="1"/>
        <v>0</v>
      </c>
      <c r="S250" s="33">
        <f t="shared" si="2"/>
        <v>0</v>
      </c>
      <c r="T250" s="33">
        <f t="shared" si="14"/>
        <v>0.0039967669414399665</v>
      </c>
      <c r="U250" s="33">
        <f t="shared" si="15"/>
        <v>1.2736842451983474</v>
      </c>
      <c r="V250" s="20"/>
    </row>
    <row r="251" spans="1:22" s="27" customFormat="1" ht="22.5">
      <c r="A251" s="1"/>
      <c r="B251" s="7" t="s">
        <v>422</v>
      </c>
      <c r="C251" s="6" t="s">
        <v>285</v>
      </c>
      <c r="D251" s="33">
        <v>1.2915540086792001</v>
      </c>
      <c r="E251" s="33">
        <v>0</v>
      </c>
      <c r="F251" s="33">
        <v>0</v>
      </c>
      <c r="G251" s="33">
        <v>0</v>
      </c>
      <c r="H251" s="33">
        <f t="shared" si="16"/>
        <v>1.2915540086792001</v>
      </c>
      <c r="I251" s="33">
        <f t="shared" si="17"/>
        <v>1.2924267400000005</v>
      </c>
      <c r="J251" s="33">
        <v>0.31200000000000006</v>
      </c>
      <c r="K251" s="33">
        <v>0.17143129000000001</v>
      </c>
      <c r="L251" s="33">
        <v>0.9795540086792001</v>
      </c>
      <c r="M251" s="33">
        <v>1.1130154500000002</v>
      </c>
      <c r="N251" s="33">
        <v>0</v>
      </c>
      <c r="O251" s="33">
        <v>0.00798</v>
      </c>
      <c r="P251" s="33">
        <v>0</v>
      </c>
      <c r="Q251" s="33">
        <v>0</v>
      </c>
      <c r="R251" s="33">
        <f t="shared" si="1"/>
        <v>0</v>
      </c>
      <c r="S251" s="33">
        <f t="shared" si="2"/>
        <v>0</v>
      </c>
      <c r="T251" s="33">
        <f t="shared" si="14"/>
        <v>0.0008727313208003462</v>
      </c>
      <c r="U251" s="33">
        <f t="shared" si="15"/>
        <v>0.06757218938856763</v>
      </c>
      <c r="V251" s="20"/>
    </row>
    <row r="252" spans="1:22" s="27" customFormat="1" ht="22.5">
      <c r="A252" s="1"/>
      <c r="B252" s="7" t="s">
        <v>423</v>
      </c>
      <c r="C252" s="6" t="s">
        <v>285</v>
      </c>
      <c r="D252" s="33">
        <v>1.4858596159568</v>
      </c>
      <c r="E252" s="33">
        <v>0</v>
      </c>
      <c r="F252" s="33">
        <v>0</v>
      </c>
      <c r="G252" s="33">
        <v>0</v>
      </c>
      <c r="H252" s="33">
        <f t="shared" si="16"/>
        <v>1.4858596159568</v>
      </c>
      <c r="I252" s="33">
        <f t="shared" si="17"/>
        <v>0.038595</v>
      </c>
      <c r="J252" s="33">
        <v>0</v>
      </c>
      <c r="K252" s="33">
        <v>0</v>
      </c>
      <c r="L252" s="33">
        <v>0</v>
      </c>
      <c r="M252" s="33">
        <v>0.038595</v>
      </c>
      <c r="N252" s="33">
        <v>1.4858596159568</v>
      </c>
      <c r="O252" s="33">
        <v>0</v>
      </c>
      <c r="P252" s="33">
        <v>0</v>
      </c>
      <c r="Q252" s="33">
        <v>0</v>
      </c>
      <c r="R252" s="33">
        <f t="shared" si="1"/>
        <v>0</v>
      </c>
      <c r="S252" s="33">
        <f t="shared" si="2"/>
        <v>0</v>
      </c>
      <c r="T252" s="33">
        <f t="shared" si="14"/>
        <v>-1.4472646159568001</v>
      </c>
      <c r="U252" s="33">
        <f t="shared" si="15"/>
        <v>-97.40251369742307</v>
      </c>
      <c r="V252" s="20" t="s">
        <v>524</v>
      </c>
    </row>
    <row r="253" spans="1:22" s="27" customFormat="1" ht="12">
      <c r="A253" s="39" t="s">
        <v>98</v>
      </c>
      <c r="B253" s="8" t="s">
        <v>103</v>
      </c>
      <c r="C253" s="41" t="s">
        <v>286</v>
      </c>
      <c r="D253" s="33">
        <v>12.584922977969907</v>
      </c>
      <c r="E253" s="33">
        <v>0</v>
      </c>
      <c r="F253" s="33">
        <v>0</v>
      </c>
      <c r="G253" s="33">
        <v>0</v>
      </c>
      <c r="H253" s="33">
        <f t="shared" si="16"/>
        <v>12.584922977969907</v>
      </c>
      <c r="I253" s="33">
        <f t="shared" si="17"/>
        <v>7.13954878</v>
      </c>
      <c r="J253" s="33">
        <v>3.297153047064584</v>
      </c>
      <c r="K253" s="33">
        <v>3.5635989500000007</v>
      </c>
      <c r="L253" s="33">
        <v>3.4707392584867036</v>
      </c>
      <c r="M253" s="33">
        <v>3.536675284</v>
      </c>
      <c r="N253" s="33">
        <v>0</v>
      </c>
      <c r="O253" s="33">
        <v>0.039274545999999806</v>
      </c>
      <c r="P253" s="33">
        <v>5.8170306724186185</v>
      </c>
      <c r="Q253" s="33">
        <v>0</v>
      </c>
      <c r="R253" s="33">
        <f aca="true" t="shared" si="18" ref="R253:S257">F253</f>
        <v>0</v>
      </c>
      <c r="S253" s="33">
        <f t="shared" si="18"/>
        <v>0</v>
      </c>
      <c r="T253" s="33">
        <f t="shared" si="14"/>
        <v>-5.445374197969906</v>
      </c>
      <c r="U253" s="33">
        <f t="shared" si="15"/>
        <v>-43.26903078788892</v>
      </c>
      <c r="V253" s="44">
        <v>0</v>
      </c>
    </row>
    <row r="254" spans="1:22" s="27" customFormat="1" ht="12">
      <c r="A254" s="1"/>
      <c r="B254" s="9" t="s">
        <v>101</v>
      </c>
      <c r="C254" s="6">
        <v>0</v>
      </c>
      <c r="D254" s="33">
        <v>0</v>
      </c>
      <c r="E254" s="33">
        <v>0</v>
      </c>
      <c r="F254" s="33">
        <v>0</v>
      </c>
      <c r="G254" s="33">
        <v>0</v>
      </c>
      <c r="H254" s="33">
        <f t="shared" si="16"/>
        <v>0</v>
      </c>
      <c r="I254" s="33">
        <f t="shared" si="17"/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f t="shared" si="18"/>
        <v>0</v>
      </c>
      <c r="S254" s="33">
        <f t="shared" si="18"/>
        <v>0</v>
      </c>
      <c r="T254" s="33">
        <f t="shared" si="14"/>
        <v>0</v>
      </c>
      <c r="U254" s="33">
        <v>0</v>
      </c>
      <c r="V254" s="20">
        <v>0</v>
      </c>
    </row>
    <row r="255" spans="1:22" s="27" customFormat="1" ht="22.5">
      <c r="A255" s="1"/>
      <c r="B255" s="7" t="s">
        <v>205</v>
      </c>
      <c r="C255" s="6" t="s">
        <v>286</v>
      </c>
      <c r="D255" s="33">
        <v>0.7612383662465201</v>
      </c>
      <c r="E255" s="33">
        <v>0</v>
      </c>
      <c r="F255" s="33">
        <v>0</v>
      </c>
      <c r="G255" s="33">
        <v>0</v>
      </c>
      <c r="H255" s="33">
        <f t="shared" si="16"/>
        <v>0.7612383662465201</v>
      </c>
      <c r="I255" s="33">
        <f t="shared" si="17"/>
        <v>0.8153945699999999</v>
      </c>
      <c r="J255" s="33">
        <v>0.7612383662465201</v>
      </c>
      <c r="K255" s="33">
        <v>0.79218548</v>
      </c>
      <c r="L255" s="33">
        <v>0</v>
      </c>
      <c r="M255" s="33">
        <v>0.013233999999999998</v>
      </c>
      <c r="N255" s="33">
        <v>0</v>
      </c>
      <c r="O255" s="33">
        <v>0.00997509</v>
      </c>
      <c r="P255" s="33">
        <v>0</v>
      </c>
      <c r="Q255" s="33">
        <v>0</v>
      </c>
      <c r="R255" s="33">
        <f t="shared" si="18"/>
        <v>0</v>
      </c>
      <c r="S255" s="33">
        <f t="shared" si="18"/>
        <v>0</v>
      </c>
      <c r="T255" s="33">
        <f t="shared" si="14"/>
        <v>0.05415620375347985</v>
      </c>
      <c r="U255" s="33">
        <f t="shared" si="15"/>
        <v>7.11422415826344</v>
      </c>
      <c r="V255" s="20"/>
    </row>
    <row r="256" spans="1:22" s="27" customFormat="1" ht="45">
      <c r="A256" s="1"/>
      <c r="B256" s="7" t="s">
        <v>206</v>
      </c>
      <c r="C256" s="6" t="s">
        <v>286</v>
      </c>
      <c r="D256" s="33">
        <v>1.151211466868</v>
      </c>
      <c r="E256" s="33">
        <v>0</v>
      </c>
      <c r="F256" s="33">
        <v>0</v>
      </c>
      <c r="G256" s="33">
        <v>0</v>
      </c>
      <c r="H256" s="33">
        <f t="shared" si="16"/>
        <v>1.151211466868</v>
      </c>
      <c r="I256" s="33">
        <f t="shared" si="17"/>
        <v>1.12621837</v>
      </c>
      <c r="J256" s="33">
        <v>0.543</v>
      </c>
      <c r="K256" s="33">
        <v>0.5433643</v>
      </c>
      <c r="L256" s="33">
        <v>0.608211466868</v>
      </c>
      <c r="M256" s="33">
        <v>0.5743456899999999</v>
      </c>
      <c r="N256" s="33">
        <v>0</v>
      </c>
      <c r="O256" s="33">
        <v>0.008508380000000001</v>
      </c>
      <c r="P256" s="33">
        <v>0</v>
      </c>
      <c r="Q256" s="33">
        <v>0</v>
      </c>
      <c r="R256" s="33">
        <f t="shared" si="18"/>
        <v>0</v>
      </c>
      <c r="S256" s="33">
        <f t="shared" si="18"/>
        <v>0</v>
      </c>
      <c r="T256" s="33">
        <f t="shared" si="14"/>
        <v>-0.02499309686800011</v>
      </c>
      <c r="U256" s="33">
        <f t="shared" si="15"/>
        <v>-2.171025705294322</v>
      </c>
      <c r="V256" s="20"/>
    </row>
    <row r="257" spans="1:22" s="27" customFormat="1" ht="33.75">
      <c r="A257" s="1"/>
      <c r="B257" s="35" t="s">
        <v>207</v>
      </c>
      <c r="C257" s="6" t="s">
        <v>286</v>
      </c>
      <c r="D257" s="33">
        <v>0.545697343394824</v>
      </c>
      <c r="E257" s="33">
        <v>0</v>
      </c>
      <c r="F257" s="33">
        <v>0</v>
      </c>
      <c r="G257" s="33">
        <v>0</v>
      </c>
      <c r="H257" s="33">
        <f t="shared" si="16"/>
        <v>0.545697343394824</v>
      </c>
      <c r="I257" s="33">
        <f t="shared" si="17"/>
        <v>0.59225801</v>
      </c>
      <c r="J257" s="33">
        <v>0.545697343394824</v>
      </c>
      <c r="K257" s="33">
        <v>0.58301555</v>
      </c>
      <c r="L257" s="33">
        <v>0</v>
      </c>
      <c r="M257" s="33">
        <v>0.005231</v>
      </c>
      <c r="N257" s="33">
        <v>0</v>
      </c>
      <c r="O257" s="33">
        <v>0.004011460000000001</v>
      </c>
      <c r="P257" s="33">
        <v>0</v>
      </c>
      <c r="Q257" s="33">
        <v>0</v>
      </c>
      <c r="R257" s="33">
        <f t="shared" si="18"/>
        <v>0</v>
      </c>
      <c r="S257" s="33">
        <f t="shared" si="18"/>
        <v>0</v>
      </c>
      <c r="T257" s="33">
        <f t="shared" si="14"/>
        <v>0.04656066660517599</v>
      </c>
      <c r="U257" s="33">
        <f t="shared" si="15"/>
        <v>8.532324221246634</v>
      </c>
      <c r="V257" s="20">
        <v>0</v>
      </c>
    </row>
    <row r="258" spans="1:22" s="27" customFormat="1" ht="22.5">
      <c r="A258" s="1"/>
      <c r="B258" s="35" t="s">
        <v>208</v>
      </c>
      <c r="C258" s="6" t="s">
        <v>286</v>
      </c>
      <c r="D258" s="33">
        <v>0.4330595319368</v>
      </c>
      <c r="E258" s="33">
        <v>0</v>
      </c>
      <c r="F258" s="33">
        <v>0</v>
      </c>
      <c r="G258" s="33">
        <v>0</v>
      </c>
      <c r="H258" s="33">
        <f t="shared" si="16"/>
        <v>0.43305953193679997</v>
      </c>
      <c r="I258" s="33">
        <f t="shared" si="17"/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0.43305953193679997</v>
      </c>
      <c r="Q258" s="33">
        <v>0</v>
      </c>
      <c r="R258" s="33">
        <f aca="true" t="shared" si="19" ref="R258:S266">F258</f>
        <v>0</v>
      </c>
      <c r="S258" s="33">
        <f t="shared" si="19"/>
        <v>0</v>
      </c>
      <c r="T258" s="33">
        <f t="shared" si="14"/>
        <v>-0.43305953193679997</v>
      </c>
      <c r="U258" s="33">
        <f t="shared" si="15"/>
        <v>-100</v>
      </c>
      <c r="V258" s="20" t="s">
        <v>552</v>
      </c>
    </row>
    <row r="259" spans="1:22" s="27" customFormat="1" ht="22.5">
      <c r="A259" s="1"/>
      <c r="B259" s="35" t="s">
        <v>209</v>
      </c>
      <c r="C259" s="6" t="s">
        <v>286</v>
      </c>
      <c r="D259" s="33">
        <v>0.12416837754400001</v>
      </c>
      <c r="E259" s="33">
        <v>0</v>
      </c>
      <c r="F259" s="33">
        <v>0</v>
      </c>
      <c r="G259" s="33">
        <v>0</v>
      </c>
      <c r="H259" s="33">
        <f t="shared" si="16"/>
        <v>0.12416837754400001</v>
      </c>
      <c r="I259" s="33">
        <f t="shared" si="17"/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0.12416837754400001</v>
      </c>
      <c r="Q259" s="33">
        <v>0</v>
      </c>
      <c r="R259" s="33">
        <f t="shared" si="19"/>
        <v>0</v>
      </c>
      <c r="S259" s="33">
        <f t="shared" si="19"/>
        <v>0</v>
      </c>
      <c r="T259" s="33">
        <f t="shared" si="14"/>
        <v>-0.12416837754400001</v>
      </c>
      <c r="U259" s="33">
        <f t="shared" si="15"/>
        <v>-100</v>
      </c>
      <c r="V259" s="20" t="s">
        <v>552</v>
      </c>
    </row>
    <row r="260" spans="1:22" s="27" customFormat="1" ht="22.5">
      <c r="A260" s="1"/>
      <c r="B260" s="35" t="s">
        <v>210</v>
      </c>
      <c r="C260" s="6" t="s">
        <v>286</v>
      </c>
      <c r="D260" s="33">
        <v>0.3418420420156</v>
      </c>
      <c r="E260" s="33">
        <v>0</v>
      </c>
      <c r="F260" s="33">
        <v>0</v>
      </c>
      <c r="G260" s="33">
        <v>0</v>
      </c>
      <c r="H260" s="33">
        <f t="shared" si="16"/>
        <v>0.3418420420156</v>
      </c>
      <c r="I260" s="33">
        <f t="shared" si="17"/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0.3418420420156</v>
      </c>
      <c r="Q260" s="33">
        <v>0</v>
      </c>
      <c r="R260" s="33">
        <f t="shared" si="19"/>
        <v>0</v>
      </c>
      <c r="S260" s="33">
        <f t="shared" si="19"/>
        <v>0</v>
      </c>
      <c r="T260" s="33">
        <f t="shared" si="14"/>
        <v>-0.3418420420156</v>
      </c>
      <c r="U260" s="33">
        <f t="shared" si="15"/>
        <v>-100</v>
      </c>
      <c r="V260" s="20" t="s">
        <v>552</v>
      </c>
    </row>
    <row r="261" spans="1:22" s="27" customFormat="1" ht="22.5">
      <c r="A261" s="1"/>
      <c r="B261" s="35" t="s">
        <v>211</v>
      </c>
      <c r="C261" s="6" t="s">
        <v>286</v>
      </c>
      <c r="D261" s="33">
        <v>0.193715117336</v>
      </c>
      <c r="E261" s="33">
        <v>0</v>
      </c>
      <c r="F261" s="33">
        <v>0</v>
      </c>
      <c r="G261" s="33">
        <v>0</v>
      </c>
      <c r="H261" s="33">
        <f t="shared" si="16"/>
        <v>0.193715117336</v>
      </c>
      <c r="I261" s="33">
        <f t="shared" si="17"/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0.193715117336</v>
      </c>
      <c r="Q261" s="33">
        <v>0</v>
      </c>
      <c r="R261" s="33">
        <f t="shared" si="19"/>
        <v>0</v>
      </c>
      <c r="S261" s="33">
        <f t="shared" si="19"/>
        <v>0</v>
      </c>
      <c r="T261" s="33">
        <f t="shared" si="14"/>
        <v>-0.193715117336</v>
      </c>
      <c r="U261" s="33">
        <f t="shared" si="15"/>
        <v>-100</v>
      </c>
      <c r="V261" s="20" t="s">
        <v>552</v>
      </c>
    </row>
    <row r="262" spans="1:22" s="27" customFormat="1" ht="22.5">
      <c r="A262" s="1"/>
      <c r="B262" s="35" t="s">
        <v>212</v>
      </c>
      <c r="C262" s="6" t="s">
        <v>286</v>
      </c>
      <c r="D262" s="33">
        <v>0.15540247805600002</v>
      </c>
      <c r="E262" s="33">
        <v>0</v>
      </c>
      <c r="F262" s="33">
        <v>0</v>
      </c>
      <c r="G262" s="33">
        <v>0</v>
      </c>
      <c r="H262" s="33">
        <f t="shared" si="16"/>
        <v>0.15540247805600002</v>
      </c>
      <c r="I262" s="33">
        <f t="shared" si="17"/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0.15540247805600002</v>
      </c>
      <c r="Q262" s="33">
        <v>0</v>
      </c>
      <c r="R262" s="33">
        <f t="shared" si="19"/>
        <v>0</v>
      </c>
      <c r="S262" s="33">
        <f t="shared" si="19"/>
        <v>0</v>
      </c>
      <c r="T262" s="33">
        <f t="shared" si="14"/>
        <v>-0.15540247805600002</v>
      </c>
      <c r="U262" s="33">
        <f t="shared" si="15"/>
        <v>-100</v>
      </c>
      <c r="V262" s="20" t="s">
        <v>552</v>
      </c>
    </row>
    <row r="263" spans="1:22" s="27" customFormat="1" ht="22.5">
      <c r="A263" s="1"/>
      <c r="B263" s="35" t="s">
        <v>213</v>
      </c>
      <c r="C263" s="6" t="s">
        <v>286</v>
      </c>
      <c r="D263" s="33">
        <v>0.2994350133683801</v>
      </c>
      <c r="E263" s="33">
        <v>0</v>
      </c>
      <c r="F263" s="33">
        <v>0</v>
      </c>
      <c r="G263" s="33">
        <v>0</v>
      </c>
      <c r="H263" s="33">
        <f t="shared" si="16"/>
        <v>0.2994350133683801</v>
      </c>
      <c r="I263" s="33">
        <f t="shared" si="17"/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0.2994350133683801</v>
      </c>
      <c r="Q263" s="33">
        <v>0</v>
      </c>
      <c r="R263" s="33">
        <f t="shared" si="19"/>
        <v>0</v>
      </c>
      <c r="S263" s="33">
        <f t="shared" si="19"/>
        <v>0</v>
      </c>
      <c r="T263" s="33">
        <f t="shared" si="14"/>
        <v>-0.2994350133683801</v>
      </c>
      <c r="U263" s="33">
        <f t="shared" si="15"/>
        <v>-100</v>
      </c>
      <c r="V263" s="20" t="s">
        <v>552</v>
      </c>
    </row>
    <row r="264" spans="1:22" s="27" customFormat="1" ht="22.5">
      <c r="A264" s="1"/>
      <c r="B264" s="35" t="s">
        <v>214</v>
      </c>
      <c r="C264" s="6" t="s">
        <v>286</v>
      </c>
      <c r="D264" s="33">
        <v>0.16130877808000002</v>
      </c>
      <c r="E264" s="33">
        <v>0</v>
      </c>
      <c r="F264" s="33">
        <v>0</v>
      </c>
      <c r="G264" s="33">
        <v>0</v>
      </c>
      <c r="H264" s="33">
        <f t="shared" si="16"/>
        <v>0.16130877808000002</v>
      </c>
      <c r="I264" s="33">
        <f t="shared" si="17"/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0.16130877808000002</v>
      </c>
      <c r="Q264" s="33">
        <v>0</v>
      </c>
      <c r="R264" s="33">
        <f t="shared" si="19"/>
        <v>0</v>
      </c>
      <c r="S264" s="33">
        <f t="shared" si="19"/>
        <v>0</v>
      </c>
      <c r="T264" s="33">
        <f t="shared" si="14"/>
        <v>-0.16130877808000002</v>
      </c>
      <c r="U264" s="33">
        <f t="shared" si="15"/>
        <v>-100</v>
      </c>
      <c r="V264" s="20" t="s">
        <v>552</v>
      </c>
    </row>
    <row r="265" spans="1:22" s="27" customFormat="1" ht="22.5">
      <c r="A265" s="1"/>
      <c r="B265" s="35" t="s">
        <v>215</v>
      </c>
      <c r="C265" s="6" t="s">
        <v>286</v>
      </c>
      <c r="D265" s="33">
        <v>0.414121729197236</v>
      </c>
      <c r="E265" s="33">
        <v>0</v>
      </c>
      <c r="F265" s="33">
        <v>0</v>
      </c>
      <c r="G265" s="33">
        <v>0</v>
      </c>
      <c r="H265" s="33">
        <f t="shared" si="16"/>
        <v>0.414121729197236</v>
      </c>
      <c r="I265" s="33">
        <f t="shared" si="17"/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0.414121729197236</v>
      </c>
      <c r="Q265" s="33">
        <v>0</v>
      </c>
      <c r="R265" s="33">
        <f t="shared" si="19"/>
        <v>0</v>
      </c>
      <c r="S265" s="33">
        <f t="shared" si="19"/>
        <v>0</v>
      </c>
      <c r="T265" s="33">
        <f t="shared" si="14"/>
        <v>-0.414121729197236</v>
      </c>
      <c r="U265" s="33">
        <f t="shared" si="15"/>
        <v>-100</v>
      </c>
      <c r="V265" s="20" t="s">
        <v>552</v>
      </c>
    </row>
    <row r="266" spans="1:22" s="27" customFormat="1" ht="22.5">
      <c r="A266" s="1"/>
      <c r="B266" s="35" t="s">
        <v>216</v>
      </c>
      <c r="C266" s="6" t="s">
        <v>286</v>
      </c>
      <c r="D266" s="33">
        <v>0.46802017141248003</v>
      </c>
      <c r="E266" s="33">
        <v>0</v>
      </c>
      <c r="F266" s="33">
        <v>0</v>
      </c>
      <c r="G266" s="33">
        <v>0</v>
      </c>
      <c r="H266" s="33">
        <f t="shared" si="16"/>
        <v>0.4680201714124801</v>
      </c>
      <c r="I266" s="33">
        <f t="shared" si="17"/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0.4680201714124801</v>
      </c>
      <c r="Q266" s="33">
        <v>0</v>
      </c>
      <c r="R266" s="33">
        <f t="shared" si="19"/>
        <v>0</v>
      </c>
      <c r="S266" s="33">
        <f t="shared" si="19"/>
        <v>0</v>
      </c>
      <c r="T266" s="33">
        <f t="shared" si="14"/>
        <v>-0.4680201714124801</v>
      </c>
      <c r="U266" s="33">
        <f t="shared" si="15"/>
        <v>-100</v>
      </c>
      <c r="V266" s="20" t="s">
        <v>552</v>
      </c>
    </row>
    <row r="267" spans="1:22" s="27" customFormat="1" ht="22.5">
      <c r="A267" s="1"/>
      <c r="B267" s="35" t="s">
        <v>217</v>
      </c>
      <c r="C267" s="6" t="s">
        <v>286</v>
      </c>
      <c r="D267" s="33">
        <v>0.29747393860000004</v>
      </c>
      <c r="E267" s="33">
        <v>0</v>
      </c>
      <c r="F267" s="33">
        <v>0</v>
      </c>
      <c r="G267" s="33">
        <v>0</v>
      </c>
      <c r="H267" s="33">
        <f t="shared" si="16"/>
        <v>0.29747393860000004</v>
      </c>
      <c r="I267" s="33">
        <f t="shared" si="17"/>
        <v>0.36638184</v>
      </c>
      <c r="J267" s="33">
        <v>0.29747393860000004</v>
      </c>
      <c r="K267" s="33">
        <v>0.35445784</v>
      </c>
      <c r="L267" s="33">
        <v>0</v>
      </c>
      <c r="M267" s="33">
        <v>0.010784</v>
      </c>
      <c r="N267" s="33">
        <v>0</v>
      </c>
      <c r="O267" s="33">
        <v>0.00114</v>
      </c>
      <c r="P267" s="33">
        <v>0</v>
      </c>
      <c r="Q267" s="33">
        <v>0</v>
      </c>
      <c r="R267" s="33">
        <f aca="true" t="shared" si="20" ref="R267:R284">F267</f>
        <v>0</v>
      </c>
      <c r="S267" s="33">
        <f aca="true" t="shared" si="21" ref="S267:S284">G267</f>
        <v>0</v>
      </c>
      <c r="T267" s="33">
        <f t="shared" si="14"/>
        <v>0.06890790139999997</v>
      </c>
      <c r="U267" s="33">
        <f t="shared" si="15"/>
        <v>23.164349026439375</v>
      </c>
      <c r="V267" s="20" t="s">
        <v>525</v>
      </c>
    </row>
    <row r="268" spans="1:22" s="27" customFormat="1" ht="22.5">
      <c r="A268" s="1"/>
      <c r="B268" s="35" t="s">
        <v>342</v>
      </c>
      <c r="C268" s="6" t="s">
        <v>286</v>
      </c>
      <c r="D268" s="33">
        <v>0.37504727266332005</v>
      </c>
      <c r="E268" s="33">
        <v>0</v>
      </c>
      <c r="F268" s="33">
        <v>0</v>
      </c>
      <c r="G268" s="33">
        <v>0</v>
      </c>
      <c r="H268" s="33">
        <f t="shared" si="16"/>
        <v>0.37504727266332005</v>
      </c>
      <c r="I268" s="33">
        <f t="shared" si="17"/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0.37504727266332005</v>
      </c>
      <c r="Q268" s="33">
        <v>0</v>
      </c>
      <c r="R268" s="33">
        <f t="shared" si="20"/>
        <v>0</v>
      </c>
      <c r="S268" s="33">
        <f t="shared" si="21"/>
        <v>0</v>
      </c>
      <c r="T268" s="33">
        <f t="shared" si="14"/>
        <v>-0.37504727266332005</v>
      </c>
      <c r="U268" s="33">
        <f t="shared" si="15"/>
        <v>-100</v>
      </c>
      <c r="V268" s="20" t="s">
        <v>552</v>
      </c>
    </row>
    <row r="269" spans="1:22" s="27" customFormat="1" ht="22.5">
      <c r="A269" s="1"/>
      <c r="B269" s="35" t="s">
        <v>343</v>
      </c>
      <c r="C269" s="6" t="s">
        <v>286</v>
      </c>
      <c r="D269" s="33">
        <v>0.351619859668</v>
      </c>
      <c r="E269" s="33">
        <v>0</v>
      </c>
      <c r="F269" s="33">
        <v>0</v>
      </c>
      <c r="G269" s="33">
        <v>0</v>
      </c>
      <c r="H269" s="33">
        <f t="shared" si="16"/>
        <v>0.351619859668</v>
      </c>
      <c r="I269" s="33">
        <f t="shared" si="17"/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0.351619859668</v>
      </c>
      <c r="Q269" s="33">
        <v>0</v>
      </c>
      <c r="R269" s="33">
        <f t="shared" si="20"/>
        <v>0</v>
      </c>
      <c r="S269" s="33">
        <f t="shared" si="21"/>
        <v>0</v>
      </c>
      <c r="T269" s="33">
        <f t="shared" si="14"/>
        <v>-0.351619859668</v>
      </c>
      <c r="U269" s="33">
        <f t="shared" si="15"/>
        <v>-100</v>
      </c>
      <c r="V269" s="20" t="s">
        <v>552</v>
      </c>
    </row>
    <row r="270" spans="1:22" s="27" customFormat="1" ht="22.5">
      <c r="A270" s="1"/>
      <c r="B270" s="35" t="s">
        <v>344</v>
      </c>
      <c r="C270" s="6" t="s">
        <v>286</v>
      </c>
      <c r="D270" s="33">
        <v>0.20106508471600001</v>
      </c>
      <c r="E270" s="33">
        <v>0</v>
      </c>
      <c r="F270" s="33">
        <v>0</v>
      </c>
      <c r="G270" s="33">
        <v>0</v>
      </c>
      <c r="H270" s="33">
        <f t="shared" si="16"/>
        <v>0.20106508471600001</v>
      </c>
      <c r="I270" s="33">
        <f t="shared" si="17"/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0.20106508471600001</v>
      </c>
      <c r="Q270" s="33">
        <v>0</v>
      </c>
      <c r="R270" s="33">
        <f t="shared" si="20"/>
        <v>0</v>
      </c>
      <c r="S270" s="33">
        <f t="shared" si="21"/>
        <v>0</v>
      </c>
      <c r="T270" s="33">
        <f t="shared" si="14"/>
        <v>-0.20106508471600001</v>
      </c>
      <c r="U270" s="33">
        <f t="shared" si="15"/>
        <v>-100</v>
      </c>
      <c r="V270" s="20" t="s">
        <v>552</v>
      </c>
    </row>
    <row r="271" spans="1:22" s="27" customFormat="1" ht="22.5">
      <c r="A271" s="1"/>
      <c r="B271" s="35" t="s">
        <v>534</v>
      </c>
      <c r="C271" s="6" t="s">
        <v>286</v>
      </c>
      <c r="D271" s="33">
        <v>0.131169817964</v>
      </c>
      <c r="E271" s="33">
        <v>0</v>
      </c>
      <c r="F271" s="33">
        <v>0</v>
      </c>
      <c r="G271" s="33">
        <v>0</v>
      </c>
      <c r="H271" s="33">
        <f t="shared" si="16"/>
        <v>0.131169817964</v>
      </c>
      <c r="I271" s="33">
        <f t="shared" si="17"/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0.131169817964</v>
      </c>
      <c r="Q271" s="33">
        <v>0</v>
      </c>
      <c r="R271" s="33">
        <f t="shared" si="20"/>
        <v>0</v>
      </c>
      <c r="S271" s="33">
        <f t="shared" si="21"/>
        <v>0</v>
      </c>
      <c r="T271" s="33">
        <f t="shared" si="14"/>
        <v>-0.131169817964</v>
      </c>
      <c r="U271" s="33">
        <f t="shared" si="15"/>
        <v>-100</v>
      </c>
      <c r="V271" s="20" t="s">
        <v>552</v>
      </c>
    </row>
    <row r="272" spans="1:22" s="27" customFormat="1" ht="12">
      <c r="A272" s="1"/>
      <c r="B272" s="9" t="s">
        <v>90</v>
      </c>
      <c r="C272" s="6"/>
      <c r="D272" s="33">
        <v>0</v>
      </c>
      <c r="E272" s="33">
        <v>0</v>
      </c>
      <c r="F272" s="33">
        <v>0</v>
      </c>
      <c r="G272" s="33">
        <v>0</v>
      </c>
      <c r="H272" s="33">
        <f t="shared" si="16"/>
        <v>0</v>
      </c>
      <c r="I272" s="33">
        <f t="shared" si="17"/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f t="shared" si="20"/>
        <v>0</v>
      </c>
      <c r="S272" s="33">
        <f t="shared" si="21"/>
        <v>0</v>
      </c>
      <c r="T272" s="33">
        <f t="shared" si="14"/>
        <v>0</v>
      </c>
      <c r="U272" s="33">
        <v>0</v>
      </c>
      <c r="V272" s="20">
        <v>0</v>
      </c>
    </row>
    <row r="273" spans="1:22" s="27" customFormat="1" ht="22.5">
      <c r="A273" s="1"/>
      <c r="B273" s="7" t="s">
        <v>218</v>
      </c>
      <c r="C273" s="6" t="s">
        <v>286</v>
      </c>
      <c r="D273" s="33">
        <v>1.0561783126228002</v>
      </c>
      <c r="E273" s="33">
        <v>0</v>
      </c>
      <c r="F273" s="33">
        <v>0</v>
      </c>
      <c r="G273" s="33">
        <v>0</v>
      </c>
      <c r="H273" s="33">
        <f t="shared" si="16"/>
        <v>1.0561783126228</v>
      </c>
      <c r="I273" s="33">
        <f t="shared" si="17"/>
        <v>1.17805607</v>
      </c>
      <c r="J273" s="33">
        <v>0</v>
      </c>
      <c r="K273" s="33">
        <v>0.0108</v>
      </c>
      <c r="L273" s="33">
        <v>1.0561783126228</v>
      </c>
      <c r="M273" s="33">
        <v>1.16378607</v>
      </c>
      <c r="N273" s="33">
        <v>0</v>
      </c>
      <c r="O273" s="33">
        <v>0.0034700000000000004</v>
      </c>
      <c r="P273" s="33">
        <v>0</v>
      </c>
      <c r="Q273" s="33">
        <v>0</v>
      </c>
      <c r="R273" s="33">
        <f t="shared" si="20"/>
        <v>0</v>
      </c>
      <c r="S273" s="33">
        <f t="shared" si="21"/>
        <v>0</v>
      </c>
      <c r="T273" s="33">
        <f t="shared" si="14"/>
        <v>0.12187775737720008</v>
      </c>
      <c r="U273" s="33">
        <f t="shared" si="15"/>
        <v>11.539505774791184</v>
      </c>
      <c r="V273" s="20" t="s">
        <v>526</v>
      </c>
    </row>
    <row r="274" spans="1:22" s="27" customFormat="1" ht="22.5">
      <c r="A274" s="1"/>
      <c r="B274" s="7" t="s">
        <v>424</v>
      </c>
      <c r="C274" s="6" t="s">
        <v>286</v>
      </c>
      <c r="D274" s="33">
        <v>0.5895067243973441</v>
      </c>
      <c r="E274" s="33">
        <v>0</v>
      </c>
      <c r="F274" s="33">
        <v>0</v>
      </c>
      <c r="G274" s="33">
        <v>0</v>
      </c>
      <c r="H274" s="33">
        <f t="shared" si="16"/>
        <v>0.5895067243973441</v>
      </c>
      <c r="I274" s="33">
        <f t="shared" si="17"/>
        <v>0.51794229</v>
      </c>
      <c r="J274" s="33">
        <v>0</v>
      </c>
      <c r="K274" s="33">
        <v>0</v>
      </c>
      <c r="L274" s="33">
        <v>0.5895067243973441</v>
      </c>
      <c r="M274" s="33">
        <v>0.51589229</v>
      </c>
      <c r="N274" s="33">
        <v>0</v>
      </c>
      <c r="O274" s="33">
        <v>0.00205</v>
      </c>
      <c r="P274" s="33">
        <v>0</v>
      </c>
      <c r="Q274" s="33">
        <v>0</v>
      </c>
      <c r="R274" s="33">
        <f t="shared" si="20"/>
        <v>0</v>
      </c>
      <c r="S274" s="33">
        <f t="shared" si="21"/>
        <v>0</v>
      </c>
      <c r="T274" s="33">
        <f t="shared" si="14"/>
        <v>-0.07156443439734406</v>
      </c>
      <c r="U274" s="33">
        <f t="shared" si="15"/>
        <v>-12.139714686122497</v>
      </c>
      <c r="V274" s="20" t="s">
        <v>527</v>
      </c>
    </row>
    <row r="275" spans="1:22" s="27" customFormat="1" ht="12">
      <c r="A275" s="1"/>
      <c r="B275" s="9" t="s">
        <v>148</v>
      </c>
      <c r="C275" s="6"/>
      <c r="D275" s="33">
        <v>0</v>
      </c>
      <c r="E275" s="33">
        <v>0</v>
      </c>
      <c r="F275" s="33">
        <v>0</v>
      </c>
      <c r="G275" s="33">
        <v>0</v>
      </c>
      <c r="H275" s="33">
        <f t="shared" si="16"/>
        <v>0</v>
      </c>
      <c r="I275" s="33">
        <f t="shared" si="17"/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f t="shared" si="20"/>
        <v>0</v>
      </c>
      <c r="S275" s="33">
        <f t="shared" si="21"/>
        <v>0</v>
      </c>
      <c r="T275" s="33">
        <f aca="true" t="shared" si="22" ref="T275:T338">I275-H275</f>
        <v>0</v>
      </c>
      <c r="U275" s="33">
        <v>0</v>
      </c>
      <c r="V275" s="20">
        <v>0</v>
      </c>
    </row>
    <row r="276" spans="1:22" s="27" customFormat="1" ht="22.5">
      <c r="A276" s="1"/>
      <c r="B276" s="7" t="s">
        <v>425</v>
      </c>
      <c r="C276" s="6" t="s">
        <v>286</v>
      </c>
      <c r="D276" s="33">
        <v>0.8385052115788001</v>
      </c>
      <c r="E276" s="33">
        <v>0</v>
      </c>
      <c r="F276" s="33">
        <v>0</v>
      </c>
      <c r="G276" s="33">
        <v>0</v>
      </c>
      <c r="H276" s="33">
        <f t="shared" si="16"/>
        <v>0.8385052115788</v>
      </c>
      <c r="I276" s="33">
        <f t="shared" si="17"/>
        <v>0.8182574600000001</v>
      </c>
      <c r="J276" s="33">
        <v>0</v>
      </c>
      <c r="K276" s="33">
        <v>0</v>
      </c>
      <c r="L276" s="33">
        <v>0.8385052115788</v>
      </c>
      <c r="M276" s="33">
        <v>0.8145478440000002</v>
      </c>
      <c r="N276" s="33">
        <v>0</v>
      </c>
      <c r="O276" s="33">
        <v>0.0037096159999998064</v>
      </c>
      <c r="P276" s="33">
        <v>0</v>
      </c>
      <c r="Q276" s="33">
        <v>0</v>
      </c>
      <c r="R276" s="33">
        <f t="shared" si="20"/>
        <v>0</v>
      </c>
      <c r="S276" s="33">
        <f t="shared" si="21"/>
        <v>0</v>
      </c>
      <c r="T276" s="33">
        <f t="shared" si="22"/>
        <v>-0.020247751578799877</v>
      </c>
      <c r="U276" s="33">
        <f aca="true" t="shared" si="23" ref="U276:U338">T276/H276*100</f>
        <v>-2.4147436771055846</v>
      </c>
      <c r="V276" s="20"/>
    </row>
    <row r="277" spans="1:22" s="27" customFormat="1" ht="12">
      <c r="A277" s="1"/>
      <c r="B277" s="9" t="s">
        <v>145</v>
      </c>
      <c r="C277" s="6"/>
      <c r="D277" s="33">
        <v>0</v>
      </c>
      <c r="E277" s="33">
        <v>0</v>
      </c>
      <c r="F277" s="33">
        <v>0</v>
      </c>
      <c r="G277" s="33">
        <v>0</v>
      </c>
      <c r="H277" s="33">
        <f aca="true" t="shared" si="24" ref="H277:H340">J277+L277+N277+P277</f>
        <v>0</v>
      </c>
      <c r="I277" s="33">
        <f aca="true" t="shared" si="25" ref="I277:I340">K277+M277+O277+Q277</f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f t="shared" si="20"/>
        <v>0</v>
      </c>
      <c r="S277" s="33">
        <f t="shared" si="21"/>
        <v>0</v>
      </c>
      <c r="T277" s="33">
        <f t="shared" si="22"/>
        <v>0</v>
      </c>
      <c r="U277" s="33">
        <v>0</v>
      </c>
      <c r="V277" s="20">
        <v>0</v>
      </c>
    </row>
    <row r="278" spans="1:22" s="27" customFormat="1" ht="22.5">
      <c r="A278" s="1"/>
      <c r="B278" s="7" t="s">
        <v>426</v>
      </c>
      <c r="C278" s="6" t="s">
        <v>286</v>
      </c>
      <c r="D278" s="33">
        <v>1.05134800449984</v>
      </c>
      <c r="E278" s="33">
        <v>0</v>
      </c>
      <c r="F278" s="33">
        <v>0</v>
      </c>
      <c r="G278" s="33">
        <v>0</v>
      </c>
      <c r="H278" s="33">
        <f t="shared" si="24"/>
        <v>1.05134800449984</v>
      </c>
      <c r="I278" s="33">
        <f t="shared" si="25"/>
        <v>1.19173515</v>
      </c>
      <c r="J278" s="33">
        <v>1.05134800449984</v>
      </c>
      <c r="K278" s="33">
        <v>1.15715515</v>
      </c>
      <c r="L278" s="33">
        <v>0</v>
      </c>
      <c r="M278" s="33">
        <v>0.029910000000000003</v>
      </c>
      <c r="N278" s="33">
        <v>0</v>
      </c>
      <c r="O278" s="33">
        <v>0.00467</v>
      </c>
      <c r="P278" s="33">
        <v>0</v>
      </c>
      <c r="Q278" s="33">
        <v>0</v>
      </c>
      <c r="R278" s="33">
        <f t="shared" si="20"/>
        <v>0</v>
      </c>
      <c r="S278" s="33">
        <f t="shared" si="21"/>
        <v>0</v>
      </c>
      <c r="T278" s="33">
        <f t="shared" si="22"/>
        <v>0.14038714550015996</v>
      </c>
      <c r="U278" s="33">
        <f t="shared" si="23"/>
        <v>13.3530614886121</v>
      </c>
      <c r="V278" s="20" t="s">
        <v>528</v>
      </c>
    </row>
    <row r="279" spans="1:22" s="27" customFormat="1" ht="22.5">
      <c r="A279" s="1"/>
      <c r="B279" s="7" t="s">
        <v>427</v>
      </c>
      <c r="C279" s="6" t="s">
        <v>286</v>
      </c>
      <c r="D279" s="33">
        <v>0.37833754301976</v>
      </c>
      <c r="E279" s="33">
        <v>0</v>
      </c>
      <c r="F279" s="33">
        <v>0</v>
      </c>
      <c r="G279" s="33">
        <v>0</v>
      </c>
      <c r="H279" s="33">
        <f t="shared" si="24"/>
        <v>0.37833754301976</v>
      </c>
      <c r="I279" s="33">
        <f t="shared" si="25"/>
        <v>0.40586739</v>
      </c>
      <c r="J279" s="33">
        <v>0</v>
      </c>
      <c r="K279" s="33">
        <v>0</v>
      </c>
      <c r="L279" s="33">
        <v>0.37833754301976</v>
      </c>
      <c r="M279" s="33">
        <v>0.40455739</v>
      </c>
      <c r="N279" s="33">
        <v>0</v>
      </c>
      <c r="O279" s="33">
        <v>0.00131</v>
      </c>
      <c r="P279" s="33">
        <v>0</v>
      </c>
      <c r="Q279" s="33">
        <v>0</v>
      </c>
      <c r="R279" s="33">
        <f t="shared" si="20"/>
        <v>0</v>
      </c>
      <c r="S279" s="33">
        <f t="shared" si="21"/>
        <v>0</v>
      </c>
      <c r="T279" s="33">
        <f t="shared" si="22"/>
        <v>0.02752984698023997</v>
      </c>
      <c r="U279" s="33">
        <f t="shared" si="23"/>
        <v>7.276530571221193</v>
      </c>
      <c r="V279" s="20"/>
    </row>
    <row r="280" spans="1:22" s="27" customFormat="1" ht="12">
      <c r="A280" s="1"/>
      <c r="B280" s="7" t="s">
        <v>428</v>
      </c>
      <c r="C280" s="6" t="s">
        <v>286</v>
      </c>
      <c r="D280" s="33">
        <v>0.5688879303612001</v>
      </c>
      <c r="E280" s="33">
        <v>0</v>
      </c>
      <c r="F280" s="33">
        <v>0</v>
      </c>
      <c r="G280" s="33">
        <v>0</v>
      </c>
      <c r="H280" s="33">
        <f t="shared" si="24"/>
        <v>0.5688879303612001</v>
      </c>
      <c r="I280" s="33">
        <f t="shared" si="25"/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0.5688879303612001</v>
      </c>
      <c r="Q280" s="33">
        <v>0</v>
      </c>
      <c r="R280" s="33">
        <f t="shared" si="20"/>
        <v>0</v>
      </c>
      <c r="S280" s="33">
        <f t="shared" si="21"/>
        <v>0</v>
      </c>
      <c r="T280" s="33">
        <f t="shared" si="22"/>
        <v>-0.5688879303612001</v>
      </c>
      <c r="U280" s="33">
        <f t="shared" si="23"/>
        <v>-100</v>
      </c>
      <c r="V280" s="20" t="s">
        <v>553</v>
      </c>
    </row>
    <row r="281" spans="1:22" s="27" customFormat="1" ht="12">
      <c r="A281" s="1"/>
      <c r="B281" s="7" t="s">
        <v>429</v>
      </c>
      <c r="C281" s="6" t="s">
        <v>286</v>
      </c>
      <c r="D281" s="33">
        <v>0.5283415661124001</v>
      </c>
      <c r="E281" s="33">
        <v>0</v>
      </c>
      <c r="F281" s="33">
        <v>0</v>
      </c>
      <c r="G281" s="33">
        <v>0</v>
      </c>
      <c r="H281" s="33">
        <f t="shared" si="24"/>
        <v>0.5283415661124001</v>
      </c>
      <c r="I281" s="33">
        <f t="shared" si="25"/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0.5283415661124001</v>
      </c>
      <c r="Q281" s="33">
        <v>0</v>
      </c>
      <c r="R281" s="33">
        <f t="shared" si="20"/>
        <v>0</v>
      </c>
      <c r="S281" s="33">
        <f t="shared" si="21"/>
        <v>0</v>
      </c>
      <c r="T281" s="33">
        <f t="shared" si="22"/>
        <v>-0.5283415661124001</v>
      </c>
      <c r="U281" s="33">
        <f t="shared" si="23"/>
        <v>-100</v>
      </c>
      <c r="V281" s="20" t="s">
        <v>554</v>
      </c>
    </row>
    <row r="282" spans="1:22" s="27" customFormat="1" ht="12">
      <c r="A282" s="1"/>
      <c r="B282" s="7" t="s">
        <v>430</v>
      </c>
      <c r="C282" s="6" t="s">
        <v>286</v>
      </c>
      <c r="D282" s="33">
        <v>1.0698259019872</v>
      </c>
      <c r="E282" s="33">
        <v>0</v>
      </c>
      <c r="F282" s="33">
        <v>0</v>
      </c>
      <c r="G282" s="33">
        <v>0</v>
      </c>
      <c r="H282" s="33">
        <f t="shared" si="24"/>
        <v>1.0698259019872</v>
      </c>
      <c r="I282" s="33">
        <f t="shared" si="25"/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1.0698259019872</v>
      </c>
      <c r="Q282" s="33">
        <v>0</v>
      </c>
      <c r="R282" s="33">
        <f t="shared" si="20"/>
        <v>0</v>
      </c>
      <c r="S282" s="33">
        <f t="shared" si="21"/>
        <v>0</v>
      </c>
      <c r="T282" s="33">
        <f t="shared" si="22"/>
        <v>-1.0698259019872</v>
      </c>
      <c r="U282" s="33">
        <f t="shared" si="23"/>
        <v>-100</v>
      </c>
      <c r="V282" s="20" t="s">
        <v>554</v>
      </c>
    </row>
    <row r="283" spans="1:22" s="27" customFormat="1" ht="12">
      <c r="A283" s="1"/>
      <c r="B283" s="9" t="s">
        <v>102</v>
      </c>
      <c r="C283" s="6"/>
      <c r="D283" s="33">
        <v>0</v>
      </c>
      <c r="E283" s="33">
        <v>0</v>
      </c>
      <c r="F283" s="33">
        <v>0</v>
      </c>
      <c r="G283" s="33">
        <v>0</v>
      </c>
      <c r="H283" s="33">
        <f t="shared" si="24"/>
        <v>0</v>
      </c>
      <c r="I283" s="33">
        <f t="shared" si="25"/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f t="shared" si="20"/>
        <v>0</v>
      </c>
      <c r="S283" s="33">
        <f t="shared" si="21"/>
        <v>0</v>
      </c>
      <c r="T283" s="33">
        <f t="shared" si="22"/>
        <v>0</v>
      </c>
      <c r="U283" s="33">
        <v>0</v>
      </c>
      <c r="V283" s="20">
        <v>0</v>
      </c>
    </row>
    <row r="284" spans="1:22" s="27" customFormat="1" ht="22.5">
      <c r="A284" s="1"/>
      <c r="B284" s="7" t="s">
        <v>219</v>
      </c>
      <c r="C284" s="6" t="s">
        <v>286</v>
      </c>
      <c r="D284" s="33">
        <v>0.09839539432340001</v>
      </c>
      <c r="E284" s="33">
        <v>0</v>
      </c>
      <c r="F284" s="33">
        <v>0</v>
      </c>
      <c r="G284" s="33">
        <v>0</v>
      </c>
      <c r="H284" s="33">
        <f t="shared" si="24"/>
        <v>0.09839539432340001</v>
      </c>
      <c r="I284" s="33">
        <f t="shared" si="25"/>
        <v>0.12743763000000002</v>
      </c>
      <c r="J284" s="33">
        <v>0.09839539432340001</v>
      </c>
      <c r="K284" s="33">
        <v>0.12262063000000002</v>
      </c>
      <c r="L284" s="33">
        <v>0</v>
      </c>
      <c r="M284" s="33">
        <v>0.004387</v>
      </c>
      <c r="N284" s="33">
        <v>0</v>
      </c>
      <c r="O284" s="33">
        <v>0.00043</v>
      </c>
      <c r="P284" s="33">
        <v>0</v>
      </c>
      <c r="Q284" s="33">
        <v>0</v>
      </c>
      <c r="R284" s="33">
        <f t="shared" si="20"/>
        <v>0</v>
      </c>
      <c r="S284" s="33">
        <f t="shared" si="21"/>
        <v>0</v>
      </c>
      <c r="T284" s="33">
        <f t="shared" si="22"/>
        <v>0.02904223567660001</v>
      </c>
      <c r="U284" s="33">
        <f t="shared" si="23"/>
        <v>29.515848659690057</v>
      </c>
      <c r="V284" s="20" t="s">
        <v>526</v>
      </c>
    </row>
    <row r="285" spans="1:22" s="27" customFormat="1" ht="21">
      <c r="A285" s="39" t="s">
        <v>104</v>
      </c>
      <c r="B285" s="10" t="s">
        <v>105</v>
      </c>
      <c r="C285" s="40" t="s">
        <v>32</v>
      </c>
      <c r="D285" s="33">
        <v>10.08762</v>
      </c>
      <c r="E285" s="33">
        <v>0</v>
      </c>
      <c r="F285" s="33">
        <v>0</v>
      </c>
      <c r="G285" s="33">
        <v>0</v>
      </c>
      <c r="H285" s="33">
        <f t="shared" si="24"/>
        <v>10.08762</v>
      </c>
      <c r="I285" s="33">
        <f t="shared" si="25"/>
        <v>6.2727686</v>
      </c>
      <c r="J285" s="33">
        <v>0</v>
      </c>
      <c r="K285" s="33">
        <v>0.03818921</v>
      </c>
      <c r="L285" s="33">
        <v>0</v>
      </c>
      <c r="M285" s="33">
        <v>0</v>
      </c>
      <c r="N285" s="33">
        <v>10.08762</v>
      </c>
      <c r="O285" s="33">
        <v>6.229755900000001</v>
      </c>
      <c r="P285" s="33">
        <v>0</v>
      </c>
      <c r="Q285" s="33">
        <v>0.004823489999999993</v>
      </c>
      <c r="R285" s="33">
        <f aca="true" t="shared" si="26" ref="R285:S308">F285</f>
        <v>0</v>
      </c>
      <c r="S285" s="33">
        <f t="shared" si="26"/>
        <v>0</v>
      </c>
      <c r="T285" s="33">
        <f t="shared" si="22"/>
        <v>-3.8148513999999993</v>
      </c>
      <c r="U285" s="33">
        <f t="shared" si="23"/>
        <v>-37.81716004369712</v>
      </c>
      <c r="V285" s="44">
        <v>0</v>
      </c>
    </row>
    <row r="286" spans="1:22" s="27" customFormat="1" ht="21.75">
      <c r="A286" s="39" t="s">
        <v>287</v>
      </c>
      <c r="B286" s="11" t="s">
        <v>106</v>
      </c>
      <c r="C286" s="41" t="s">
        <v>288</v>
      </c>
      <c r="D286" s="33">
        <v>10.08762</v>
      </c>
      <c r="E286" s="33">
        <v>0</v>
      </c>
      <c r="F286" s="33">
        <v>0</v>
      </c>
      <c r="G286" s="33">
        <v>0</v>
      </c>
      <c r="H286" s="33">
        <f t="shared" si="24"/>
        <v>10.08762</v>
      </c>
      <c r="I286" s="33">
        <f t="shared" si="25"/>
        <v>6.2727686</v>
      </c>
      <c r="J286" s="33">
        <v>0</v>
      </c>
      <c r="K286" s="33">
        <v>0.03818921</v>
      </c>
      <c r="L286" s="33">
        <v>0</v>
      </c>
      <c r="M286" s="33">
        <v>0</v>
      </c>
      <c r="N286" s="33">
        <v>10.08762</v>
      </c>
      <c r="O286" s="33">
        <v>6.229755900000001</v>
      </c>
      <c r="P286" s="33">
        <v>0</v>
      </c>
      <c r="Q286" s="33">
        <v>0.004823489999999993</v>
      </c>
      <c r="R286" s="33">
        <f t="shared" si="26"/>
        <v>0</v>
      </c>
      <c r="S286" s="33">
        <f t="shared" si="26"/>
        <v>0</v>
      </c>
      <c r="T286" s="33">
        <f t="shared" si="22"/>
        <v>-3.8148513999999993</v>
      </c>
      <c r="U286" s="33">
        <f t="shared" si="23"/>
        <v>-37.81716004369712</v>
      </c>
      <c r="V286" s="44">
        <v>0</v>
      </c>
    </row>
    <row r="287" spans="1:22" s="27" customFormat="1" ht="12">
      <c r="A287" s="39"/>
      <c r="B287" s="9" t="s">
        <v>90</v>
      </c>
      <c r="C287" s="41"/>
      <c r="D287" s="33">
        <v>0</v>
      </c>
      <c r="E287" s="33">
        <v>0</v>
      </c>
      <c r="F287" s="33">
        <v>0</v>
      </c>
      <c r="G287" s="33">
        <v>0</v>
      </c>
      <c r="H287" s="33">
        <f t="shared" si="24"/>
        <v>0</v>
      </c>
      <c r="I287" s="33">
        <f t="shared" si="25"/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f t="shared" si="26"/>
        <v>0</v>
      </c>
      <c r="S287" s="33">
        <f t="shared" si="26"/>
        <v>0</v>
      </c>
      <c r="T287" s="33">
        <f t="shared" si="22"/>
        <v>0</v>
      </c>
      <c r="U287" s="33">
        <v>0</v>
      </c>
      <c r="V287" s="44">
        <v>0</v>
      </c>
    </row>
    <row r="288" spans="1:22" s="27" customFormat="1" ht="33.75">
      <c r="A288" s="1"/>
      <c r="B288" s="7" t="s">
        <v>535</v>
      </c>
      <c r="C288" s="6" t="s">
        <v>288</v>
      </c>
      <c r="D288" s="33">
        <v>0.666557</v>
      </c>
      <c r="E288" s="33">
        <v>0</v>
      </c>
      <c r="F288" s="33">
        <v>0</v>
      </c>
      <c r="G288" s="33">
        <v>0</v>
      </c>
      <c r="H288" s="33">
        <f t="shared" si="24"/>
        <v>0.666557</v>
      </c>
      <c r="I288" s="33">
        <f t="shared" si="25"/>
        <v>0.66772424</v>
      </c>
      <c r="J288" s="33">
        <v>0</v>
      </c>
      <c r="K288" s="33">
        <v>0</v>
      </c>
      <c r="L288" s="33">
        <v>0</v>
      </c>
      <c r="M288" s="33">
        <v>0</v>
      </c>
      <c r="N288" s="33">
        <v>0.666557</v>
      </c>
      <c r="O288" s="33">
        <v>0.66772424</v>
      </c>
      <c r="P288" s="33">
        <v>0</v>
      </c>
      <c r="Q288" s="33">
        <v>0</v>
      </c>
      <c r="R288" s="33">
        <f t="shared" si="26"/>
        <v>0</v>
      </c>
      <c r="S288" s="33">
        <f t="shared" si="26"/>
        <v>0</v>
      </c>
      <c r="T288" s="33">
        <f t="shared" si="22"/>
        <v>0.0011672400000000138</v>
      </c>
      <c r="U288" s="33">
        <f t="shared" si="23"/>
        <v>0.17511480638565252</v>
      </c>
      <c r="V288" s="20"/>
    </row>
    <row r="289" spans="1:22" s="27" customFormat="1" ht="22.5">
      <c r="A289" s="1"/>
      <c r="B289" s="7" t="s">
        <v>536</v>
      </c>
      <c r="C289" s="6" t="s">
        <v>288</v>
      </c>
      <c r="D289" s="33">
        <v>0.640995</v>
      </c>
      <c r="E289" s="33">
        <v>0</v>
      </c>
      <c r="F289" s="33">
        <v>0</v>
      </c>
      <c r="G289" s="33">
        <v>0</v>
      </c>
      <c r="H289" s="33">
        <f t="shared" si="24"/>
        <v>0.640995</v>
      </c>
      <c r="I289" s="33">
        <f t="shared" si="25"/>
        <v>0.69876054</v>
      </c>
      <c r="J289" s="33">
        <v>0</v>
      </c>
      <c r="K289" s="33">
        <v>0</v>
      </c>
      <c r="L289" s="33">
        <v>0</v>
      </c>
      <c r="M289" s="33">
        <v>0</v>
      </c>
      <c r="N289" s="33">
        <v>0.640995</v>
      </c>
      <c r="O289" s="33">
        <v>0.69876054</v>
      </c>
      <c r="P289" s="33">
        <v>0</v>
      </c>
      <c r="Q289" s="33">
        <v>0</v>
      </c>
      <c r="R289" s="33">
        <f t="shared" si="26"/>
        <v>0</v>
      </c>
      <c r="S289" s="33">
        <f t="shared" si="26"/>
        <v>0</v>
      </c>
      <c r="T289" s="33">
        <f t="shared" si="22"/>
        <v>0.057765540000000004</v>
      </c>
      <c r="U289" s="33">
        <f t="shared" si="23"/>
        <v>9.01185500666932</v>
      </c>
      <c r="V289" s="20"/>
    </row>
    <row r="290" spans="1:22" s="27" customFormat="1" ht="12">
      <c r="A290" s="1"/>
      <c r="B290" s="9" t="s">
        <v>145</v>
      </c>
      <c r="C290" s="6"/>
      <c r="D290" s="33">
        <v>0</v>
      </c>
      <c r="E290" s="33">
        <v>0</v>
      </c>
      <c r="F290" s="33">
        <v>0</v>
      </c>
      <c r="G290" s="33">
        <v>0</v>
      </c>
      <c r="H290" s="33">
        <f t="shared" si="24"/>
        <v>0</v>
      </c>
      <c r="I290" s="33">
        <f t="shared" si="25"/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f t="shared" si="26"/>
        <v>0</v>
      </c>
      <c r="S290" s="33">
        <f t="shared" si="26"/>
        <v>0</v>
      </c>
      <c r="T290" s="33">
        <f t="shared" si="22"/>
        <v>0</v>
      </c>
      <c r="U290" s="33">
        <v>0</v>
      </c>
      <c r="V290" s="20">
        <v>0</v>
      </c>
    </row>
    <row r="291" spans="1:22" s="27" customFormat="1" ht="36">
      <c r="A291" s="1"/>
      <c r="B291" s="19" t="s">
        <v>431</v>
      </c>
      <c r="C291" s="6" t="s">
        <v>288</v>
      </c>
      <c r="D291" s="33">
        <v>0</v>
      </c>
      <c r="E291" s="33">
        <v>0</v>
      </c>
      <c r="F291" s="33">
        <v>0</v>
      </c>
      <c r="G291" s="33">
        <v>0</v>
      </c>
      <c r="H291" s="33">
        <f t="shared" si="24"/>
        <v>0</v>
      </c>
      <c r="I291" s="33">
        <f t="shared" si="25"/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f t="shared" si="26"/>
        <v>0</v>
      </c>
      <c r="S291" s="33">
        <f t="shared" si="26"/>
        <v>0</v>
      </c>
      <c r="T291" s="33">
        <f t="shared" si="22"/>
        <v>0</v>
      </c>
      <c r="U291" s="33">
        <v>0</v>
      </c>
      <c r="V291" s="20" t="s">
        <v>545</v>
      </c>
    </row>
    <row r="292" spans="1:22" s="27" customFormat="1" ht="36">
      <c r="A292" s="1"/>
      <c r="B292" s="19" t="s">
        <v>537</v>
      </c>
      <c r="C292" s="6" t="s">
        <v>288</v>
      </c>
      <c r="D292" s="33">
        <v>0.713816</v>
      </c>
      <c r="E292" s="33">
        <v>0</v>
      </c>
      <c r="F292" s="33">
        <v>0</v>
      </c>
      <c r="G292" s="33">
        <v>0</v>
      </c>
      <c r="H292" s="33">
        <f t="shared" si="24"/>
        <v>0.713816</v>
      </c>
      <c r="I292" s="33">
        <f t="shared" si="25"/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0.713816</v>
      </c>
      <c r="O292" s="33">
        <v>0</v>
      </c>
      <c r="P292" s="33">
        <v>0</v>
      </c>
      <c r="Q292" s="33">
        <v>0</v>
      </c>
      <c r="R292" s="33">
        <f t="shared" si="26"/>
        <v>0</v>
      </c>
      <c r="S292" s="33">
        <f t="shared" si="26"/>
        <v>0</v>
      </c>
      <c r="T292" s="33">
        <f t="shared" si="22"/>
        <v>-0.713816</v>
      </c>
      <c r="U292" s="33">
        <f t="shared" si="23"/>
        <v>-100</v>
      </c>
      <c r="V292" s="20" t="s">
        <v>542</v>
      </c>
    </row>
    <row r="293" spans="1:22" s="27" customFormat="1" ht="36">
      <c r="A293" s="1"/>
      <c r="B293" s="19" t="s">
        <v>432</v>
      </c>
      <c r="C293" s="6" t="s">
        <v>288</v>
      </c>
      <c r="D293" s="33">
        <v>0.713816</v>
      </c>
      <c r="E293" s="33">
        <v>0</v>
      </c>
      <c r="F293" s="33">
        <v>0</v>
      </c>
      <c r="G293" s="33">
        <v>0</v>
      </c>
      <c r="H293" s="33">
        <f t="shared" si="24"/>
        <v>0.713816</v>
      </c>
      <c r="I293" s="33">
        <f t="shared" si="25"/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0.713816</v>
      </c>
      <c r="O293" s="33">
        <v>0</v>
      </c>
      <c r="P293" s="33">
        <v>0</v>
      </c>
      <c r="Q293" s="33">
        <v>0</v>
      </c>
      <c r="R293" s="33">
        <f t="shared" si="26"/>
        <v>0</v>
      </c>
      <c r="S293" s="33">
        <f t="shared" si="26"/>
        <v>0</v>
      </c>
      <c r="T293" s="33">
        <f t="shared" si="22"/>
        <v>-0.713816</v>
      </c>
      <c r="U293" s="33">
        <f t="shared" si="23"/>
        <v>-100</v>
      </c>
      <c r="V293" s="20" t="s">
        <v>542</v>
      </c>
    </row>
    <row r="294" spans="1:22" s="27" customFormat="1" ht="12">
      <c r="A294" s="1"/>
      <c r="B294" s="9" t="s">
        <v>91</v>
      </c>
      <c r="C294" s="6"/>
      <c r="D294" s="33">
        <v>0</v>
      </c>
      <c r="E294" s="33">
        <v>0</v>
      </c>
      <c r="F294" s="33">
        <v>0</v>
      </c>
      <c r="G294" s="33">
        <v>0</v>
      </c>
      <c r="H294" s="33">
        <f t="shared" si="24"/>
        <v>0</v>
      </c>
      <c r="I294" s="33">
        <f t="shared" si="25"/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f t="shared" si="26"/>
        <v>0</v>
      </c>
      <c r="S294" s="33">
        <f t="shared" si="26"/>
        <v>0</v>
      </c>
      <c r="T294" s="33">
        <f t="shared" si="22"/>
        <v>0</v>
      </c>
      <c r="U294" s="33">
        <v>0</v>
      </c>
      <c r="V294" s="20"/>
    </row>
    <row r="295" spans="1:22" s="27" customFormat="1" ht="36">
      <c r="A295" s="1"/>
      <c r="B295" s="19" t="s">
        <v>538</v>
      </c>
      <c r="C295" s="6" t="s">
        <v>288</v>
      </c>
      <c r="D295" s="33">
        <v>0.6582669999999999</v>
      </c>
      <c r="E295" s="33">
        <v>0</v>
      </c>
      <c r="F295" s="33">
        <v>0</v>
      </c>
      <c r="G295" s="33">
        <v>0</v>
      </c>
      <c r="H295" s="33">
        <f t="shared" si="24"/>
        <v>0.6582669999999999</v>
      </c>
      <c r="I295" s="33">
        <f t="shared" si="25"/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0.6582669999999999</v>
      </c>
      <c r="O295" s="33">
        <v>0</v>
      </c>
      <c r="P295" s="33">
        <v>0</v>
      </c>
      <c r="Q295" s="33">
        <v>0</v>
      </c>
      <c r="R295" s="33">
        <f t="shared" si="26"/>
        <v>0</v>
      </c>
      <c r="S295" s="33">
        <f t="shared" si="26"/>
        <v>0</v>
      </c>
      <c r="T295" s="33">
        <f t="shared" si="22"/>
        <v>-0.6582669999999999</v>
      </c>
      <c r="U295" s="33">
        <f t="shared" si="23"/>
        <v>-100</v>
      </c>
      <c r="V295" s="20" t="s">
        <v>542</v>
      </c>
    </row>
    <row r="296" spans="1:22" s="27" customFormat="1" ht="12">
      <c r="A296" s="1"/>
      <c r="B296" s="9" t="s">
        <v>102</v>
      </c>
      <c r="C296" s="6"/>
      <c r="D296" s="33">
        <v>0</v>
      </c>
      <c r="E296" s="33">
        <v>0</v>
      </c>
      <c r="F296" s="33">
        <v>0</v>
      </c>
      <c r="G296" s="33">
        <v>0</v>
      </c>
      <c r="H296" s="33">
        <f t="shared" si="24"/>
        <v>0</v>
      </c>
      <c r="I296" s="33">
        <f t="shared" si="25"/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f t="shared" si="26"/>
        <v>0</v>
      </c>
      <c r="S296" s="33">
        <f t="shared" si="26"/>
        <v>0</v>
      </c>
      <c r="T296" s="33">
        <f t="shared" si="22"/>
        <v>0</v>
      </c>
      <c r="U296" s="33">
        <v>0</v>
      </c>
      <c r="V296" s="20">
        <v>0</v>
      </c>
    </row>
    <row r="297" spans="1:22" s="27" customFormat="1" ht="36">
      <c r="A297" s="1"/>
      <c r="B297" s="19" t="s">
        <v>539</v>
      </c>
      <c r="C297" s="6" t="s">
        <v>288</v>
      </c>
      <c r="D297" s="33">
        <v>0.673132</v>
      </c>
      <c r="E297" s="33">
        <v>0</v>
      </c>
      <c r="F297" s="33">
        <v>0</v>
      </c>
      <c r="G297" s="33">
        <v>0</v>
      </c>
      <c r="H297" s="33">
        <f t="shared" si="24"/>
        <v>0.673132</v>
      </c>
      <c r="I297" s="33">
        <f t="shared" si="25"/>
        <v>0.6310416099999999</v>
      </c>
      <c r="J297" s="33">
        <v>0</v>
      </c>
      <c r="K297" s="33">
        <v>0</v>
      </c>
      <c r="L297" s="33">
        <v>0</v>
      </c>
      <c r="M297" s="33">
        <v>0</v>
      </c>
      <c r="N297" s="33">
        <v>0.673132</v>
      </c>
      <c r="O297" s="33">
        <v>0.6310416099999999</v>
      </c>
      <c r="P297" s="33">
        <v>0</v>
      </c>
      <c r="Q297" s="33">
        <v>0</v>
      </c>
      <c r="R297" s="33">
        <f t="shared" si="26"/>
        <v>0</v>
      </c>
      <c r="S297" s="33">
        <f t="shared" si="26"/>
        <v>0</v>
      </c>
      <c r="T297" s="33">
        <f t="shared" si="22"/>
        <v>-0.04209039000000003</v>
      </c>
      <c r="U297" s="33">
        <f t="shared" si="23"/>
        <v>-6.25291770410559</v>
      </c>
      <c r="V297" s="20"/>
    </row>
    <row r="298" spans="1:22" s="27" customFormat="1" ht="36">
      <c r="A298" s="1"/>
      <c r="B298" s="19" t="s">
        <v>433</v>
      </c>
      <c r="C298" s="6" t="s">
        <v>288</v>
      </c>
      <c r="D298" s="33">
        <v>0.673132</v>
      </c>
      <c r="E298" s="33">
        <v>0</v>
      </c>
      <c r="F298" s="33">
        <v>0</v>
      </c>
      <c r="G298" s="33">
        <v>0</v>
      </c>
      <c r="H298" s="33">
        <f t="shared" si="24"/>
        <v>0.673132</v>
      </c>
      <c r="I298" s="33">
        <f t="shared" si="25"/>
        <v>0.6233276600000001</v>
      </c>
      <c r="J298" s="33">
        <v>0</v>
      </c>
      <c r="K298" s="33">
        <v>0</v>
      </c>
      <c r="L298" s="33">
        <v>0</v>
      </c>
      <c r="M298" s="33">
        <v>0</v>
      </c>
      <c r="N298" s="33">
        <v>0.673132</v>
      </c>
      <c r="O298" s="33">
        <v>0.6233276600000001</v>
      </c>
      <c r="P298" s="33">
        <v>0</v>
      </c>
      <c r="Q298" s="33">
        <v>0</v>
      </c>
      <c r="R298" s="33">
        <f t="shared" si="26"/>
        <v>0</v>
      </c>
      <c r="S298" s="33">
        <f t="shared" si="26"/>
        <v>0</v>
      </c>
      <c r="T298" s="33">
        <f t="shared" si="22"/>
        <v>-0.04980433999999989</v>
      </c>
      <c r="U298" s="33">
        <f t="shared" si="23"/>
        <v>-7.398896501726243</v>
      </c>
      <c r="V298" s="20"/>
    </row>
    <row r="299" spans="1:22" s="27" customFormat="1" ht="36">
      <c r="A299" s="1"/>
      <c r="B299" s="19" t="s">
        <v>434</v>
      </c>
      <c r="C299" s="6" t="s">
        <v>288</v>
      </c>
      <c r="D299" s="33">
        <v>0.629604</v>
      </c>
      <c r="E299" s="33">
        <v>0</v>
      </c>
      <c r="F299" s="33">
        <v>0</v>
      </c>
      <c r="G299" s="33">
        <v>0</v>
      </c>
      <c r="H299" s="33">
        <f t="shared" si="24"/>
        <v>0.629604</v>
      </c>
      <c r="I299" s="33">
        <f t="shared" si="25"/>
        <v>0.49714787000000005</v>
      </c>
      <c r="J299" s="33">
        <v>0</v>
      </c>
      <c r="K299" s="33">
        <v>0</v>
      </c>
      <c r="L299" s="33">
        <v>0</v>
      </c>
      <c r="M299" s="33">
        <v>0</v>
      </c>
      <c r="N299" s="33">
        <v>0.629604</v>
      </c>
      <c r="O299" s="33">
        <v>0.49714787000000005</v>
      </c>
      <c r="P299" s="33">
        <v>0</v>
      </c>
      <c r="Q299" s="33">
        <v>0</v>
      </c>
      <c r="R299" s="33">
        <f t="shared" si="26"/>
        <v>0</v>
      </c>
      <c r="S299" s="33">
        <f t="shared" si="26"/>
        <v>0</v>
      </c>
      <c r="T299" s="33">
        <f t="shared" si="22"/>
        <v>-0.13245613</v>
      </c>
      <c r="U299" s="33">
        <f t="shared" si="23"/>
        <v>-21.038006429438187</v>
      </c>
      <c r="V299" s="20" t="s">
        <v>361</v>
      </c>
    </row>
    <row r="300" spans="1:22" s="27" customFormat="1" ht="36">
      <c r="A300" s="1"/>
      <c r="B300" s="19" t="s">
        <v>435</v>
      </c>
      <c r="C300" s="6" t="s">
        <v>288</v>
      </c>
      <c r="D300" s="33">
        <v>0.629604</v>
      </c>
      <c r="E300" s="33">
        <v>0</v>
      </c>
      <c r="F300" s="33">
        <v>0</v>
      </c>
      <c r="G300" s="33">
        <v>0</v>
      </c>
      <c r="H300" s="33">
        <f t="shared" si="24"/>
        <v>0.629604</v>
      </c>
      <c r="I300" s="33">
        <f t="shared" si="25"/>
        <v>0.56791366</v>
      </c>
      <c r="J300" s="33">
        <v>0</v>
      </c>
      <c r="K300" s="33">
        <v>0</v>
      </c>
      <c r="L300" s="33">
        <v>0</v>
      </c>
      <c r="M300" s="33">
        <v>0</v>
      </c>
      <c r="N300" s="33">
        <v>0.629604</v>
      </c>
      <c r="O300" s="33">
        <v>0.56791366</v>
      </c>
      <c r="P300" s="33">
        <v>0</v>
      </c>
      <c r="Q300" s="33">
        <v>0</v>
      </c>
      <c r="R300" s="33">
        <f t="shared" si="26"/>
        <v>0</v>
      </c>
      <c r="S300" s="33">
        <f t="shared" si="26"/>
        <v>0</v>
      </c>
      <c r="T300" s="33">
        <f t="shared" si="22"/>
        <v>-0.061690340000000066</v>
      </c>
      <c r="U300" s="33">
        <f t="shared" si="23"/>
        <v>-9.798276376897235</v>
      </c>
      <c r="V300" s="20"/>
    </row>
    <row r="301" spans="1:22" s="27" customFormat="1" ht="36">
      <c r="A301" s="1"/>
      <c r="B301" s="19" t="s">
        <v>436</v>
      </c>
      <c r="C301" s="6" t="s">
        <v>288</v>
      </c>
      <c r="D301" s="33">
        <v>0.673132</v>
      </c>
      <c r="E301" s="33">
        <v>0</v>
      </c>
      <c r="F301" s="33">
        <v>0</v>
      </c>
      <c r="G301" s="33">
        <v>0</v>
      </c>
      <c r="H301" s="33">
        <f t="shared" si="24"/>
        <v>0.673132</v>
      </c>
      <c r="I301" s="33">
        <f t="shared" si="25"/>
        <v>0.65755421</v>
      </c>
      <c r="J301" s="33">
        <v>0</v>
      </c>
      <c r="K301" s="33">
        <v>0</v>
      </c>
      <c r="L301" s="33">
        <v>0</v>
      </c>
      <c r="M301" s="33">
        <v>0</v>
      </c>
      <c r="N301" s="33">
        <v>0.673132</v>
      </c>
      <c r="O301" s="33">
        <v>0.65755421</v>
      </c>
      <c r="P301" s="33">
        <v>0</v>
      </c>
      <c r="Q301" s="33">
        <v>0</v>
      </c>
      <c r="R301" s="33">
        <f t="shared" si="26"/>
        <v>0</v>
      </c>
      <c r="S301" s="33">
        <f t="shared" si="26"/>
        <v>0</v>
      </c>
      <c r="T301" s="33">
        <f t="shared" si="22"/>
        <v>-0.015577789999999925</v>
      </c>
      <c r="U301" s="33">
        <f t="shared" si="23"/>
        <v>-2.314225144548161</v>
      </c>
      <c r="V301" s="20"/>
    </row>
    <row r="302" spans="1:22" s="27" customFormat="1" ht="36">
      <c r="A302" s="1"/>
      <c r="B302" s="19" t="s">
        <v>437</v>
      </c>
      <c r="C302" s="6" t="s">
        <v>288</v>
      </c>
      <c r="D302" s="33">
        <v>0.673132</v>
      </c>
      <c r="E302" s="33">
        <v>0</v>
      </c>
      <c r="F302" s="33">
        <v>0</v>
      </c>
      <c r="G302" s="33">
        <v>0</v>
      </c>
      <c r="H302" s="33">
        <f t="shared" si="24"/>
        <v>0.673132</v>
      </c>
      <c r="I302" s="33">
        <f t="shared" si="25"/>
        <v>0.65846711</v>
      </c>
      <c r="J302" s="33">
        <v>0</v>
      </c>
      <c r="K302" s="33">
        <v>0</v>
      </c>
      <c r="L302" s="33">
        <v>0</v>
      </c>
      <c r="M302" s="33">
        <v>0</v>
      </c>
      <c r="N302" s="33">
        <v>0.673132</v>
      </c>
      <c r="O302" s="33">
        <v>0.65846711</v>
      </c>
      <c r="P302" s="33">
        <v>0</v>
      </c>
      <c r="Q302" s="33">
        <v>0</v>
      </c>
      <c r="R302" s="33">
        <f t="shared" si="26"/>
        <v>0</v>
      </c>
      <c r="S302" s="33">
        <f t="shared" si="26"/>
        <v>0</v>
      </c>
      <c r="T302" s="33">
        <f t="shared" si="22"/>
        <v>-0.01466488999999993</v>
      </c>
      <c r="U302" s="33">
        <f t="shared" si="23"/>
        <v>-2.1786053849764877</v>
      </c>
      <c r="V302" s="20"/>
    </row>
    <row r="303" spans="1:22" s="27" customFormat="1" ht="12">
      <c r="A303" s="1"/>
      <c r="B303" s="9" t="s">
        <v>149</v>
      </c>
      <c r="C303" s="6"/>
      <c r="D303" s="33">
        <v>0</v>
      </c>
      <c r="E303" s="33">
        <v>0</v>
      </c>
      <c r="F303" s="33">
        <v>0</v>
      </c>
      <c r="G303" s="33">
        <v>0</v>
      </c>
      <c r="H303" s="33">
        <f t="shared" si="24"/>
        <v>0</v>
      </c>
      <c r="I303" s="33">
        <f t="shared" si="25"/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f t="shared" si="26"/>
        <v>0</v>
      </c>
      <c r="S303" s="33">
        <f t="shared" si="26"/>
        <v>0</v>
      </c>
      <c r="T303" s="33">
        <f t="shared" si="22"/>
        <v>0</v>
      </c>
      <c r="U303" s="33">
        <v>0</v>
      </c>
      <c r="V303" s="20"/>
    </row>
    <row r="304" spans="1:22" s="27" customFormat="1" ht="36">
      <c r="A304" s="1"/>
      <c r="B304" s="19" t="s">
        <v>438</v>
      </c>
      <c r="C304" s="6" t="s">
        <v>288</v>
      </c>
      <c r="D304" s="33">
        <v>0.667176</v>
      </c>
      <c r="E304" s="33">
        <v>0</v>
      </c>
      <c r="F304" s="33">
        <v>0</v>
      </c>
      <c r="G304" s="33">
        <v>0</v>
      </c>
      <c r="H304" s="33">
        <f t="shared" si="24"/>
        <v>0.667176</v>
      </c>
      <c r="I304" s="33">
        <f t="shared" si="25"/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0.667176</v>
      </c>
      <c r="O304" s="33">
        <v>0</v>
      </c>
      <c r="P304" s="33">
        <v>0</v>
      </c>
      <c r="Q304" s="33">
        <v>0</v>
      </c>
      <c r="R304" s="33">
        <f t="shared" si="26"/>
        <v>0</v>
      </c>
      <c r="S304" s="33">
        <f t="shared" si="26"/>
        <v>0</v>
      </c>
      <c r="T304" s="33">
        <f t="shared" si="22"/>
        <v>-0.667176</v>
      </c>
      <c r="U304" s="33">
        <f t="shared" si="23"/>
        <v>-100</v>
      </c>
      <c r="V304" s="20" t="s">
        <v>542</v>
      </c>
    </row>
    <row r="305" spans="1:22" s="27" customFormat="1" ht="12">
      <c r="A305" s="1"/>
      <c r="B305" s="9" t="s">
        <v>92</v>
      </c>
      <c r="C305" s="6"/>
      <c r="D305" s="33">
        <v>0</v>
      </c>
      <c r="E305" s="33">
        <v>0</v>
      </c>
      <c r="F305" s="33">
        <v>0</v>
      </c>
      <c r="G305" s="33">
        <v>0</v>
      </c>
      <c r="H305" s="33">
        <f t="shared" si="24"/>
        <v>0</v>
      </c>
      <c r="I305" s="33">
        <f t="shared" si="25"/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f t="shared" si="26"/>
        <v>0</v>
      </c>
      <c r="S305" s="33">
        <f t="shared" si="26"/>
        <v>0</v>
      </c>
      <c r="T305" s="33">
        <f t="shared" si="22"/>
        <v>0</v>
      </c>
      <c r="U305" s="33">
        <v>0</v>
      </c>
      <c r="V305" s="20">
        <v>0</v>
      </c>
    </row>
    <row r="306" spans="1:22" s="27" customFormat="1" ht="36">
      <c r="A306" s="1"/>
      <c r="B306" s="19" t="s">
        <v>220</v>
      </c>
      <c r="C306" s="6" t="s">
        <v>288</v>
      </c>
      <c r="D306" s="33">
        <v>0.711513</v>
      </c>
      <c r="E306" s="33">
        <v>0</v>
      </c>
      <c r="F306" s="33">
        <v>0</v>
      </c>
      <c r="G306" s="33">
        <v>0</v>
      </c>
      <c r="H306" s="33">
        <f t="shared" si="24"/>
        <v>0.711513</v>
      </c>
      <c r="I306" s="33">
        <f t="shared" si="25"/>
        <v>0.71224573</v>
      </c>
      <c r="J306" s="33">
        <v>0</v>
      </c>
      <c r="K306" s="33">
        <v>0.03818921</v>
      </c>
      <c r="L306" s="33">
        <v>0</v>
      </c>
      <c r="M306" s="33">
        <v>0</v>
      </c>
      <c r="N306" s="33">
        <v>0.711513</v>
      </c>
      <c r="O306" s="33">
        <v>0.67405652</v>
      </c>
      <c r="P306" s="33">
        <v>0</v>
      </c>
      <c r="Q306" s="33">
        <v>0</v>
      </c>
      <c r="R306" s="33">
        <f t="shared" si="26"/>
        <v>0</v>
      </c>
      <c r="S306" s="33">
        <f t="shared" si="26"/>
        <v>0</v>
      </c>
      <c r="T306" s="33">
        <f t="shared" si="22"/>
        <v>0.0007327300000000703</v>
      </c>
      <c r="U306" s="33">
        <f t="shared" si="23"/>
        <v>0.10298195535430418</v>
      </c>
      <c r="V306" s="20"/>
    </row>
    <row r="307" spans="1:22" s="27" customFormat="1" ht="36">
      <c r="A307" s="1"/>
      <c r="B307" s="19" t="s">
        <v>439</v>
      </c>
      <c r="C307" s="6" t="s">
        <v>288</v>
      </c>
      <c r="D307" s="33">
        <v>0.711513</v>
      </c>
      <c r="E307" s="33">
        <v>0</v>
      </c>
      <c r="F307" s="33">
        <v>0</v>
      </c>
      <c r="G307" s="33">
        <v>0</v>
      </c>
      <c r="H307" s="33">
        <f t="shared" si="24"/>
        <v>0.711513</v>
      </c>
      <c r="I307" s="33">
        <f t="shared" si="25"/>
        <v>0.5585859700000001</v>
      </c>
      <c r="J307" s="33">
        <v>0</v>
      </c>
      <c r="K307" s="33">
        <v>0</v>
      </c>
      <c r="L307" s="33">
        <v>0</v>
      </c>
      <c r="M307" s="33">
        <v>0</v>
      </c>
      <c r="N307" s="33">
        <v>0.711513</v>
      </c>
      <c r="O307" s="33">
        <v>0.5537624800000001</v>
      </c>
      <c r="P307" s="33">
        <v>0</v>
      </c>
      <c r="Q307" s="33">
        <v>0.004823489999999993</v>
      </c>
      <c r="R307" s="33">
        <f t="shared" si="26"/>
        <v>0</v>
      </c>
      <c r="S307" s="33">
        <f t="shared" si="26"/>
        <v>0</v>
      </c>
      <c r="T307" s="33">
        <f t="shared" si="22"/>
        <v>-0.15292702999999985</v>
      </c>
      <c r="U307" s="33">
        <f t="shared" si="23"/>
        <v>-21.49321656807393</v>
      </c>
      <c r="V307" s="20" t="s">
        <v>361</v>
      </c>
    </row>
    <row r="308" spans="1:22" s="27" customFormat="1" ht="36">
      <c r="A308" s="1"/>
      <c r="B308" s="19" t="s">
        <v>440</v>
      </c>
      <c r="C308" s="6" t="s">
        <v>288</v>
      </c>
      <c r="D308" s="33">
        <v>0.652231</v>
      </c>
      <c r="E308" s="33">
        <v>0</v>
      </c>
      <c r="F308" s="33">
        <v>0</v>
      </c>
      <c r="G308" s="33">
        <v>0</v>
      </c>
      <c r="H308" s="33">
        <f t="shared" si="24"/>
        <v>0.652231</v>
      </c>
      <c r="I308" s="33">
        <f t="shared" si="25"/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0.652231</v>
      </c>
      <c r="O308" s="33">
        <v>0</v>
      </c>
      <c r="P308" s="33">
        <v>0</v>
      </c>
      <c r="Q308" s="33">
        <v>0</v>
      </c>
      <c r="R308" s="33">
        <f t="shared" si="26"/>
        <v>0</v>
      </c>
      <c r="S308" s="33">
        <f t="shared" si="26"/>
        <v>0</v>
      </c>
      <c r="T308" s="33">
        <f t="shared" si="22"/>
        <v>-0.652231</v>
      </c>
      <c r="U308" s="33">
        <f t="shared" si="23"/>
        <v>-100</v>
      </c>
      <c r="V308" s="20" t="s">
        <v>542</v>
      </c>
    </row>
    <row r="309" spans="1:22" s="27" customFormat="1" ht="21">
      <c r="A309" s="39" t="s">
        <v>107</v>
      </c>
      <c r="B309" s="10" t="s">
        <v>108</v>
      </c>
      <c r="C309" s="40">
        <v>0</v>
      </c>
      <c r="D309" s="33">
        <v>23.364040121091993</v>
      </c>
      <c r="E309" s="33">
        <v>0</v>
      </c>
      <c r="F309" s="33">
        <v>0</v>
      </c>
      <c r="G309" s="33">
        <v>0</v>
      </c>
      <c r="H309" s="33">
        <f t="shared" si="24"/>
        <v>23.364040121091993</v>
      </c>
      <c r="I309" s="33">
        <f t="shared" si="25"/>
        <v>12.759534599999999</v>
      </c>
      <c r="J309" s="33">
        <v>0.996953284748</v>
      </c>
      <c r="K309" s="33">
        <v>0.9711298</v>
      </c>
      <c r="L309" s="33">
        <v>3.2658450699680004</v>
      </c>
      <c r="M309" s="33">
        <v>3.1862189499999998</v>
      </c>
      <c r="N309" s="33">
        <v>3.206400527164001</v>
      </c>
      <c r="O309" s="33">
        <v>5.667351909999999</v>
      </c>
      <c r="P309" s="33">
        <v>15.894841239211992</v>
      </c>
      <c r="Q309" s="33">
        <v>2.9348339400000003</v>
      </c>
      <c r="R309" s="33">
        <f aca="true" t="shared" si="27" ref="R309:R332">F309</f>
        <v>0</v>
      </c>
      <c r="S309" s="33">
        <f aca="true" t="shared" si="28" ref="S309:S332">G309</f>
        <v>0</v>
      </c>
      <c r="T309" s="33">
        <f t="shared" si="22"/>
        <v>-10.604505521091994</v>
      </c>
      <c r="U309" s="33">
        <f t="shared" si="23"/>
        <v>-45.38814976404157</v>
      </c>
      <c r="V309" s="44">
        <v>0</v>
      </c>
    </row>
    <row r="310" spans="1:22" s="27" customFormat="1" ht="21">
      <c r="A310" s="1" t="s">
        <v>109</v>
      </c>
      <c r="B310" s="10" t="s">
        <v>110</v>
      </c>
      <c r="C310" s="3">
        <v>0</v>
      </c>
      <c r="D310" s="33">
        <v>0</v>
      </c>
      <c r="E310" s="33">
        <v>0</v>
      </c>
      <c r="F310" s="33">
        <v>0</v>
      </c>
      <c r="G310" s="33">
        <v>0</v>
      </c>
      <c r="H310" s="33">
        <f t="shared" si="24"/>
        <v>0</v>
      </c>
      <c r="I310" s="33">
        <f t="shared" si="25"/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f t="shared" si="27"/>
        <v>0</v>
      </c>
      <c r="S310" s="33">
        <f t="shared" si="28"/>
        <v>0</v>
      </c>
      <c r="T310" s="33">
        <f t="shared" si="22"/>
        <v>0</v>
      </c>
      <c r="U310" s="33">
        <v>0</v>
      </c>
      <c r="V310" s="20">
        <v>0</v>
      </c>
    </row>
    <row r="311" spans="1:22" s="27" customFormat="1" ht="21">
      <c r="A311" s="1" t="s">
        <v>111</v>
      </c>
      <c r="B311" s="10" t="s">
        <v>112</v>
      </c>
      <c r="C311" s="3">
        <v>0</v>
      </c>
      <c r="D311" s="33">
        <v>0</v>
      </c>
      <c r="E311" s="33">
        <v>0</v>
      </c>
      <c r="F311" s="33">
        <v>0</v>
      </c>
      <c r="G311" s="33">
        <v>0</v>
      </c>
      <c r="H311" s="33">
        <f t="shared" si="24"/>
        <v>0</v>
      </c>
      <c r="I311" s="33">
        <f t="shared" si="25"/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f t="shared" si="27"/>
        <v>0</v>
      </c>
      <c r="S311" s="33">
        <f t="shared" si="28"/>
        <v>0</v>
      </c>
      <c r="T311" s="33">
        <f t="shared" si="22"/>
        <v>0</v>
      </c>
      <c r="U311" s="33">
        <v>0</v>
      </c>
      <c r="V311" s="20">
        <v>0</v>
      </c>
    </row>
    <row r="312" spans="1:22" s="27" customFormat="1" ht="21">
      <c r="A312" s="1" t="s">
        <v>113</v>
      </c>
      <c r="B312" s="10" t="s">
        <v>114</v>
      </c>
      <c r="C312" s="3">
        <v>0</v>
      </c>
      <c r="D312" s="33">
        <v>0</v>
      </c>
      <c r="E312" s="33">
        <v>0</v>
      </c>
      <c r="F312" s="33">
        <v>0</v>
      </c>
      <c r="G312" s="33">
        <v>0</v>
      </c>
      <c r="H312" s="33">
        <f t="shared" si="24"/>
        <v>0</v>
      </c>
      <c r="I312" s="33">
        <f t="shared" si="25"/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f t="shared" si="27"/>
        <v>0</v>
      </c>
      <c r="S312" s="33">
        <f t="shared" si="28"/>
        <v>0</v>
      </c>
      <c r="T312" s="33">
        <f t="shared" si="22"/>
        <v>0</v>
      </c>
      <c r="U312" s="33">
        <v>0</v>
      </c>
      <c r="V312" s="20">
        <v>0</v>
      </c>
    </row>
    <row r="313" spans="1:22" s="27" customFormat="1" ht="21">
      <c r="A313" s="1" t="s">
        <v>115</v>
      </c>
      <c r="B313" s="10" t="s">
        <v>116</v>
      </c>
      <c r="C313" s="3">
        <v>0</v>
      </c>
      <c r="D313" s="33">
        <v>0</v>
      </c>
      <c r="E313" s="33">
        <v>0</v>
      </c>
      <c r="F313" s="33">
        <v>0</v>
      </c>
      <c r="G313" s="33">
        <v>0</v>
      </c>
      <c r="H313" s="33">
        <f t="shared" si="24"/>
        <v>0</v>
      </c>
      <c r="I313" s="33">
        <f t="shared" si="25"/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f t="shared" si="27"/>
        <v>0</v>
      </c>
      <c r="S313" s="33">
        <f t="shared" si="28"/>
        <v>0</v>
      </c>
      <c r="T313" s="33">
        <f t="shared" si="22"/>
        <v>0</v>
      </c>
      <c r="U313" s="33">
        <v>0</v>
      </c>
      <c r="V313" s="20">
        <v>0</v>
      </c>
    </row>
    <row r="314" spans="1:22" s="27" customFormat="1" ht="21">
      <c r="A314" s="39" t="s">
        <v>117</v>
      </c>
      <c r="B314" s="10" t="s">
        <v>118</v>
      </c>
      <c r="C314" s="40" t="s">
        <v>32</v>
      </c>
      <c r="D314" s="33">
        <v>20.636045573107992</v>
      </c>
      <c r="E314" s="33">
        <v>0</v>
      </c>
      <c r="F314" s="33">
        <v>0</v>
      </c>
      <c r="G314" s="33">
        <v>0</v>
      </c>
      <c r="H314" s="33">
        <f t="shared" si="24"/>
        <v>20.636045573107992</v>
      </c>
      <c r="I314" s="33">
        <f t="shared" si="25"/>
        <v>9.99441617</v>
      </c>
      <c r="J314" s="33">
        <v>0.18747330930000003</v>
      </c>
      <c r="K314" s="33">
        <v>0.15104547999999998</v>
      </c>
      <c r="L314" s="33">
        <v>2.6612597837000003</v>
      </c>
      <c r="M314" s="33">
        <v>2.81672726</v>
      </c>
      <c r="N314" s="33">
        <v>1.8924712408960007</v>
      </c>
      <c r="O314" s="33">
        <v>4.091809489999999</v>
      </c>
      <c r="P314" s="33">
        <v>15.89484123921199</v>
      </c>
      <c r="Q314" s="33">
        <v>2.9348339400000003</v>
      </c>
      <c r="R314" s="33">
        <f t="shared" si="27"/>
        <v>0</v>
      </c>
      <c r="S314" s="33">
        <f t="shared" si="28"/>
        <v>0</v>
      </c>
      <c r="T314" s="33">
        <f t="shared" si="22"/>
        <v>-10.641629403107993</v>
      </c>
      <c r="U314" s="33">
        <f t="shared" si="23"/>
        <v>-51.56816195916774</v>
      </c>
      <c r="V314" s="45">
        <v>0</v>
      </c>
    </row>
    <row r="315" spans="1:22" s="27" customFormat="1" ht="21.75">
      <c r="A315" s="39" t="s">
        <v>289</v>
      </c>
      <c r="B315" s="11" t="s">
        <v>119</v>
      </c>
      <c r="C315" s="41" t="s">
        <v>290</v>
      </c>
      <c r="D315" s="33">
        <v>20.636045573107992</v>
      </c>
      <c r="E315" s="33">
        <v>0</v>
      </c>
      <c r="F315" s="33">
        <v>0</v>
      </c>
      <c r="G315" s="33">
        <v>0</v>
      </c>
      <c r="H315" s="33">
        <f t="shared" si="24"/>
        <v>20.636045573107992</v>
      </c>
      <c r="I315" s="33">
        <f t="shared" si="25"/>
        <v>9.99441617</v>
      </c>
      <c r="J315" s="33">
        <v>0.18747330930000003</v>
      </c>
      <c r="K315" s="33">
        <v>0.15104547999999998</v>
      </c>
      <c r="L315" s="33">
        <v>2.6612597837000003</v>
      </c>
      <c r="M315" s="33">
        <v>2.81672726</v>
      </c>
      <c r="N315" s="33">
        <v>1.8924712408960007</v>
      </c>
      <c r="O315" s="33">
        <v>4.091809489999999</v>
      </c>
      <c r="P315" s="33">
        <v>15.89484123921199</v>
      </c>
      <c r="Q315" s="33">
        <v>2.9348339400000003</v>
      </c>
      <c r="R315" s="33">
        <f t="shared" si="27"/>
        <v>0</v>
      </c>
      <c r="S315" s="33">
        <f t="shared" si="28"/>
        <v>0</v>
      </c>
      <c r="T315" s="33">
        <f t="shared" si="22"/>
        <v>-10.641629403107993</v>
      </c>
      <c r="U315" s="33">
        <f t="shared" si="23"/>
        <v>-51.56816195916774</v>
      </c>
      <c r="V315" s="44">
        <v>0</v>
      </c>
    </row>
    <row r="316" spans="1:22" s="27" customFormat="1" ht="12">
      <c r="A316" s="1"/>
      <c r="B316" s="9" t="s">
        <v>120</v>
      </c>
      <c r="C316" s="3">
        <v>0</v>
      </c>
      <c r="D316" s="33">
        <v>0</v>
      </c>
      <c r="E316" s="33">
        <v>0</v>
      </c>
      <c r="F316" s="33">
        <v>0</v>
      </c>
      <c r="G316" s="33">
        <v>0</v>
      </c>
      <c r="H316" s="33">
        <f t="shared" si="24"/>
        <v>0</v>
      </c>
      <c r="I316" s="33">
        <f t="shared" si="25"/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f t="shared" si="27"/>
        <v>0</v>
      </c>
      <c r="S316" s="33">
        <f t="shared" si="28"/>
        <v>0</v>
      </c>
      <c r="T316" s="33">
        <f t="shared" si="22"/>
        <v>0</v>
      </c>
      <c r="U316" s="33">
        <v>0</v>
      </c>
      <c r="V316" s="20">
        <v>0</v>
      </c>
    </row>
    <row r="317" spans="1:22" s="27" customFormat="1" ht="22.5">
      <c r="A317" s="1"/>
      <c r="B317" s="7" t="s">
        <v>221</v>
      </c>
      <c r="C317" s="6" t="s">
        <v>290</v>
      </c>
      <c r="D317" s="33">
        <v>0.18747330930000003</v>
      </c>
      <c r="E317" s="33">
        <v>0</v>
      </c>
      <c r="F317" s="33">
        <v>0</v>
      </c>
      <c r="G317" s="33">
        <v>0</v>
      </c>
      <c r="H317" s="33">
        <f t="shared" si="24"/>
        <v>0.18747330930000003</v>
      </c>
      <c r="I317" s="33">
        <f t="shared" si="25"/>
        <v>0.20362608</v>
      </c>
      <c r="J317" s="33">
        <v>0</v>
      </c>
      <c r="K317" s="33">
        <v>0</v>
      </c>
      <c r="L317" s="33">
        <v>0</v>
      </c>
      <c r="M317" s="33">
        <v>0.03010976</v>
      </c>
      <c r="N317" s="33">
        <v>0.18747330930000003</v>
      </c>
      <c r="O317" s="33">
        <v>0.17351632</v>
      </c>
      <c r="P317" s="33">
        <v>0</v>
      </c>
      <c r="Q317" s="33">
        <v>0</v>
      </c>
      <c r="R317" s="33">
        <f t="shared" si="27"/>
        <v>0</v>
      </c>
      <c r="S317" s="33">
        <f t="shared" si="28"/>
        <v>0</v>
      </c>
      <c r="T317" s="33">
        <f t="shared" si="22"/>
        <v>0.016152770699999958</v>
      </c>
      <c r="U317" s="33">
        <f t="shared" si="23"/>
        <v>8.616037536389696</v>
      </c>
      <c r="V317" s="20"/>
    </row>
    <row r="318" spans="1:22" s="27" customFormat="1" ht="22.5">
      <c r="A318" s="1"/>
      <c r="B318" s="7" t="s">
        <v>222</v>
      </c>
      <c r="C318" s="6" t="s">
        <v>290</v>
      </c>
      <c r="D318" s="33">
        <v>0.18747330930000003</v>
      </c>
      <c r="E318" s="33">
        <v>0</v>
      </c>
      <c r="F318" s="33">
        <v>0</v>
      </c>
      <c r="G318" s="33">
        <v>0</v>
      </c>
      <c r="H318" s="33">
        <f t="shared" si="24"/>
        <v>0.18747330930000003</v>
      </c>
      <c r="I318" s="33">
        <f t="shared" si="25"/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0.18747330930000003</v>
      </c>
      <c r="Q318" s="33">
        <v>0</v>
      </c>
      <c r="R318" s="33">
        <f t="shared" si="27"/>
        <v>0</v>
      </c>
      <c r="S318" s="33">
        <f t="shared" si="28"/>
        <v>0</v>
      </c>
      <c r="T318" s="33">
        <f t="shared" si="22"/>
        <v>-0.18747330930000003</v>
      </c>
      <c r="U318" s="33">
        <f t="shared" si="23"/>
        <v>-100</v>
      </c>
      <c r="V318" s="20" t="s">
        <v>555</v>
      </c>
    </row>
    <row r="319" spans="1:22" s="27" customFormat="1" ht="22.5">
      <c r="A319" s="1"/>
      <c r="B319" s="7" t="s">
        <v>223</v>
      </c>
      <c r="C319" s="6" t="s">
        <v>290</v>
      </c>
      <c r="D319" s="33">
        <v>0.18747330930000003</v>
      </c>
      <c r="E319" s="33">
        <v>0</v>
      </c>
      <c r="F319" s="33">
        <v>0</v>
      </c>
      <c r="G319" s="33">
        <v>0</v>
      </c>
      <c r="H319" s="33">
        <f t="shared" si="24"/>
        <v>0.18747330930000003</v>
      </c>
      <c r="I319" s="33">
        <f t="shared" si="25"/>
        <v>0.19173234</v>
      </c>
      <c r="J319" s="33">
        <v>0</v>
      </c>
      <c r="K319" s="33">
        <v>0</v>
      </c>
      <c r="L319" s="33">
        <v>0.18747330930000003</v>
      </c>
      <c r="M319" s="33">
        <v>0.19173234</v>
      </c>
      <c r="N319" s="33">
        <v>0</v>
      </c>
      <c r="O319" s="33">
        <v>0</v>
      </c>
      <c r="P319" s="33">
        <v>0</v>
      </c>
      <c r="Q319" s="33">
        <v>0</v>
      </c>
      <c r="R319" s="33">
        <f t="shared" si="27"/>
        <v>0</v>
      </c>
      <c r="S319" s="33">
        <f t="shared" si="28"/>
        <v>0</v>
      </c>
      <c r="T319" s="33">
        <f t="shared" si="22"/>
        <v>0.004259030699999972</v>
      </c>
      <c r="U319" s="33">
        <f t="shared" si="23"/>
        <v>2.2718064325543814</v>
      </c>
      <c r="V319" s="20"/>
    </row>
    <row r="320" spans="1:22" s="27" customFormat="1" ht="22.5">
      <c r="A320" s="1"/>
      <c r="B320" s="7" t="s">
        <v>224</v>
      </c>
      <c r="C320" s="6" t="s">
        <v>290</v>
      </c>
      <c r="D320" s="33">
        <v>0.18747330930000003</v>
      </c>
      <c r="E320" s="33">
        <v>0</v>
      </c>
      <c r="F320" s="33">
        <v>0</v>
      </c>
      <c r="G320" s="33">
        <v>0</v>
      </c>
      <c r="H320" s="33">
        <f t="shared" si="24"/>
        <v>0.18747330930000003</v>
      </c>
      <c r="I320" s="33">
        <f t="shared" si="25"/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0.18747330930000003</v>
      </c>
      <c r="Q320" s="33">
        <v>0</v>
      </c>
      <c r="R320" s="33">
        <f t="shared" si="27"/>
        <v>0</v>
      </c>
      <c r="S320" s="33">
        <f t="shared" si="28"/>
        <v>0</v>
      </c>
      <c r="T320" s="33">
        <f t="shared" si="22"/>
        <v>-0.18747330930000003</v>
      </c>
      <c r="U320" s="33">
        <f t="shared" si="23"/>
        <v>-100</v>
      </c>
      <c r="V320" s="20" t="s">
        <v>555</v>
      </c>
    </row>
    <row r="321" spans="1:22" s="27" customFormat="1" ht="22.5">
      <c r="A321" s="1"/>
      <c r="B321" s="7" t="s">
        <v>225</v>
      </c>
      <c r="C321" s="6" t="s">
        <v>290</v>
      </c>
      <c r="D321" s="33">
        <v>0.18747330930000003</v>
      </c>
      <c r="E321" s="33">
        <v>0</v>
      </c>
      <c r="F321" s="33">
        <v>0</v>
      </c>
      <c r="G321" s="33">
        <v>0</v>
      </c>
      <c r="H321" s="33">
        <f t="shared" si="24"/>
        <v>0.18747330930000003</v>
      </c>
      <c r="I321" s="33">
        <f t="shared" si="25"/>
        <v>0.20293793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0.028436499999999997</v>
      </c>
      <c r="P321" s="33">
        <v>0.18747330930000003</v>
      </c>
      <c r="Q321" s="33">
        <v>0.17450142999999999</v>
      </c>
      <c r="R321" s="33">
        <f t="shared" si="27"/>
        <v>0</v>
      </c>
      <c r="S321" s="33">
        <f t="shared" si="28"/>
        <v>0</v>
      </c>
      <c r="T321" s="33">
        <f t="shared" si="22"/>
        <v>0.01546462069999996</v>
      </c>
      <c r="U321" s="33">
        <f t="shared" si="23"/>
        <v>8.248971951123476</v>
      </c>
      <c r="V321" s="20"/>
    </row>
    <row r="322" spans="1:22" s="27" customFormat="1" ht="22.5">
      <c r="A322" s="1"/>
      <c r="B322" s="7" t="s">
        <v>226</v>
      </c>
      <c r="C322" s="6" t="s">
        <v>290</v>
      </c>
      <c r="D322" s="33">
        <v>0.18747330930000003</v>
      </c>
      <c r="E322" s="33">
        <v>0</v>
      </c>
      <c r="F322" s="33">
        <v>0</v>
      </c>
      <c r="G322" s="33">
        <v>0</v>
      </c>
      <c r="H322" s="33">
        <f t="shared" si="24"/>
        <v>0.18747330930000003</v>
      </c>
      <c r="I322" s="33">
        <f t="shared" si="25"/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0.18747330930000003</v>
      </c>
      <c r="Q322" s="33">
        <v>0</v>
      </c>
      <c r="R322" s="33">
        <f t="shared" si="27"/>
        <v>0</v>
      </c>
      <c r="S322" s="33">
        <f t="shared" si="28"/>
        <v>0</v>
      </c>
      <c r="T322" s="33">
        <f t="shared" si="22"/>
        <v>-0.18747330930000003</v>
      </c>
      <c r="U322" s="33">
        <f t="shared" si="23"/>
        <v>-100</v>
      </c>
      <c r="V322" s="20" t="s">
        <v>555</v>
      </c>
    </row>
    <row r="323" spans="1:22" s="27" customFormat="1" ht="22.5">
      <c r="A323" s="1"/>
      <c r="B323" s="7" t="s">
        <v>227</v>
      </c>
      <c r="C323" s="6" t="s">
        <v>290</v>
      </c>
      <c r="D323" s="33">
        <v>0.18747330930000003</v>
      </c>
      <c r="E323" s="33">
        <v>0</v>
      </c>
      <c r="F323" s="33">
        <v>0</v>
      </c>
      <c r="G323" s="33">
        <v>0</v>
      </c>
      <c r="H323" s="33">
        <f t="shared" si="24"/>
        <v>0.18747330930000003</v>
      </c>
      <c r="I323" s="33">
        <f t="shared" si="25"/>
        <v>0.20300449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0.027966199999999997</v>
      </c>
      <c r="P323" s="33">
        <v>0.18747330930000003</v>
      </c>
      <c r="Q323" s="33">
        <v>0.17503829</v>
      </c>
      <c r="R323" s="33">
        <f t="shared" si="27"/>
        <v>0</v>
      </c>
      <c r="S323" s="33">
        <f t="shared" si="28"/>
        <v>0</v>
      </c>
      <c r="T323" s="33">
        <f t="shared" si="22"/>
        <v>0.01553118069999998</v>
      </c>
      <c r="U323" s="33">
        <f t="shared" si="23"/>
        <v>8.284475671758987</v>
      </c>
      <c r="V323" s="20"/>
    </row>
    <row r="324" spans="1:22" s="27" customFormat="1" ht="22.5">
      <c r="A324" s="1"/>
      <c r="B324" s="7" t="s">
        <v>228</v>
      </c>
      <c r="C324" s="6" t="s">
        <v>290</v>
      </c>
      <c r="D324" s="33">
        <v>0.18747330930000003</v>
      </c>
      <c r="E324" s="33">
        <v>0</v>
      </c>
      <c r="F324" s="33">
        <v>0</v>
      </c>
      <c r="G324" s="33">
        <v>0</v>
      </c>
      <c r="H324" s="33">
        <f t="shared" si="24"/>
        <v>0.18747330930000003</v>
      </c>
      <c r="I324" s="33">
        <f t="shared" si="25"/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0.18747330930000003</v>
      </c>
      <c r="Q324" s="33">
        <v>0</v>
      </c>
      <c r="R324" s="33">
        <f t="shared" si="27"/>
        <v>0</v>
      </c>
      <c r="S324" s="33">
        <f t="shared" si="28"/>
        <v>0</v>
      </c>
      <c r="T324" s="33">
        <f t="shared" si="22"/>
        <v>-0.18747330930000003</v>
      </c>
      <c r="U324" s="33">
        <f t="shared" si="23"/>
        <v>-100</v>
      </c>
      <c r="V324" s="20" t="s">
        <v>555</v>
      </c>
    </row>
    <row r="325" spans="1:22" s="27" customFormat="1" ht="22.5">
      <c r="A325" s="1"/>
      <c r="B325" s="7" t="s">
        <v>229</v>
      </c>
      <c r="C325" s="6" t="s">
        <v>290</v>
      </c>
      <c r="D325" s="33">
        <v>0.18747330930000003</v>
      </c>
      <c r="E325" s="33">
        <v>0</v>
      </c>
      <c r="F325" s="33">
        <v>0</v>
      </c>
      <c r="G325" s="33">
        <v>0</v>
      </c>
      <c r="H325" s="33">
        <f t="shared" si="24"/>
        <v>0.18747330930000003</v>
      </c>
      <c r="I325" s="33">
        <f t="shared" si="25"/>
        <v>0.21063144000000003</v>
      </c>
      <c r="J325" s="33">
        <v>0</v>
      </c>
      <c r="K325" s="33">
        <v>0</v>
      </c>
      <c r="L325" s="33">
        <v>0.18747330930000003</v>
      </c>
      <c r="M325" s="33">
        <v>0.21063144000000003</v>
      </c>
      <c r="N325" s="33">
        <v>0</v>
      </c>
      <c r="O325" s="33">
        <v>0</v>
      </c>
      <c r="P325" s="33">
        <v>0</v>
      </c>
      <c r="Q325" s="33">
        <v>0</v>
      </c>
      <c r="R325" s="33">
        <f t="shared" si="27"/>
        <v>0</v>
      </c>
      <c r="S325" s="33">
        <f t="shared" si="28"/>
        <v>0</v>
      </c>
      <c r="T325" s="33">
        <f t="shared" si="22"/>
        <v>0.0231581307</v>
      </c>
      <c r="U325" s="33">
        <f t="shared" si="23"/>
        <v>12.35276146053501</v>
      </c>
      <c r="V325" s="20" t="s">
        <v>529</v>
      </c>
    </row>
    <row r="326" spans="1:22" s="27" customFormat="1" ht="22.5">
      <c r="A326" s="1"/>
      <c r="B326" s="7" t="s">
        <v>230</v>
      </c>
      <c r="C326" s="6" t="s">
        <v>290</v>
      </c>
      <c r="D326" s="33">
        <v>0.18747330930000003</v>
      </c>
      <c r="E326" s="33">
        <v>0</v>
      </c>
      <c r="F326" s="33">
        <v>0</v>
      </c>
      <c r="G326" s="33">
        <v>0</v>
      </c>
      <c r="H326" s="33">
        <f t="shared" si="24"/>
        <v>0.18747330930000003</v>
      </c>
      <c r="I326" s="33">
        <f t="shared" si="25"/>
        <v>0.20104994</v>
      </c>
      <c r="J326" s="33">
        <v>0</v>
      </c>
      <c r="K326" s="33">
        <v>0</v>
      </c>
      <c r="L326" s="33">
        <v>0</v>
      </c>
      <c r="M326" s="33">
        <v>0</v>
      </c>
      <c r="N326" s="33">
        <v>0.18747330930000003</v>
      </c>
      <c r="O326" s="33">
        <v>0.20104994</v>
      </c>
      <c r="P326" s="33">
        <v>0</v>
      </c>
      <c r="Q326" s="33">
        <v>0</v>
      </c>
      <c r="R326" s="33">
        <f t="shared" si="27"/>
        <v>0</v>
      </c>
      <c r="S326" s="33">
        <f t="shared" si="28"/>
        <v>0</v>
      </c>
      <c r="T326" s="33">
        <f t="shared" si="22"/>
        <v>0.01357663069999998</v>
      </c>
      <c r="U326" s="33">
        <f t="shared" si="23"/>
        <v>7.2419005941129875</v>
      </c>
      <c r="V326" s="20"/>
    </row>
    <row r="327" spans="1:22" s="27" customFormat="1" ht="22.5">
      <c r="A327" s="1"/>
      <c r="B327" s="7" t="s">
        <v>231</v>
      </c>
      <c r="C327" s="6" t="s">
        <v>290</v>
      </c>
      <c r="D327" s="33">
        <v>0.18747330930000003</v>
      </c>
      <c r="E327" s="33">
        <v>0</v>
      </c>
      <c r="F327" s="33">
        <v>0</v>
      </c>
      <c r="G327" s="33">
        <v>0</v>
      </c>
      <c r="H327" s="33">
        <f t="shared" si="24"/>
        <v>0.18747330930000003</v>
      </c>
      <c r="I327" s="33">
        <f t="shared" si="25"/>
        <v>0.19471705</v>
      </c>
      <c r="J327" s="33">
        <v>0</v>
      </c>
      <c r="K327" s="33">
        <v>0</v>
      </c>
      <c r="L327" s="33">
        <v>0.18747330930000003</v>
      </c>
      <c r="M327" s="33">
        <v>0.19471705</v>
      </c>
      <c r="N327" s="33">
        <v>0</v>
      </c>
      <c r="O327" s="33">
        <v>0</v>
      </c>
      <c r="P327" s="33">
        <v>0</v>
      </c>
      <c r="Q327" s="33">
        <v>0</v>
      </c>
      <c r="R327" s="33">
        <f t="shared" si="27"/>
        <v>0</v>
      </c>
      <c r="S327" s="33">
        <f t="shared" si="28"/>
        <v>0</v>
      </c>
      <c r="T327" s="33">
        <f t="shared" si="22"/>
        <v>0.007243740699999973</v>
      </c>
      <c r="U327" s="33">
        <f t="shared" si="23"/>
        <v>3.8638783979688207</v>
      </c>
      <c r="V327" s="20"/>
    </row>
    <row r="328" spans="1:22" s="27" customFormat="1" ht="22.5">
      <c r="A328" s="1"/>
      <c r="B328" s="7" t="s">
        <v>232</v>
      </c>
      <c r="C328" s="6" t="s">
        <v>290</v>
      </c>
      <c r="D328" s="33">
        <v>0.18747330930000003</v>
      </c>
      <c r="E328" s="33">
        <v>0</v>
      </c>
      <c r="F328" s="33">
        <v>0</v>
      </c>
      <c r="G328" s="33">
        <v>0</v>
      </c>
      <c r="H328" s="33">
        <f t="shared" si="24"/>
        <v>0.18747330930000003</v>
      </c>
      <c r="I328" s="33">
        <f t="shared" si="25"/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0.18747330930000003</v>
      </c>
      <c r="Q328" s="33">
        <v>0</v>
      </c>
      <c r="R328" s="33">
        <f t="shared" si="27"/>
        <v>0</v>
      </c>
      <c r="S328" s="33">
        <f t="shared" si="28"/>
        <v>0</v>
      </c>
      <c r="T328" s="33">
        <f t="shared" si="22"/>
        <v>-0.18747330930000003</v>
      </c>
      <c r="U328" s="33">
        <f t="shared" si="23"/>
        <v>-100</v>
      </c>
      <c r="V328" s="20" t="s">
        <v>555</v>
      </c>
    </row>
    <row r="329" spans="1:22" s="27" customFormat="1" ht="22.5">
      <c r="A329" s="1"/>
      <c r="B329" s="7" t="s">
        <v>233</v>
      </c>
      <c r="C329" s="6" t="s">
        <v>290</v>
      </c>
      <c r="D329" s="33">
        <v>0.18747330930000003</v>
      </c>
      <c r="E329" s="33">
        <v>0</v>
      </c>
      <c r="F329" s="33">
        <v>0</v>
      </c>
      <c r="G329" s="33">
        <v>0</v>
      </c>
      <c r="H329" s="33">
        <f t="shared" si="24"/>
        <v>0.18747330930000003</v>
      </c>
      <c r="I329" s="33">
        <f t="shared" si="25"/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0.18747330930000003</v>
      </c>
      <c r="Q329" s="33">
        <v>0</v>
      </c>
      <c r="R329" s="33">
        <f t="shared" si="27"/>
        <v>0</v>
      </c>
      <c r="S329" s="33">
        <f t="shared" si="28"/>
        <v>0</v>
      </c>
      <c r="T329" s="33">
        <f t="shared" si="22"/>
        <v>-0.18747330930000003</v>
      </c>
      <c r="U329" s="33">
        <f t="shared" si="23"/>
        <v>-100</v>
      </c>
      <c r="V329" s="20" t="s">
        <v>555</v>
      </c>
    </row>
    <row r="330" spans="1:22" s="27" customFormat="1" ht="22.5">
      <c r="A330" s="1"/>
      <c r="B330" s="7" t="s">
        <v>234</v>
      </c>
      <c r="C330" s="6" t="s">
        <v>290</v>
      </c>
      <c r="D330" s="33">
        <v>0.18747330930000003</v>
      </c>
      <c r="E330" s="33">
        <v>0</v>
      </c>
      <c r="F330" s="33">
        <v>0</v>
      </c>
      <c r="G330" s="33">
        <v>0</v>
      </c>
      <c r="H330" s="33">
        <f t="shared" si="24"/>
        <v>0.18747330930000003</v>
      </c>
      <c r="I330" s="33">
        <f t="shared" si="25"/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0.18747330930000003</v>
      </c>
      <c r="Q330" s="33">
        <v>0</v>
      </c>
      <c r="R330" s="33">
        <f t="shared" si="27"/>
        <v>0</v>
      </c>
      <c r="S330" s="33">
        <f t="shared" si="28"/>
        <v>0</v>
      </c>
      <c r="T330" s="33">
        <f t="shared" si="22"/>
        <v>-0.18747330930000003</v>
      </c>
      <c r="U330" s="33">
        <f t="shared" si="23"/>
        <v>-100</v>
      </c>
      <c r="V330" s="20" t="s">
        <v>555</v>
      </c>
    </row>
    <row r="331" spans="1:22" s="27" customFormat="1" ht="22.5">
      <c r="A331" s="1"/>
      <c r="B331" s="7" t="s">
        <v>235</v>
      </c>
      <c r="C331" s="6" t="s">
        <v>290</v>
      </c>
      <c r="D331" s="33">
        <v>0.18747330930000003</v>
      </c>
      <c r="E331" s="33">
        <v>0</v>
      </c>
      <c r="F331" s="33">
        <v>0</v>
      </c>
      <c r="G331" s="33">
        <v>0</v>
      </c>
      <c r="H331" s="33">
        <f t="shared" si="24"/>
        <v>0.18747330930000003</v>
      </c>
      <c r="I331" s="33">
        <f t="shared" si="25"/>
        <v>0.19723998999999998</v>
      </c>
      <c r="J331" s="33">
        <v>0</v>
      </c>
      <c r="K331" s="33">
        <v>0</v>
      </c>
      <c r="L331" s="33">
        <v>0.18747330930000003</v>
      </c>
      <c r="M331" s="33">
        <v>0.19723998999999998</v>
      </c>
      <c r="N331" s="33">
        <v>0</v>
      </c>
      <c r="O331" s="33">
        <v>0</v>
      </c>
      <c r="P331" s="33">
        <v>0</v>
      </c>
      <c r="Q331" s="33">
        <v>0</v>
      </c>
      <c r="R331" s="33">
        <f t="shared" si="27"/>
        <v>0</v>
      </c>
      <c r="S331" s="33">
        <f t="shared" si="28"/>
        <v>0</v>
      </c>
      <c r="T331" s="33">
        <f t="shared" si="22"/>
        <v>0.009766680699999947</v>
      </c>
      <c r="U331" s="33">
        <f t="shared" si="23"/>
        <v>5.209637967381816</v>
      </c>
      <c r="V331" s="20"/>
    </row>
    <row r="332" spans="1:22" s="27" customFormat="1" ht="22.5">
      <c r="A332" s="1"/>
      <c r="B332" s="7" t="s">
        <v>236</v>
      </c>
      <c r="C332" s="6" t="s">
        <v>290</v>
      </c>
      <c r="D332" s="33">
        <v>0.18747330930000003</v>
      </c>
      <c r="E332" s="33">
        <v>0</v>
      </c>
      <c r="F332" s="33">
        <v>0</v>
      </c>
      <c r="G332" s="33">
        <v>0</v>
      </c>
      <c r="H332" s="33">
        <f t="shared" si="24"/>
        <v>0.18747330930000003</v>
      </c>
      <c r="I332" s="33">
        <f t="shared" si="25"/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0.18747330930000003</v>
      </c>
      <c r="Q332" s="33">
        <v>0</v>
      </c>
      <c r="R332" s="33">
        <f t="shared" si="27"/>
        <v>0</v>
      </c>
      <c r="S332" s="33">
        <f t="shared" si="28"/>
        <v>0</v>
      </c>
      <c r="T332" s="33">
        <f t="shared" si="22"/>
        <v>-0.18747330930000003</v>
      </c>
      <c r="U332" s="33">
        <f t="shared" si="23"/>
        <v>-100</v>
      </c>
      <c r="V332" s="20" t="s">
        <v>555</v>
      </c>
    </row>
    <row r="333" spans="1:22" s="27" customFormat="1" ht="22.5">
      <c r="A333" s="1"/>
      <c r="B333" s="7" t="s">
        <v>237</v>
      </c>
      <c r="C333" s="6" t="s">
        <v>290</v>
      </c>
      <c r="D333" s="33">
        <v>0.18747330930000003</v>
      </c>
      <c r="E333" s="33">
        <v>0</v>
      </c>
      <c r="F333" s="33">
        <v>0</v>
      </c>
      <c r="G333" s="33">
        <v>0</v>
      </c>
      <c r="H333" s="33">
        <f t="shared" si="24"/>
        <v>0.18747330930000003</v>
      </c>
      <c r="I333" s="33">
        <f t="shared" si="25"/>
        <v>0.17368923</v>
      </c>
      <c r="J333" s="33">
        <v>0</v>
      </c>
      <c r="K333" s="33">
        <v>0</v>
      </c>
      <c r="L333" s="33">
        <v>0</v>
      </c>
      <c r="M333" s="33">
        <v>0</v>
      </c>
      <c r="N333" s="33">
        <v>0.18747330930000003</v>
      </c>
      <c r="O333" s="33">
        <v>0.17368923</v>
      </c>
      <c r="P333" s="33">
        <v>0</v>
      </c>
      <c r="Q333" s="33">
        <v>0</v>
      </c>
      <c r="R333" s="33">
        <f aca="true" t="shared" si="29" ref="R333:S337">F333</f>
        <v>0</v>
      </c>
      <c r="S333" s="33">
        <f t="shared" si="29"/>
        <v>0</v>
      </c>
      <c r="T333" s="33">
        <f t="shared" si="22"/>
        <v>-0.01378407930000003</v>
      </c>
      <c r="U333" s="33">
        <f t="shared" si="23"/>
        <v>-7.352555599230587</v>
      </c>
      <c r="V333" s="20"/>
    </row>
    <row r="334" spans="1:22" s="27" customFormat="1" ht="22.5">
      <c r="A334" s="1"/>
      <c r="B334" s="7" t="s">
        <v>238</v>
      </c>
      <c r="C334" s="6" t="s">
        <v>290</v>
      </c>
      <c r="D334" s="33">
        <v>0.18747330930000003</v>
      </c>
      <c r="E334" s="33">
        <v>0</v>
      </c>
      <c r="F334" s="33">
        <v>0</v>
      </c>
      <c r="G334" s="33">
        <v>0</v>
      </c>
      <c r="H334" s="33">
        <f t="shared" si="24"/>
        <v>0.18747330930000003</v>
      </c>
      <c r="I334" s="33">
        <f t="shared" si="25"/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0.18747330930000003</v>
      </c>
      <c r="Q334" s="33">
        <v>0</v>
      </c>
      <c r="R334" s="33">
        <f t="shared" si="29"/>
        <v>0</v>
      </c>
      <c r="S334" s="33">
        <f t="shared" si="29"/>
        <v>0</v>
      </c>
      <c r="T334" s="33">
        <f t="shared" si="22"/>
        <v>-0.18747330930000003</v>
      </c>
      <c r="U334" s="33">
        <f t="shared" si="23"/>
        <v>-100</v>
      </c>
      <c r="V334" s="20" t="s">
        <v>555</v>
      </c>
    </row>
    <row r="335" spans="1:22" s="27" customFormat="1" ht="22.5">
      <c r="A335" s="1"/>
      <c r="B335" s="7" t="s">
        <v>239</v>
      </c>
      <c r="C335" s="6" t="s">
        <v>290</v>
      </c>
      <c r="D335" s="33">
        <v>0.18747330930000003</v>
      </c>
      <c r="E335" s="33">
        <v>0</v>
      </c>
      <c r="F335" s="33">
        <v>0</v>
      </c>
      <c r="G335" s="33">
        <v>0</v>
      </c>
      <c r="H335" s="33">
        <f t="shared" si="24"/>
        <v>0.18747330930000003</v>
      </c>
      <c r="I335" s="33">
        <f t="shared" si="25"/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0.18747330930000003</v>
      </c>
      <c r="Q335" s="33">
        <v>0</v>
      </c>
      <c r="R335" s="33">
        <f t="shared" si="29"/>
        <v>0</v>
      </c>
      <c r="S335" s="33">
        <f t="shared" si="29"/>
        <v>0</v>
      </c>
      <c r="T335" s="33">
        <f t="shared" si="22"/>
        <v>-0.18747330930000003</v>
      </c>
      <c r="U335" s="33">
        <f t="shared" si="23"/>
        <v>-100</v>
      </c>
      <c r="V335" s="20" t="s">
        <v>555</v>
      </c>
    </row>
    <row r="336" spans="1:22" s="27" customFormat="1" ht="22.5">
      <c r="A336" s="1"/>
      <c r="B336" s="7" t="s">
        <v>240</v>
      </c>
      <c r="C336" s="6" t="s">
        <v>290</v>
      </c>
      <c r="D336" s="33">
        <v>0.18747330930000003</v>
      </c>
      <c r="E336" s="33">
        <v>0</v>
      </c>
      <c r="F336" s="33">
        <v>0</v>
      </c>
      <c r="G336" s="33">
        <v>0</v>
      </c>
      <c r="H336" s="33">
        <f t="shared" si="24"/>
        <v>0.18747330930000003</v>
      </c>
      <c r="I336" s="33">
        <f t="shared" si="25"/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0.18747330930000003</v>
      </c>
      <c r="Q336" s="33">
        <v>0</v>
      </c>
      <c r="R336" s="33">
        <f t="shared" si="29"/>
        <v>0</v>
      </c>
      <c r="S336" s="33">
        <f t="shared" si="29"/>
        <v>0</v>
      </c>
      <c r="T336" s="33">
        <f t="shared" si="22"/>
        <v>-0.18747330930000003</v>
      </c>
      <c r="U336" s="33">
        <f t="shared" si="23"/>
        <v>-100</v>
      </c>
      <c r="V336" s="20" t="s">
        <v>555</v>
      </c>
    </row>
    <row r="337" spans="1:22" s="27" customFormat="1" ht="22.5">
      <c r="A337" s="1"/>
      <c r="B337" s="7" t="s">
        <v>241</v>
      </c>
      <c r="C337" s="6" t="s">
        <v>290</v>
      </c>
      <c r="D337" s="33">
        <v>0.18747330930000003</v>
      </c>
      <c r="E337" s="33">
        <v>0</v>
      </c>
      <c r="F337" s="33">
        <v>0</v>
      </c>
      <c r="G337" s="33">
        <v>0</v>
      </c>
      <c r="H337" s="33">
        <f t="shared" si="24"/>
        <v>0.18747330930000003</v>
      </c>
      <c r="I337" s="33">
        <f t="shared" si="25"/>
        <v>0.17181000000000002</v>
      </c>
      <c r="J337" s="33">
        <v>0</v>
      </c>
      <c r="K337" s="33">
        <v>0</v>
      </c>
      <c r="L337" s="33">
        <v>0.18747330930000003</v>
      </c>
      <c r="M337" s="33">
        <v>0.17181000000000002</v>
      </c>
      <c r="N337" s="33">
        <v>0</v>
      </c>
      <c r="O337" s="33">
        <v>0</v>
      </c>
      <c r="P337" s="33">
        <v>0</v>
      </c>
      <c r="Q337" s="33">
        <v>0</v>
      </c>
      <c r="R337" s="33">
        <f t="shared" si="29"/>
        <v>0</v>
      </c>
      <c r="S337" s="33">
        <f t="shared" si="29"/>
        <v>0</v>
      </c>
      <c r="T337" s="33">
        <f t="shared" si="22"/>
        <v>-0.01566330930000001</v>
      </c>
      <c r="U337" s="33">
        <f t="shared" si="23"/>
        <v>-8.354954291085322</v>
      </c>
      <c r="V337" s="20"/>
    </row>
    <row r="338" spans="1:22" s="27" customFormat="1" ht="22.5">
      <c r="A338" s="1"/>
      <c r="B338" s="7" t="s">
        <v>242</v>
      </c>
      <c r="C338" s="6" t="s">
        <v>290</v>
      </c>
      <c r="D338" s="33">
        <v>0.18747330930000003</v>
      </c>
      <c r="E338" s="33">
        <v>0</v>
      </c>
      <c r="F338" s="33">
        <v>0</v>
      </c>
      <c r="G338" s="33">
        <v>0</v>
      </c>
      <c r="H338" s="33">
        <f t="shared" si="24"/>
        <v>0.18747330930000003</v>
      </c>
      <c r="I338" s="33">
        <f t="shared" si="25"/>
        <v>0.15104547999999998</v>
      </c>
      <c r="J338" s="33">
        <v>0.18747330930000003</v>
      </c>
      <c r="K338" s="33">
        <v>0.15104547999999998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f aca="true" t="shared" si="30" ref="R338:S360">F338</f>
        <v>0</v>
      </c>
      <c r="S338" s="33">
        <f t="shared" si="30"/>
        <v>0</v>
      </c>
      <c r="T338" s="33">
        <f t="shared" si="22"/>
        <v>-0.03642782930000005</v>
      </c>
      <c r="U338" s="33">
        <f t="shared" si="23"/>
        <v>-19.43094162897995</v>
      </c>
      <c r="V338" s="20" t="s">
        <v>529</v>
      </c>
    </row>
    <row r="339" spans="1:22" s="27" customFormat="1" ht="24">
      <c r="A339" s="1"/>
      <c r="B339" s="19" t="s">
        <v>243</v>
      </c>
      <c r="C339" s="6" t="s">
        <v>290</v>
      </c>
      <c r="D339" s="33">
        <v>0.18747330930000003</v>
      </c>
      <c r="E339" s="33">
        <v>0</v>
      </c>
      <c r="F339" s="33">
        <v>0</v>
      </c>
      <c r="G339" s="33">
        <v>0</v>
      </c>
      <c r="H339" s="33">
        <f t="shared" si="24"/>
        <v>0.18747330930000003</v>
      </c>
      <c r="I339" s="33">
        <f t="shared" si="25"/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0.18747330930000003</v>
      </c>
      <c r="Q339" s="33">
        <v>0</v>
      </c>
      <c r="R339" s="33">
        <f t="shared" si="30"/>
        <v>0</v>
      </c>
      <c r="S339" s="33">
        <f t="shared" si="30"/>
        <v>0</v>
      </c>
      <c r="T339" s="33">
        <f aca="true" t="shared" si="31" ref="T339:T402">I339-H339</f>
        <v>-0.18747330930000003</v>
      </c>
      <c r="U339" s="33">
        <f aca="true" t="shared" si="32" ref="U339:U402">T339/H339*100</f>
        <v>-100</v>
      </c>
      <c r="V339" s="20" t="s">
        <v>555</v>
      </c>
    </row>
    <row r="340" spans="1:22" s="27" customFormat="1" ht="24">
      <c r="A340" s="1"/>
      <c r="B340" s="19" t="s">
        <v>244</v>
      </c>
      <c r="C340" s="6" t="s">
        <v>290</v>
      </c>
      <c r="D340" s="33">
        <v>0.18747330930000003</v>
      </c>
      <c r="E340" s="33">
        <v>0</v>
      </c>
      <c r="F340" s="33">
        <v>0</v>
      </c>
      <c r="G340" s="33">
        <v>0</v>
      </c>
      <c r="H340" s="33">
        <f t="shared" si="24"/>
        <v>0.18747330930000003</v>
      </c>
      <c r="I340" s="33">
        <f t="shared" si="25"/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0.18747330930000003</v>
      </c>
      <c r="Q340" s="33">
        <v>0</v>
      </c>
      <c r="R340" s="33">
        <f t="shared" si="30"/>
        <v>0</v>
      </c>
      <c r="S340" s="33">
        <f t="shared" si="30"/>
        <v>0</v>
      </c>
      <c r="T340" s="33">
        <f t="shared" si="31"/>
        <v>-0.18747330930000003</v>
      </c>
      <c r="U340" s="33">
        <f t="shared" si="32"/>
        <v>-100</v>
      </c>
      <c r="V340" s="20" t="s">
        <v>555</v>
      </c>
    </row>
    <row r="341" spans="1:22" s="27" customFormat="1" ht="36">
      <c r="A341" s="1"/>
      <c r="B341" s="19" t="s">
        <v>441</v>
      </c>
      <c r="C341" s="6" t="s">
        <v>290</v>
      </c>
      <c r="D341" s="33">
        <v>1.9291046943960004</v>
      </c>
      <c r="E341" s="33">
        <v>0</v>
      </c>
      <c r="F341" s="33">
        <v>0</v>
      </c>
      <c r="G341" s="33">
        <v>0</v>
      </c>
      <c r="H341" s="33">
        <f aca="true" t="shared" si="33" ref="H341:H404">J341+L341+N341+P341</f>
        <v>1.9291046943960004</v>
      </c>
      <c r="I341" s="33">
        <f aca="true" t="shared" si="34" ref="I341:I404">K341+M341+O341+Q341</f>
        <v>2.3300298500000003</v>
      </c>
      <c r="J341" s="33">
        <v>0</v>
      </c>
      <c r="K341" s="33">
        <v>0</v>
      </c>
      <c r="L341" s="33">
        <v>0.9739999999999999</v>
      </c>
      <c r="M341" s="33">
        <v>1.0133539500000002</v>
      </c>
      <c r="N341" s="33">
        <v>0.9551046943960005</v>
      </c>
      <c r="O341" s="33">
        <v>1.1129211399999999</v>
      </c>
      <c r="P341" s="33">
        <v>0</v>
      </c>
      <c r="Q341" s="33">
        <v>0.2037547600000001</v>
      </c>
      <c r="R341" s="33">
        <f t="shared" si="30"/>
        <v>0</v>
      </c>
      <c r="S341" s="33">
        <f t="shared" si="30"/>
        <v>0</v>
      </c>
      <c r="T341" s="33">
        <f t="shared" si="31"/>
        <v>0.4009251556039999</v>
      </c>
      <c r="U341" s="33">
        <f t="shared" si="32"/>
        <v>20.782965111674713</v>
      </c>
      <c r="V341" s="20" t="s">
        <v>556</v>
      </c>
    </row>
    <row r="342" spans="1:22" s="27" customFormat="1" ht="12">
      <c r="A342" s="1"/>
      <c r="B342" s="9" t="s">
        <v>148</v>
      </c>
      <c r="C342" s="6"/>
      <c r="D342" s="33">
        <v>0</v>
      </c>
      <c r="E342" s="33">
        <v>0</v>
      </c>
      <c r="F342" s="33">
        <v>0</v>
      </c>
      <c r="G342" s="33">
        <v>0</v>
      </c>
      <c r="H342" s="33">
        <f t="shared" si="33"/>
        <v>0</v>
      </c>
      <c r="I342" s="33">
        <f t="shared" si="34"/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f t="shared" si="30"/>
        <v>0</v>
      </c>
      <c r="S342" s="33">
        <f t="shared" si="30"/>
        <v>0</v>
      </c>
      <c r="T342" s="33">
        <f t="shared" si="31"/>
        <v>0</v>
      </c>
      <c r="U342" s="33">
        <v>0</v>
      </c>
      <c r="V342" s="20"/>
    </row>
    <row r="343" spans="1:22" s="27" customFormat="1" ht="24">
      <c r="A343" s="1"/>
      <c r="B343" s="19" t="s">
        <v>442</v>
      </c>
      <c r="C343" s="6" t="s">
        <v>290</v>
      </c>
      <c r="D343" s="33">
        <v>0.7204050199680001</v>
      </c>
      <c r="E343" s="33">
        <v>0</v>
      </c>
      <c r="F343" s="33">
        <v>0</v>
      </c>
      <c r="G343" s="33">
        <v>0</v>
      </c>
      <c r="H343" s="33">
        <f t="shared" si="33"/>
        <v>0.7204050199680001</v>
      </c>
      <c r="I343" s="33">
        <f t="shared" si="34"/>
        <v>0.8715474400000001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0.63695214</v>
      </c>
      <c r="P343" s="33">
        <v>0.7204050199680001</v>
      </c>
      <c r="Q343" s="33">
        <v>0.23459530000000006</v>
      </c>
      <c r="R343" s="33">
        <f t="shared" si="30"/>
        <v>0</v>
      </c>
      <c r="S343" s="33">
        <f t="shared" si="30"/>
        <v>0</v>
      </c>
      <c r="T343" s="33">
        <f t="shared" si="31"/>
        <v>0.15114242003199996</v>
      </c>
      <c r="U343" s="33">
        <f t="shared" si="32"/>
        <v>20.98020083740027</v>
      </c>
      <c r="V343" s="20" t="s">
        <v>557</v>
      </c>
    </row>
    <row r="344" spans="1:22" s="27" customFormat="1" ht="24">
      <c r="A344" s="1"/>
      <c r="B344" s="19" t="s">
        <v>443</v>
      </c>
      <c r="C344" s="6" t="s">
        <v>290</v>
      </c>
      <c r="D344" s="33">
        <v>0.8279055320480001</v>
      </c>
      <c r="E344" s="33">
        <v>0</v>
      </c>
      <c r="F344" s="33">
        <v>0</v>
      </c>
      <c r="G344" s="33">
        <v>0</v>
      </c>
      <c r="H344" s="33">
        <f t="shared" si="33"/>
        <v>0.8279055320480001</v>
      </c>
      <c r="I344" s="33">
        <f t="shared" si="34"/>
        <v>0.9498789400000001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0.8279055320480001</v>
      </c>
      <c r="Q344" s="33">
        <v>0.9498789400000001</v>
      </c>
      <c r="R344" s="33">
        <f t="shared" si="30"/>
        <v>0</v>
      </c>
      <c r="S344" s="33">
        <f t="shared" si="30"/>
        <v>0</v>
      </c>
      <c r="T344" s="33">
        <f t="shared" si="31"/>
        <v>0.12197340795199996</v>
      </c>
      <c r="U344" s="33">
        <f t="shared" si="32"/>
        <v>14.732768803980914</v>
      </c>
      <c r="V344" s="20" t="s">
        <v>557</v>
      </c>
    </row>
    <row r="345" spans="1:22" s="27" customFormat="1" ht="12">
      <c r="A345" s="1"/>
      <c r="B345" s="9" t="s">
        <v>90</v>
      </c>
      <c r="C345" s="6"/>
      <c r="D345" s="33">
        <v>0</v>
      </c>
      <c r="E345" s="33">
        <v>0</v>
      </c>
      <c r="F345" s="33">
        <v>0</v>
      </c>
      <c r="G345" s="33">
        <v>0</v>
      </c>
      <c r="H345" s="33">
        <f t="shared" si="33"/>
        <v>0</v>
      </c>
      <c r="I345" s="33">
        <f t="shared" si="34"/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f t="shared" si="30"/>
        <v>0</v>
      </c>
      <c r="S345" s="33">
        <f t="shared" si="30"/>
        <v>0</v>
      </c>
      <c r="T345" s="33">
        <f t="shared" si="31"/>
        <v>0</v>
      </c>
      <c r="U345" s="33">
        <v>0</v>
      </c>
      <c r="V345" s="20"/>
    </row>
    <row r="346" spans="1:22" s="27" customFormat="1" ht="24">
      <c r="A346" s="1"/>
      <c r="B346" s="19" t="s">
        <v>444</v>
      </c>
      <c r="C346" s="6" t="s">
        <v>290</v>
      </c>
      <c r="D346" s="33">
        <v>0.18747330930000003</v>
      </c>
      <c r="E346" s="33">
        <v>0</v>
      </c>
      <c r="F346" s="33">
        <v>0</v>
      </c>
      <c r="G346" s="33">
        <v>0</v>
      </c>
      <c r="H346" s="33">
        <f t="shared" si="33"/>
        <v>0.18747330930000003</v>
      </c>
      <c r="I346" s="33">
        <f t="shared" si="34"/>
        <v>0.19876465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0.18747330930000003</v>
      </c>
      <c r="Q346" s="33">
        <v>0.19876465</v>
      </c>
      <c r="R346" s="33">
        <f t="shared" si="30"/>
        <v>0</v>
      </c>
      <c r="S346" s="33">
        <f t="shared" si="30"/>
        <v>0</v>
      </c>
      <c r="T346" s="33">
        <f t="shared" si="31"/>
        <v>0.011291340699999958</v>
      </c>
      <c r="U346" s="33">
        <f t="shared" si="32"/>
        <v>6.022905736374045</v>
      </c>
      <c r="V346" s="20"/>
    </row>
    <row r="347" spans="1:22" s="27" customFormat="1" ht="24">
      <c r="A347" s="1"/>
      <c r="B347" s="19" t="s">
        <v>445</v>
      </c>
      <c r="C347" s="6" t="s">
        <v>290</v>
      </c>
      <c r="D347" s="33">
        <v>0.18747330930000003</v>
      </c>
      <c r="E347" s="33">
        <v>0</v>
      </c>
      <c r="F347" s="33">
        <v>0</v>
      </c>
      <c r="G347" s="33">
        <v>0</v>
      </c>
      <c r="H347" s="33">
        <f t="shared" si="33"/>
        <v>0.18747330930000003</v>
      </c>
      <c r="I347" s="33">
        <f t="shared" si="34"/>
        <v>0.19582487999999998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0.18747330930000003</v>
      </c>
      <c r="Q347" s="33">
        <v>0.19582487999999998</v>
      </c>
      <c r="R347" s="33">
        <f t="shared" si="30"/>
        <v>0</v>
      </c>
      <c r="S347" s="33">
        <f t="shared" si="30"/>
        <v>0</v>
      </c>
      <c r="T347" s="33">
        <f t="shared" si="31"/>
        <v>0.00835157069999995</v>
      </c>
      <c r="U347" s="33">
        <f t="shared" si="32"/>
        <v>4.454805183299737</v>
      </c>
      <c r="V347" s="20"/>
    </row>
    <row r="348" spans="1:22" s="27" customFormat="1" ht="24">
      <c r="A348" s="1"/>
      <c r="B348" s="19" t="s">
        <v>446</v>
      </c>
      <c r="C348" s="6" t="s">
        <v>290</v>
      </c>
      <c r="D348" s="33">
        <v>0.18747330930000003</v>
      </c>
      <c r="E348" s="33">
        <v>0</v>
      </c>
      <c r="F348" s="33">
        <v>0</v>
      </c>
      <c r="G348" s="33">
        <v>0</v>
      </c>
      <c r="H348" s="33">
        <f t="shared" si="33"/>
        <v>0.18747330930000003</v>
      </c>
      <c r="I348" s="33">
        <f t="shared" si="34"/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0.18747330930000003</v>
      </c>
      <c r="Q348" s="33">
        <v>0</v>
      </c>
      <c r="R348" s="33">
        <f t="shared" si="30"/>
        <v>0</v>
      </c>
      <c r="S348" s="33">
        <f t="shared" si="30"/>
        <v>0</v>
      </c>
      <c r="T348" s="33">
        <f t="shared" si="31"/>
        <v>-0.18747330930000003</v>
      </c>
      <c r="U348" s="33">
        <f t="shared" si="32"/>
        <v>-100</v>
      </c>
      <c r="V348" s="20" t="s">
        <v>555</v>
      </c>
    </row>
    <row r="349" spans="1:22" s="27" customFormat="1" ht="24">
      <c r="A349" s="1"/>
      <c r="B349" s="19" t="s">
        <v>447</v>
      </c>
      <c r="C349" s="6" t="s">
        <v>290</v>
      </c>
      <c r="D349" s="33">
        <v>1.2713830416360001</v>
      </c>
      <c r="E349" s="33">
        <v>0</v>
      </c>
      <c r="F349" s="33">
        <v>0</v>
      </c>
      <c r="G349" s="33">
        <v>0</v>
      </c>
      <c r="H349" s="33">
        <f t="shared" si="33"/>
        <v>1.2713830416360001</v>
      </c>
      <c r="I349" s="33">
        <f t="shared" si="34"/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1.2713830416360001</v>
      </c>
      <c r="Q349" s="33">
        <v>0</v>
      </c>
      <c r="R349" s="33">
        <f t="shared" si="30"/>
        <v>0</v>
      </c>
      <c r="S349" s="33">
        <f t="shared" si="30"/>
        <v>0</v>
      </c>
      <c r="T349" s="33">
        <f t="shared" si="31"/>
        <v>-1.2713830416360001</v>
      </c>
      <c r="U349" s="33">
        <f t="shared" si="32"/>
        <v>-100</v>
      </c>
      <c r="V349" s="20" t="s">
        <v>555</v>
      </c>
    </row>
    <row r="350" spans="1:22" s="27" customFormat="1" ht="12">
      <c r="A350" s="1"/>
      <c r="B350" s="9" t="s">
        <v>145</v>
      </c>
      <c r="C350" s="6"/>
      <c r="D350" s="33">
        <v>0</v>
      </c>
      <c r="E350" s="33">
        <v>0</v>
      </c>
      <c r="F350" s="33">
        <v>0</v>
      </c>
      <c r="G350" s="33">
        <v>0</v>
      </c>
      <c r="H350" s="33">
        <f t="shared" si="33"/>
        <v>0</v>
      </c>
      <c r="I350" s="33">
        <f t="shared" si="34"/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f t="shared" si="30"/>
        <v>0</v>
      </c>
      <c r="S350" s="33">
        <f t="shared" si="30"/>
        <v>0</v>
      </c>
      <c r="T350" s="33">
        <f t="shared" si="31"/>
        <v>0</v>
      </c>
      <c r="U350" s="33">
        <v>0</v>
      </c>
      <c r="V350" s="20"/>
    </row>
    <row r="351" spans="1:22" s="27" customFormat="1" ht="24">
      <c r="A351" s="1"/>
      <c r="B351" s="19" t="s">
        <v>448</v>
      </c>
      <c r="C351" s="6" t="s">
        <v>290</v>
      </c>
      <c r="D351" s="33">
        <v>0.18747330930000003</v>
      </c>
      <c r="E351" s="33">
        <v>0</v>
      </c>
      <c r="F351" s="33">
        <v>0</v>
      </c>
      <c r="G351" s="33">
        <v>0</v>
      </c>
      <c r="H351" s="33">
        <f t="shared" si="33"/>
        <v>0.18747330930000003</v>
      </c>
      <c r="I351" s="33">
        <f t="shared" si="34"/>
        <v>0.17519961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0.18747330930000003</v>
      </c>
      <c r="Q351" s="33">
        <v>0.17519961</v>
      </c>
      <c r="R351" s="33">
        <f t="shared" si="30"/>
        <v>0</v>
      </c>
      <c r="S351" s="33">
        <f t="shared" si="30"/>
        <v>0</v>
      </c>
      <c r="T351" s="33">
        <f t="shared" si="31"/>
        <v>-0.012273699300000024</v>
      </c>
      <c r="U351" s="33">
        <f t="shared" si="32"/>
        <v>-6.546904914533358</v>
      </c>
      <c r="V351" s="20"/>
    </row>
    <row r="352" spans="1:22" s="27" customFormat="1" ht="24">
      <c r="A352" s="1"/>
      <c r="B352" s="19" t="s">
        <v>449</v>
      </c>
      <c r="C352" s="6" t="s">
        <v>290</v>
      </c>
      <c r="D352" s="33">
        <v>0.18747330930000003</v>
      </c>
      <c r="E352" s="33">
        <v>0</v>
      </c>
      <c r="F352" s="33">
        <v>0</v>
      </c>
      <c r="G352" s="33">
        <v>0</v>
      </c>
      <c r="H352" s="33">
        <f t="shared" si="33"/>
        <v>0.18747330930000003</v>
      </c>
      <c r="I352" s="33">
        <f t="shared" si="34"/>
        <v>0.17107932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0.18747330930000003</v>
      </c>
      <c r="Q352" s="33">
        <v>0.17107932</v>
      </c>
      <c r="R352" s="33">
        <f t="shared" si="30"/>
        <v>0</v>
      </c>
      <c r="S352" s="33">
        <f t="shared" si="30"/>
        <v>0</v>
      </c>
      <c r="T352" s="33">
        <f t="shared" si="31"/>
        <v>-0.016393989300000023</v>
      </c>
      <c r="U352" s="33">
        <f t="shared" si="32"/>
        <v>-8.744705772364588</v>
      </c>
      <c r="V352" s="20"/>
    </row>
    <row r="353" spans="1:22" s="27" customFormat="1" ht="24">
      <c r="A353" s="1"/>
      <c r="B353" s="19" t="s">
        <v>450</v>
      </c>
      <c r="C353" s="6" t="s">
        <v>290</v>
      </c>
      <c r="D353" s="33">
        <v>0.18747330930000003</v>
      </c>
      <c r="E353" s="33">
        <v>0</v>
      </c>
      <c r="F353" s="33">
        <v>0</v>
      </c>
      <c r="G353" s="33">
        <v>0</v>
      </c>
      <c r="H353" s="33">
        <f t="shared" si="33"/>
        <v>0.18747330930000003</v>
      </c>
      <c r="I353" s="33">
        <f t="shared" si="34"/>
        <v>0.16534162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0.18747330930000003</v>
      </c>
      <c r="Q353" s="33">
        <v>0.16534162</v>
      </c>
      <c r="R353" s="33">
        <f t="shared" si="30"/>
        <v>0</v>
      </c>
      <c r="S353" s="33">
        <f t="shared" si="30"/>
        <v>0</v>
      </c>
      <c r="T353" s="33">
        <f t="shared" si="31"/>
        <v>-0.022131689300000035</v>
      </c>
      <c r="U353" s="33">
        <f t="shared" si="32"/>
        <v>-11.805248108457022</v>
      </c>
      <c r="V353" s="20" t="s">
        <v>529</v>
      </c>
    </row>
    <row r="354" spans="1:22" s="27" customFormat="1" ht="24">
      <c r="A354" s="1"/>
      <c r="B354" s="19" t="s">
        <v>451</v>
      </c>
      <c r="C354" s="6" t="s">
        <v>290</v>
      </c>
      <c r="D354" s="33">
        <v>0.18747330930000003</v>
      </c>
      <c r="E354" s="33">
        <v>0</v>
      </c>
      <c r="F354" s="33">
        <v>0</v>
      </c>
      <c r="G354" s="33">
        <v>0</v>
      </c>
      <c r="H354" s="33">
        <f t="shared" si="33"/>
        <v>0.18747330930000003</v>
      </c>
      <c r="I354" s="33">
        <f t="shared" si="34"/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0.18747330930000003</v>
      </c>
      <c r="Q354" s="33">
        <v>0</v>
      </c>
      <c r="R354" s="33">
        <f t="shared" si="30"/>
        <v>0</v>
      </c>
      <c r="S354" s="33">
        <f t="shared" si="30"/>
        <v>0</v>
      </c>
      <c r="T354" s="33">
        <f t="shared" si="31"/>
        <v>-0.18747330930000003</v>
      </c>
      <c r="U354" s="33">
        <f t="shared" si="32"/>
        <v>-100</v>
      </c>
      <c r="V354" s="20" t="s">
        <v>555</v>
      </c>
    </row>
    <row r="355" spans="1:22" s="27" customFormat="1" ht="36">
      <c r="A355" s="1"/>
      <c r="B355" s="19" t="s">
        <v>452</v>
      </c>
      <c r="C355" s="6" t="s">
        <v>290</v>
      </c>
      <c r="D355" s="33">
        <v>1.231289940868</v>
      </c>
      <c r="E355" s="33">
        <v>0</v>
      </c>
      <c r="F355" s="33">
        <v>0</v>
      </c>
      <c r="G355" s="33">
        <v>0</v>
      </c>
      <c r="H355" s="33">
        <f t="shared" si="33"/>
        <v>1.231289940868</v>
      </c>
      <c r="I355" s="33">
        <f t="shared" si="34"/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1.231289940868</v>
      </c>
      <c r="Q355" s="33">
        <v>0</v>
      </c>
      <c r="R355" s="33">
        <f t="shared" si="30"/>
        <v>0</v>
      </c>
      <c r="S355" s="33">
        <f t="shared" si="30"/>
        <v>0</v>
      </c>
      <c r="T355" s="33">
        <f t="shared" si="31"/>
        <v>-1.231289940868</v>
      </c>
      <c r="U355" s="33">
        <f t="shared" si="32"/>
        <v>-100</v>
      </c>
      <c r="V355" s="20" t="s">
        <v>555</v>
      </c>
    </row>
    <row r="356" spans="1:22" s="27" customFormat="1" ht="24">
      <c r="A356" s="1"/>
      <c r="B356" s="19" t="s">
        <v>453</v>
      </c>
      <c r="C356" s="6" t="s">
        <v>290</v>
      </c>
      <c r="D356" s="33">
        <v>0.3603842039880001</v>
      </c>
      <c r="E356" s="33">
        <v>0</v>
      </c>
      <c r="F356" s="33">
        <v>0</v>
      </c>
      <c r="G356" s="33">
        <v>0</v>
      </c>
      <c r="H356" s="33">
        <f t="shared" si="33"/>
        <v>0.3603842039880001</v>
      </c>
      <c r="I356" s="33">
        <f t="shared" si="34"/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0.3603842039880001</v>
      </c>
      <c r="Q356" s="33">
        <v>0</v>
      </c>
      <c r="R356" s="33">
        <f t="shared" si="30"/>
        <v>0</v>
      </c>
      <c r="S356" s="33">
        <f t="shared" si="30"/>
        <v>0</v>
      </c>
      <c r="T356" s="33">
        <f t="shared" si="31"/>
        <v>-0.3603842039880001</v>
      </c>
      <c r="U356" s="33">
        <f t="shared" si="32"/>
        <v>-100</v>
      </c>
      <c r="V356" s="20" t="s">
        <v>555</v>
      </c>
    </row>
    <row r="357" spans="1:22" s="27" customFormat="1" ht="24">
      <c r="A357" s="1"/>
      <c r="B357" s="19" t="s">
        <v>454</v>
      </c>
      <c r="C357" s="6" t="s">
        <v>290</v>
      </c>
      <c r="D357" s="33">
        <v>0.6085438517920001</v>
      </c>
      <c r="E357" s="33">
        <v>0</v>
      </c>
      <c r="F357" s="33">
        <v>0</v>
      </c>
      <c r="G357" s="33">
        <v>0</v>
      </c>
      <c r="H357" s="33">
        <f t="shared" si="33"/>
        <v>0.6085438517920001</v>
      </c>
      <c r="I357" s="33">
        <f t="shared" si="34"/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0.6085438517920001</v>
      </c>
      <c r="Q357" s="33">
        <v>0</v>
      </c>
      <c r="R357" s="33">
        <f t="shared" si="30"/>
        <v>0</v>
      </c>
      <c r="S357" s="33">
        <f t="shared" si="30"/>
        <v>0</v>
      </c>
      <c r="T357" s="33">
        <f t="shared" si="31"/>
        <v>-0.6085438517920001</v>
      </c>
      <c r="U357" s="33">
        <f t="shared" si="32"/>
        <v>-100</v>
      </c>
      <c r="V357" s="20" t="s">
        <v>555</v>
      </c>
    </row>
    <row r="358" spans="1:22" s="27" customFormat="1" ht="12">
      <c r="A358" s="1"/>
      <c r="B358" s="9" t="s">
        <v>91</v>
      </c>
      <c r="C358" s="6"/>
      <c r="D358" s="33">
        <v>0</v>
      </c>
      <c r="E358" s="33">
        <v>0</v>
      </c>
      <c r="F358" s="33">
        <v>0</v>
      </c>
      <c r="G358" s="33">
        <v>0</v>
      </c>
      <c r="H358" s="33">
        <f t="shared" si="33"/>
        <v>0</v>
      </c>
      <c r="I358" s="33">
        <f t="shared" si="34"/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f t="shared" si="30"/>
        <v>0</v>
      </c>
      <c r="S358" s="33">
        <f t="shared" si="30"/>
        <v>0</v>
      </c>
      <c r="T358" s="33">
        <f t="shared" si="31"/>
        <v>0</v>
      </c>
      <c r="U358" s="33">
        <v>0</v>
      </c>
      <c r="V358" s="20"/>
    </row>
    <row r="359" spans="1:22" s="27" customFormat="1" ht="24">
      <c r="A359" s="1"/>
      <c r="B359" s="19" t="s">
        <v>455</v>
      </c>
      <c r="C359" s="6" t="s">
        <v>290</v>
      </c>
      <c r="D359" s="33">
        <v>0.18747330930000003</v>
      </c>
      <c r="E359" s="33">
        <v>0</v>
      </c>
      <c r="F359" s="33">
        <v>0</v>
      </c>
      <c r="G359" s="33">
        <v>0</v>
      </c>
      <c r="H359" s="33">
        <f t="shared" si="33"/>
        <v>0.18747330930000003</v>
      </c>
      <c r="I359" s="33">
        <f t="shared" si="34"/>
        <v>0.19112637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0.18747330930000003</v>
      </c>
      <c r="Q359" s="33">
        <v>0.19112637</v>
      </c>
      <c r="R359" s="33">
        <f t="shared" si="30"/>
        <v>0</v>
      </c>
      <c r="S359" s="33">
        <f t="shared" si="30"/>
        <v>0</v>
      </c>
      <c r="T359" s="33">
        <f t="shared" si="31"/>
        <v>0.0036530606999999604</v>
      </c>
      <c r="U359" s="33">
        <f t="shared" si="32"/>
        <v>1.9485764206328864</v>
      </c>
      <c r="V359" s="20"/>
    </row>
    <row r="360" spans="1:22" s="27" customFormat="1" ht="24">
      <c r="A360" s="1"/>
      <c r="B360" s="19" t="s">
        <v>456</v>
      </c>
      <c r="C360" s="6" t="s">
        <v>290</v>
      </c>
      <c r="D360" s="33">
        <v>0.7761539100520001</v>
      </c>
      <c r="E360" s="33">
        <v>0</v>
      </c>
      <c r="F360" s="33">
        <v>0</v>
      </c>
      <c r="G360" s="33">
        <v>0</v>
      </c>
      <c r="H360" s="33">
        <f t="shared" si="33"/>
        <v>0.7761539100520001</v>
      </c>
      <c r="I360" s="33">
        <f t="shared" si="34"/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0.7761539100520001</v>
      </c>
      <c r="Q360" s="33">
        <v>0</v>
      </c>
      <c r="R360" s="33">
        <f t="shared" si="30"/>
        <v>0</v>
      </c>
      <c r="S360" s="33">
        <f t="shared" si="30"/>
        <v>0</v>
      </c>
      <c r="T360" s="33">
        <f t="shared" si="31"/>
        <v>-0.7761539100520001</v>
      </c>
      <c r="U360" s="33">
        <f t="shared" si="32"/>
        <v>-100</v>
      </c>
      <c r="V360" s="20" t="s">
        <v>555</v>
      </c>
    </row>
    <row r="361" spans="1:22" s="27" customFormat="1" ht="12">
      <c r="A361" s="1"/>
      <c r="B361" s="9" t="s">
        <v>149</v>
      </c>
      <c r="C361" s="6"/>
      <c r="D361" s="33">
        <v>0</v>
      </c>
      <c r="E361" s="33">
        <v>0</v>
      </c>
      <c r="F361" s="33">
        <v>0</v>
      </c>
      <c r="G361" s="33">
        <v>0</v>
      </c>
      <c r="H361" s="33">
        <f t="shared" si="33"/>
        <v>0</v>
      </c>
      <c r="I361" s="33">
        <f t="shared" si="34"/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f aca="true" t="shared" si="35" ref="R361:S365">F361</f>
        <v>0</v>
      </c>
      <c r="S361" s="33">
        <f t="shared" si="35"/>
        <v>0</v>
      </c>
      <c r="T361" s="33">
        <f t="shared" si="31"/>
        <v>0</v>
      </c>
      <c r="U361" s="33">
        <v>0</v>
      </c>
      <c r="V361" s="20">
        <v>0</v>
      </c>
    </row>
    <row r="362" spans="1:22" s="27" customFormat="1" ht="24">
      <c r="A362" s="1"/>
      <c r="B362" s="19" t="s">
        <v>345</v>
      </c>
      <c r="C362" s="6" t="s">
        <v>290</v>
      </c>
      <c r="D362" s="33">
        <v>0.18747330930000003</v>
      </c>
      <c r="E362" s="33">
        <v>0</v>
      </c>
      <c r="F362" s="33">
        <v>0</v>
      </c>
      <c r="G362" s="33">
        <v>0</v>
      </c>
      <c r="H362" s="33">
        <f t="shared" si="33"/>
        <v>0.18747330930000003</v>
      </c>
      <c r="I362" s="33">
        <f t="shared" si="34"/>
        <v>0.21270388999999998</v>
      </c>
      <c r="J362" s="33">
        <v>0</v>
      </c>
      <c r="K362" s="33">
        <v>0</v>
      </c>
      <c r="L362" s="33">
        <v>0.18747330930000003</v>
      </c>
      <c r="M362" s="33">
        <v>0.21270388999999998</v>
      </c>
      <c r="N362" s="33">
        <v>0</v>
      </c>
      <c r="O362" s="33">
        <v>0</v>
      </c>
      <c r="P362" s="33">
        <v>0</v>
      </c>
      <c r="Q362" s="33">
        <v>0</v>
      </c>
      <c r="R362" s="33">
        <f t="shared" si="35"/>
        <v>0</v>
      </c>
      <c r="S362" s="33">
        <f t="shared" si="35"/>
        <v>0</v>
      </c>
      <c r="T362" s="33">
        <f t="shared" si="31"/>
        <v>0.02523058069999995</v>
      </c>
      <c r="U362" s="33">
        <f t="shared" si="32"/>
        <v>13.458225490448495</v>
      </c>
      <c r="V362" s="20" t="s">
        <v>529</v>
      </c>
    </row>
    <row r="363" spans="1:22" s="27" customFormat="1" ht="24">
      <c r="A363" s="1"/>
      <c r="B363" s="19" t="s">
        <v>457</v>
      </c>
      <c r="C363" s="6" t="s">
        <v>290</v>
      </c>
      <c r="D363" s="33">
        <v>1.3209242306120001</v>
      </c>
      <c r="E363" s="33">
        <v>0</v>
      </c>
      <c r="F363" s="33">
        <v>0</v>
      </c>
      <c r="G363" s="33">
        <v>0</v>
      </c>
      <c r="H363" s="33">
        <f t="shared" si="33"/>
        <v>1.3209242306120001</v>
      </c>
      <c r="I363" s="33">
        <f t="shared" si="34"/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1.3209242306120001</v>
      </c>
      <c r="Q363" s="33">
        <v>0</v>
      </c>
      <c r="R363" s="33">
        <f t="shared" si="35"/>
        <v>0</v>
      </c>
      <c r="S363" s="33">
        <f t="shared" si="35"/>
        <v>0</v>
      </c>
      <c r="T363" s="33">
        <f t="shared" si="31"/>
        <v>-1.3209242306120001</v>
      </c>
      <c r="U363" s="33">
        <f t="shared" si="32"/>
        <v>-100</v>
      </c>
      <c r="V363" s="20" t="s">
        <v>555</v>
      </c>
    </row>
    <row r="364" spans="1:22" s="27" customFormat="1" ht="24">
      <c r="A364" s="1"/>
      <c r="B364" s="19" t="s">
        <v>458</v>
      </c>
      <c r="C364" s="6" t="s">
        <v>290</v>
      </c>
      <c r="D364" s="33">
        <v>0.18747330930000003</v>
      </c>
      <c r="E364" s="33">
        <v>0</v>
      </c>
      <c r="F364" s="33">
        <v>0</v>
      </c>
      <c r="G364" s="33">
        <v>0</v>
      </c>
      <c r="H364" s="33">
        <f t="shared" si="33"/>
        <v>0.18747330930000003</v>
      </c>
      <c r="I364" s="33">
        <f t="shared" si="34"/>
        <v>0.21483440000000004</v>
      </c>
      <c r="J364" s="33">
        <v>0</v>
      </c>
      <c r="K364" s="33">
        <v>0</v>
      </c>
      <c r="L364" s="33">
        <v>0</v>
      </c>
      <c r="M364" s="33">
        <v>0</v>
      </c>
      <c r="N364" s="33">
        <v>0.18747330930000003</v>
      </c>
      <c r="O364" s="33">
        <v>0.21483440000000004</v>
      </c>
      <c r="P364" s="33">
        <v>0</v>
      </c>
      <c r="Q364" s="33">
        <v>0</v>
      </c>
      <c r="R364" s="33">
        <f t="shared" si="35"/>
        <v>0</v>
      </c>
      <c r="S364" s="33">
        <f t="shared" si="35"/>
        <v>0</v>
      </c>
      <c r="T364" s="33">
        <f t="shared" si="31"/>
        <v>0.027361090700000007</v>
      </c>
      <c r="U364" s="33">
        <f t="shared" si="32"/>
        <v>14.594659262250515</v>
      </c>
      <c r="V364" s="20" t="s">
        <v>529</v>
      </c>
    </row>
    <row r="365" spans="1:22" s="27" customFormat="1" ht="24">
      <c r="A365" s="1"/>
      <c r="B365" s="19" t="s">
        <v>459</v>
      </c>
      <c r="C365" s="6" t="s">
        <v>290</v>
      </c>
      <c r="D365" s="33">
        <v>0.7943835203960001</v>
      </c>
      <c r="E365" s="33">
        <v>0</v>
      </c>
      <c r="F365" s="33">
        <v>0</v>
      </c>
      <c r="G365" s="33">
        <v>0</v>
      </c>
      <c r="H365" s="33">
        <f t="shared" si="33"/>
        <v>0.7943835203960001</v>
      </c>
      <c r="I365" s="33">
        <f t="shared" si="34"/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0.7943835203960001</v>
      </c>
      <c r="Q365" s="33">
        <v>0</v>
      </c>
      <c r="R365" s="33">
        <f t="shared" si="35"/>
        <v>0</v>
      </c>
      <c r="S365" s="33">
        <f t="shared" si="35"/>
        <v>0</v>
      </c>
      <c r="T365" s="33">
        <f t="shared" si="31"/>
        <v>-0.7943835203960001</v>
      </c>
      <c r="U365" s="33">
        <f t="shared" si="32"/>
        <v>-100</v>
      </c>
      <c r="V365" s="20" t="s">
        <v>555</v>
      </c>
    </row>
    <row r="366" spans="1:22" s="27" customFormat="1" ht="12">
      <c r="A366" s="1"/>
      <c r="B366" s="9" t="s">
        <v>102</v>
      </c>
      <c r="C366" s="6"/>
      <c r="D366" s="33">
        <v>0</v>
      </c>
      <c r="E366" s="33">
        <v>0</v>
      </c>
      <c r="F366" s="33">
        <v>0</v>
      </c>
      <c r="G366" s="33">
        <v>0</v>
      </c>
      <c r="H366" s="33">
        <f t="shared" si="33"/>
        <v>0</v>
      </c>
      <c r="I366" s="33">
        <f t="shared" si="34"/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f aca="true" t="shared" si="36" ref="R366:S372">F366</f>
        <v>0</v>
      </c>
      <c r="S366" s="33">
        <f t="shared" si="36"/>
        <v>0</v>
      </c>
      <c r="T366" s="33">
        <f t="shared" si="31"/>
        <v>0</v>
      </c>
      <c r="U366" s="33">
        <v>0</v>
      </c>
      <c r="V366" s="20">
        <v>0</v>
      </c>
    </row>
    <row r="367" spans="1:22" s="27" customFormat="1" ht="24">
      <c r="A367" s="1"/>
      <c r="B367" s="19" t="s">
        <v>346</v>
      </c>
      <c r="C367" s="6" t="s">
        <v>290</v>
      </c>
      <c r="D367" s="33">
        <v>0.18747330930000003</v>
      </c>
      <c r="E367" s="33">
        <v>0</v>
      </c>
      <c r="F367" s="33">
        <v>0</v>
      </c>
      <c r="G367" s="33">
        <v>0</v>
      </c>
      <c r="H367" s="33">
        <f t="shared" si="33"/>
        <v>0.1874733093</v>
      </c>
      <c r="I367" s="33">
        <f t="shared" si="34"/>
        <v>0.18994729999999999</v>
      </c>
      <c r="J367" s="33">
        <v>0</v>
      </c>
      <c r="K367" s="33">
        <v>0</v>
      </c>
      <c r="L367" s="33">
        <v>0.1874733093</v>
      </c>
      <c r="M367" s="33">
        <v>0.18994729999999999</v>
      </c>
      <c r="N367" s="33">
        <v>0</v>
      </c>
      <c r="O367" s="33">
        <v>0</v>
      </c>
      <c r="P367" s="33">
        <v>0</v>
      </c>
      <c r="Q367" s="33">
        <v>0</v>
      </c>
      <c r="R367" s="33">
        <f t="shared" si="36"/>
        <v>0</v>
      </c>
      <c r="S367" s="33">
        <f t="shared" si="36"/>
        <v>0</v>
      </c>
      <c r="T367" s="33">
        <f t="shared" si="31"/>
        <v>0.002473990699999984</v>
      </c>
      <c r="U367" s="33">
        <f t="shared" si="32"/>
        <v>1.3196495593092856</v>
      </c>
      <c r="V367" s="20"/>
    </row>
    <row r="368" spans="1:22" s="27" customFormat="1" ht="24">
      <c r="A368" s="1"/>
      <c r="B368" s="19" t="s">
        <v>347</v>
      </c>
      <c r="C368" s="6" t="s">
        <v>290</v>
      </c>
      <c r="D368" s="33">
        <v>0.18747330930000003</v>
      </c>
      <c r="E368" s="33">
        <v>0</v>
      </c>
      <c r="F368" s="33">
        <v>0</v>
      </c>
      <c r="G368" s="33">
        <v>0</v>
      </c>
      <c r="H368" s="33">
        <f t="shared" si="33"/>
        <v>0.18747330930000003</v>
      </c>
      <c r="I368" s="33">
        <f t="shared" si="34"/>
        <v>0.19270824</v>
      </c>
      <c r="J368" s="33">
        <v>0</v>
      </c>
      <c r="K368" s="33">
        <v>0</v>
      </c>
      <c r="L368" s="33">
        <v>0.18747330930000003</v>
      </c>
      <c r="M368" s="33">
        <v>0.19270824</v>
      </c>
      <c r="N368" s="33">
        <v>0</v>
      </c>
      <c r="O368" s="33">
        <v>0</v>
      </c>
      <c r="P368" s="33">
        <v>0</v>
      </c>
      <c r="Q368" s="33">
        <v>0</v>
      </c>
      <c r="R368" s="33">
        <f t="shared" si="36"/>
        <v>0</v>
      </c>
      <c r="S368" s="33">
        <f t="shared" si="36"/>
        <v>0</v>
      </c>
      <c r="T368" s="33">
        <f t="shared" si="31"/>
        <v>0.005234930699999973</v>
      </c>
      <c r="U368" s="33">
        <f t="shared" si="32"/>
        <v>2.792360533638893</v>
      </c>
      <c r="V368" s="20"/>
    </row>
    <row r="369" spans="1:22" s="27" customFormat="1" ht="24">
      <c r="A369" s="1"/>
      <c r="B369" s="19" t="s">
        <v>460</v>
      </c>
      <c r="C369" s="6" t="s">
        <v>290</v>
      </c>
      <c r="D369" s="33">
        <v>0.18747330930000003</v>
      </c>
      <c r="E369" s="33">
        <v>0</v>
      </c>
      <c r="F369" s="33">
        <v>0</v>
      </c>
      <c r="G369" s="33">
        <v>0</v>
      </c>
      <c r="H369" s="33">
        <f t="shared" si="33"/>
        <v>0.18747330930000003</v>
      </c>
      <c r="I369" s="33">
        <f t="shared" si="34"/>
        <v>0.09972877</v>
      </c>
      <c r="J369" s="33">
        <v>0</v>
      </c>
      <c r="K369" s="33">
        <v>0</v>
      </c>
      <c r="L369" s="33">
        <v>0</v>
      </c>
      <c r="M369" s="33">
        <v>0</v>
      </c>
      <c r="N369" s="33">
        <v>0.18747330930000003</v>
      </c>
      <c r="O369" s="33">
        <v>0</v>
      </c>
      <c r="P369" s="33">
        <v>0</v>
      </c>
      <c r="Q369" s="33">
        <v>0.09972877</v>
      </c>
      <c r="R369" s="33">
        <f t="shared" si="36"/>
        <v>0</v>
      </c>
      <c r="S369" s="33">
        <f t="shared" si="36"/>
        <v>0</v>
      </c>
      <c r="T369" s="33">
        <f t="shared" si="31"/>
        <v>-0.08774453930000004</v>
      </c>
      <c r="U369" s="33">
        <f t="shared" si="32"/>
        <v>-46.80375015922335</v>
      </c>
      <c r="V369" s="20" t="s">
        <v>529</v>
      </c>
    </row>
    <row r="370" spans="1:22" s="27" customFormat="1" ht="24">
      <c r="A370" s="1"/>
      <c r="B370" s="19" t="s">
        <v>461</v>
      </c>
      <c r="C370" s="6" t="s">
        <v>290</v>
      </c>
      <c r="D370" s="33">
        <v>0.18747330930000003</v>
      </c>
      <c r="E370" s="33">
        <v>0</v>
      </c>
      <c r="F370" s="33">
        <v>0</v>
      </c>
      <c r="G370" s="33">
        <v>0</v>
      </c>
      <c r="H370" s="33">
        <f t="shared" si="33"/>
        <v>0.18747330930000003</v>
      </c>
      <c r="I370" s="33">
        <f t="shared" si="34"/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0.18747330930000003</v>
      </c>
      <c r="Q370" s="33">
        <v>0</v>
      </c>
      <c r="R370" s="33">
        <f t="shared" si="36"/>
        <v>0</v>
      </c>
      <c r="S370" s="33">
        <f t="shared" si="36"/>
        <v>0</v>
      </c>
      <c r="T370" s="33">
        <f t="shared" si="31"/>
        <v>-0.18747330930000003</v>
      </c>
      <c r="U370" s="33">
        <f t="shared" si="32"/>
        <v>-100</v>
      </c>
      <c r="V370" s="20" t="s">
        <v>555</v>
      </c>
    </row>
    <row r="371" spans="1:22" s="27" customFormat="1" ht="24">
      <c r="A371" s="1"/>
      <c r="B371" s="19" t="s">
        <v>462</v>
      </c>
      <c r="C371" s="6" t="s">
        <v>290</v>
      </c>
      <c r="D371" s="33">
        <v>0.18747330930000003</v>
      </c>
      <c r="E371" s="33">
        <v>0</v>
      </c>
      <c r="F371" s="33">
        <v>0</v>
      </c>
      <c r="G371" s="33">
        <v>0</v>
      </c>
      <c r="H371" s="33">
        <f t="shared" si="33"/>
        <v>0.18747330930000003</v>
      </c>
      <c r="I371" s="33">
        <f t="shared" si="34"/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0.18747330930000003</v>
      </c>
      <c r="Q371" s="33">
        <v>0</v>
      </c>
      <c r="R371" s="33">
        <f t="shared" si="36"/>
        <v>0</v>
      </c>
      <c r="S371" s="33">
        <f t="shared" si="36"/>
        <v>0</v>
      </c>
      <c r="T371" s="33">
        <f t="shared" si="31"/>
        <v>-0.18747330930000003</v>
      </c>
      <c r="U371" s="33">
        <f t="shared" si="32"/>
        <v>-100</v>
      </c>
      <c r="V371" s="20" t="s">
        <v>555</v>
      </c>
    </row>
    <row r="372" spans="1:22" s="27" customFormat="1" ht="24">
      <c r="A372" s="1"/>
      <c r="B372" s="19" t="s">
        <v>463</v>
      </c>
      <c r="C372" s="6" t="s">
        <v>290</v>
      </c>
      <c r="D372" s="33">
        <v>0.7747003580200001</v>
      </c>
      <c r="E372" s="33">
        <v>0</v>
      </c>
      <c r="F372" s="33">
        <v>0</v>
      </c>
      <c r="G372" s="33">
        <v>0</v>
      </c>
      <c r="H372" s="33">
        <f t="shared" si="33"/>
        <v>0.7747003580200001</v>
      </c>
      <c r="I372" s="33">
        <f t="shared" si="34"/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0.7747003580200001</v>
      </c>
      <c r="Q372" s="33">
        <v>0</v>
      </c>
      <c r="R372" s="33">
        <f t="shared" si="36"/>
        <v>0</v>
      </c>
      <c r="S372" s="33">
        <f t="shared" si="36"/>
        <v>0</v>
      </c>
      <c r="T372" s="33">
        <f t="shared" si="31"/>
        <v>-0.7747003580200001</v>
      </c>
      <c r="U372" s="33">
        <f t="shared" si="32"/>
        <v>-100</v>
      </c>
      <c r="V372" s="20" t="s">
        <v>555</v>
      </c>
    </row>
    <row r="373" spans="1:22" s="27" customFormat="1" ht="12">
      <c r="A373" s="1"/>
      <c r="B373" s="9" t="s">
        <v>92</v>
      </c>
      <c r="C373" s="6"/>
      <c r="D373" s="33">
        <v>0</v>
      </c>
      <c r="E373" s="33">
        <v>0</v>
      </c>
      <c r="F373" s="33">
        <v>0</v>
      </c>
      <c r="G373" s="33">
        <v>0</v>
      </c>
      <c r="H373" s="33">
        <f t="shared" si="33"/>
        <v>0</v>
      </c>
      <c r="I373" s="33">
        <f t="shared" si="34"/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f aca="true" t="shared" si="37" ref="R373:S378">F373</f>
        <v>0</v>
      </c>
      <c r="S373" s="33">
        <f t="shared" si="37"/>
        <v>0</v>
      </c>
      <c r="T373" s="33">
        <f t="shared" si="31"/>
        <v>0</v>
      </c>
      <c r="U373" s="33">
        <v>0</v>
      </c>
      <c r="V373" s="20">
        <v>0</v>
      </c>
    </row>
    <row r="374" spans="1:22" s="27" customFormat="1" ht="24">
      <c r="A374" s="1"/>
      <c r="B374" s="19" t="s">
        <v>348</v>
      </c>
      <c r="C374" s="6" t="s">
        <v>290</v>
      </c>
      <c r="D374" s="33">
        <v>0.18747330930000003</v>
      </c>
      <c r="E374" s="33">
        <v>0</v>
      </c>
      <c r="F374" s="33">
        <v>0</v>
      </c>
      <c r="G374" s="33">
        <v>0</v>
      </c>
      <c r="H374" s="33">
        <f t="shared" si="33"/>
        <v>0.18747330930000003</v>
      </c>
      <c r="I374" s="33">
        <f t="shared" si="34"/>
        <v>0.2117733</v>
      </c>
      <c r="J374" s="33">
        <v>0</v>
      </c>
      <c r="K374" s="33">
        <v>0</v>
      </c>
      <c r="L374" s="33">
        <v>0.18747330930000003</v>
      </c>
      <c r="M374" s="33">
        <v>0.2117733</v>
      </c>
      <c r="N374" s="33">
        <v>0</v>
      </c>
      <c r="O374" s="33">
        <v>0</v>
      </c>
      <c r="P374" s="33">
        <v>0</v>
      </c>
      <c r="Q374" s="33">
        <v>0</v>
      </c>
      <c r="R374" s="33">
        <f t="shared" si="37"/>
        <v>0</v>
      </c>
      <c r="S374" s="33">
        <f t="shared" si="37"/>
        <v>0</v>
      </c>
      <c r="T374" s="33">
        <f t="shared" si="31"/>
        <v>0.024299990699999968</v>
      </c>
      <c r="U374" s="33">
        <f t="shared" si="32"/>
        <v>12.961840163131939</v>
      </c>
      <c r="V374" s="20" t="s">
        <v>529</v>
      </c>
    </row>
    <row r="375" spans="1:22" s="27" customFormat="1" ht="24">
      <c r="A375" s="1"/>
      <c r="B375" s="19" t="s">
        <v>464</v>
      </c>
      <c r="C375" s="6" t="s">
        <v>290</v>
      </c>
      <c r="D375" s="33">
        <v>1.165699469596</v>
      </c>
      <c r="E375" s="33">
        <v>0</v>
      </c>
      <c r="F375" s="33">
        <v>0</v>
      </c>
      <c r="G375" s="33">
        <v>0</v>
      </c>
      <c r="H375" s="33">
        <f t="shared" si="33"/>
        <v>1.165699469596</v>
      </c>
      <c r="I375" s="33">
        <f t="shared" si="34"/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1.165699469596</v>
      </c>
      <c r="Q375" s="33">
        <v>0</v>
      </c>
      <c r="R375" s="33">
        <f t="shared" si="37"/>
        <v>0</v>
      </c>
      <c r="S375" s="33">
        <f t="shared" si="37"/>
        <v>0</v>
      </c>
      <c r="T375" s="33">
        <f t="shared" si="31"/>
        <v>-1.165699469596</v>
      </c>
      <c r="U375" s="33">
        <f t="shared" si="32"/>
        <v>-100</v>
      </c>
      <c r="V375" s="20" t="s">
        <v>555</v>
      </c>
    </row>
    <row r="376" spans="1:22" s="27" customFormat="1" ht="12">
      <c r="A376" s="1"/>
      <c r="B376" s="9" t="s">
        <v>150</v>
      </c>
      <c r="C376" s="6"/>
      <c r="D376" s="33">
        <v>0</v>
      </c>
      <c r="E376" s="33">
        <v>0</v>
      </c>
      <c r="F376" s="33">
        <v>0</v>
      </c>
      <c r="G376" s="33">
        <v>0</v>
      </c>
      <c r="H376" s="33">
        <f t="shared" si="33"/>
        <v>0</v>
      </c>
      <c r="I376" s="33">
        <f t="shared" si="34"/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f t="shared" si="37"/>
        <v>0</v>
      </c>
      <c r="S376" s="33">
        <f t="shared" si="37"/>
        <v>0</v>
      </c>
      <c r="T376" s="33">
        <f t="shared" si="31"/>
        <v>0</v>
      </c>
      <c r="U376" s="33">
        <v>0</v>
      </c>
      <c r="V376" s="20"/>
    </row>
    <row r="377" spans="1:22" s="27" customFormat="1" ht="24">
      <c r="A377" s="1"/>
      <c r="B377" s="19" t="s">
        <v>465</v>
      </c>
      <c r="C377" s="6" t="s">
        <v>290</v>
      </c>
      <c r="D377" s="33">
        <v>0.18747330930000003</v>
      </c>
      <c r="E377" s="33">
        <v>0</v>
      </c>
      <c r="F377" s="33">
        <v>0</v>
      </c>
      <c r="G377" s="33">
        <v>0</v>
      </c>
      <c r="H377" s="33">
        <f t="shared" si="33"/>
        <v>0.18747330930000003</v>
      </c>
      <c r="I377" s="33">
        <f t="shared" si="34"/>
        <v>0.22764398000000002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0.22764398000000002</v>
      </c>
      <c r="P377" s="33">
        <v>0.18747330930000003</v>
      </c>
      <c r="Q377" s="33">
        <v>0</v>
      </c>
      <c r="R377" s="33">
        <f t="shared" si="37"/>
        <v>0</v>
      </c>
      <c r="S377" s="33">
        <f t="shared" si="37"/>
        <v>0</v>
      </c>
      <c r="T377" s="33">
        <f t="shared" si="31"/>
        <v>0.040170670699999994</v>
      </c>
      <c r="U377" s="33">
        <f t="shared" si="32"/>
        <v>21.42740790675315</v>
      </c>
      <c r="V377" s="20" t="s">
        <v>529</v>
      </c>
    </row>
    <row r="378" spans="1:22" s="27" customFormat="1" ht="24">
      <c r="A378" s="1"/>
      <c r="B378" s="19" t="s">
        <v>466</v>
      </c>
      <c r="C378" s="6" t="s">
        <v>290</v>
      </c>
      <c r="D378" s="33">
        <v>1.1687621184360002</v>
      </c>
      <c r="E378" s="33">
        <v>0</v>
      </c>
      <c r="F378" s="33">
        <v>0</v>
      </c>
      <c r="G378" s="33">
        <v>0</v>
      </c>
      <c r="H378" s="33">
        <f t="shared" si="33"/>
        <v>1.1687621184360002</v>
      </c>
      <c r="I378" s="33">
        <f t="shared" si="34"/>
        <v>1.29479964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1.29479964</v>
      </c>
      <c r="P378" s="33">
        <v>1.1687621184360002</v>
      </c>
      <c r="Q378" s="33">
        <v>0</v>
      </c>
      <c r="R378" s="33">
        <f t="shared" si="37"/>
        <v>0</v>
      </c>
      <c r="S378" s="33">
        <f t="shared" si="37"/>
        <v>0</v>
      </c>
      <c r="T378" s="33">
        <f t="shared" si="31"/>
        <v>0.12603752156399972</v>
      </c>
      <c r="U378" s="33">
        <f t="shared" si="32"/>
        <v>10.783847249657533</v>
      </c>
      <c r="V378" s="20" t="s">
        <v>556</v>
      </c>
    </row>
    <row r="379" spans="1:22" s="27" customFormat="1" ht="21">
      <c r="A379" s="39" t="s">
        <v>121</v>
      </c>
      <c r="B379" s="10" t="s">
        <v>122</v>
      </c>
      <c r="C379" s="40" t="s">
        <v>32</v>
      </c>
      <c r="D379" s="33">
        <v>2.727994547984</v>
      </c>
      <c r="E379" s="33">
        <v>0</v>
      </c>
      <c r="F379" s="33">
        <v>0</v>
      </c>
      <c r="G379" s="33">
        <v>0</v>
      </c>
      <c r="H379" s="33">
        <f t="shared" si="33"/>
        <v>2.727994547984</v>
      </c>
      <c r="I379" s="33">
        <f t="shared" si="34"/>
        <v>2.7651184300000002</v>
      </c>
      <c r="J379" s="33">
        <v>0.8094799754480001</v>
      </c>
      <c r="K379" s="33">
        <v>0.8200843200000001</v>
      </c>
      <c r="L379" s="33">
        <v>0.6045852862680001</v>
      </c>
      <c r="M379" s="33">
        <v>0.36949169</v>
      </c>
      <c r="N379" s="33">
        <v>1.313929286268</v>
      </c>
      <c r="O379" s="33">
        <v>1.5755424199999999</v>
      </c>
      <c r="P379" s="33">
        <v>0</v>
      </c>
      <c r="Q379" s="33">
        <v>0</v>
      </c>
      <c r="R379" s="33">
        <f aca="true" t="shared" si="38" ref="R379:R398">F379</f>
        <v>0</v>
      </c>
      <c r="S379" s="33">
        <f aca="true" t="shared" si="39" ref="S379:S398">G379</f>
        <v>0</v>
      </c>
      <c r="T379" s="33">
        <f t="shared" si="31"/>
        <v>0.03712388201600003</v>
      </c>
      <c r="U379" s="33">
        <f t="shared" si="32"/>
        <v>1.3608488346662841</v>
      </c>
      <c r="V379" s="44">
        <v>0</v>
      </c>
    </row>
    <row r="380" spans="1:22" s="27" customFormat="1" ht="21.75">
      <c r="A380" s="39" t="s">
        <v>515</v>
      </c>
      <c r="B380" s="11" t="s">
        <v>123</v>
      </c>
      <c r="C380" s="41" t="s">
        <v>291</v>
      </c>
      <c r="D380" s="33">
        <v>2.727994547984</v>
      </c>
      <c r="E380" s="33">
        <v>0</v>
      </c>
      <c r="F380" s="33">
        <v>0</v>
      </c>
      <c r="G380" s="33">
        <v>0</v>
      </c>
      <c r="H380" s="33">
        <f t="shared" si="33"/>
        <v>2.727994547984</v>
      </c>
      <c r="I380" s="33">
        <f t="shared" si="34"/>
        <v>2.7651184300000002</v>
      </c>
      <c r="J380" s="33">
        <v>0.8094799754480001</v>
      </c>
      <c r="K380" s="33">
        <v>0.8200843200000001</v>
      </c>
      <c r="L380" s="33">
        <v>0.6045852862680001</v>
      </c>
      <c r="M380" s="33">
        <v>0.36949169</v>
      </c>
      <c r="N380" s="33">
        <v>1.313929286268</v>
      </c>
      <c r="O380" s="33">
        <v>1.5755424199999999</v>
      </c>
      <c r="P380" s="33">
        <v>0</v>
      </c>
      <c r="Q380" s="33">
        <v>0</v>
      </c>
      <c r="R380" s="33">
        <f t="shared" si="38"/>
        <v>0</v>
      </c>
      <c r="S380" s="33">
        <f t="shared" si="39"/>
        <v>0</v>
      </c>
      <c r="T380" s="33">
        <f t="shared" si="31"/>
        <v>0.03712388201600003</v>
      </c>
      <c r="U380" s="33">
        <f t="shared" si="32"/>
        <v>1.3608488346662841</v>
      </c>
      <c r="V380" s="44">
        <v>0</v>
      </c>
    </row>
    <row r="381" spans="1:22" s="27" customFormat="1" ht="12">
      <c r="A381" s="1"/>
      <c r="B381" s="9" t="s">
        <v>124</v>
      </c>
      <c r="C381" s="6"/>
      <c r="D381" s="33">
        <v>0</v>
      </c>
      <c r="E381" s="33">
        <v>0</v>
      </c>
      <c r="F381" s="33">
        <v>0</v>
      </c>
      <c r="G381" s="33">
        <v>0</v>
      </c>
      <c r="H381" s="33">
        <f t="shared" si="33"/>
        <v>0</v>
      </c>
      <c r="I381" s="33">
        <f t="shared" si="34"/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f t="shared" si="38"/>
        <v>0</v>
      </c>
      <c r="S381" s="33">
        <f t="shared" si="39"/>
        <v>0</v>
      </c>
      <c r="T381" s="33">
        <f t="shared" si="31"/>
        <v>0</v>
      </c>
      <c r="U381" s="33">
        <v>0</v>
      </c>
      <c r="V381" s="20">
        <v>0</v>
      </c>
    </row>
    <row r="382" spans="1:22" s="27" customFormat="1" ht="33.75">
      <c r="A382" s="1"/>
      <c r="B382" s="7" t="s">
        <v>245</v>
      </c>
      <c r="C382" s="6" t="s">
        <v>291</v>
      </c>
      <c r="D382" s="33">
        <v>0.254894893848</v>
      </c>
      <c r="E382" s="33">
        <v>0</v>
      </c>
      <c r="F382" s="33">
        <v>0</v>
      </c>
      <c r="G382" s="33">
        <v>0</v>
      </c>
      <c r="H382" s="33">
        <f t="shared" si="33"/>
        <v>0.254894893848</v>
      </c>
      <c r="I382" s="33">
        <f t="shared" si="34"/>
        <v>0.26631526</v>
      </c>
      <c r="J382" s="33">
        <v>0</v>
      </c>
      <c r="K382" s="33">
        <v>0</v>
      </c>
      <c r="L382" s="33">
        <v>0.254894893848</v>
      </c>
      <c r="M382" s="33">
        <v>0.26631526</v>
      </c>
      <c r="N382" s="33">
        <v>0</v>
      </c>
      <c r="O382" s="33">
        <v>0</v>
      </c>
      <c r="P382" s="33">
        <v>0</v>
      </c>
      <c r="Q382" s="33">
        <v>0</v>
      </c>
      <c r="R382" s="33">
        <f t="shared" si="38"/>
        <v>0</v>
      </c>
      <c r="S382" s="33">
        <f t="shared" si="39"/>
        <v>0</v>
      </c>
      <c r="T382" s="33">
        <f t="shared" si="31"/>
        <v>0.011420366151999983</v>
      </c>
      <c r="U382" s="33">
        <f t="shared" si="32"/>
        <v>4.480421706215199</v>
      </c>
      <c r="V382" s="20">
        <v>0</v>
      </c>
    </row>
    <row r="383" spans="1:22" s="27" customFormat="1" ht="33.75">
      <c r="A383" s="1"/>
      <c r="B383" s="7" t="s">
        <v>467</v>
      </c>
      <c r="C383" s="6" t="s">
        <v>291</v>
      </c>
      <c r="D383" s="33">
        <v>0</v>
      </c>
      <c r="E383" s="33">
        <v>0</v>
      </c>
      <c r="F383" s="33">
        <v>0</v>
      </c>
      <c r="G383" s="33">
        <v>0</v>
      </c>
      <c r="H383" s="33">
        <f t="shared" si="33"/>
        <v>0</v>
      </c>
      <c r="I383" s="33">
        <f t="shared" si="34"/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f t="shared" si="38"/>
        <v>0</v>
      </c>
      <c r="S383" s="33">
        <f t="shared" si="39"/>
        <v>0</v>
      </c>
      <c r="T383" s="33">
        <f t="shared" si="31"/>
        <v>0</v>
      </c>
      <c r="U383" s="33">
        <v>0</v>
      </c>
      <c r="V383" s="20" t="s">
        <v>545</v>
      </c>
    </row>
    <row r="384" spans="1:22" s="27" customFormat="1" ht="33.75">
      <c r="A384" s="1"/>
      <c r="B384" s="7" t="s">
        <v>349</v>
      </c>
      <c r="C384" s="6" t="s">
        <v>291</v>
      </c>
      <c r="D384" s="33">
        <v>0.20169039242000003</v>
      </c>
      <c r="E384" s="33">
        <v>0</v>
      </c>
      <c r="F384" s="33">
        <v>0</v>
      </c>
      <c r="G384" s="33">
        <v>0</v>
      </c>
      <c r="H384" s="33">
        <f t="shared" si="33"/>
        <v>0.20169039242000003</v>
      </c>
      <c r="I384" s="33">
        <f t="shared" si="34"/>
        <v>0.18508804</v>
      </c>
      <c r="J384" s="33">
        <v>0</v>
      </c>
      <c r="K384" s="33">
        <v>0</v>
      </c>
      <c r="L384" s="33">
        <v>0.074</v>
      </c>
      <c r="M384" s="33">
        <v>0.007467089999999999</v>
      </c>
      <c r="N384" s="33">
        <v>0.12769039242000002</v>
      </c>
      <c r="O384" s="33">
        <v>0.17762095</v>
      </c>
      <c r="P384" s="33">
        <v>0</v>
      </c>
      <c r="Q384" s="33">
        <v>0</v>
      </c>
      <c r="R384" s="33">
        <f t="shared" si="38"/>
        <v>0</v>
      </c>
      <c r="S384" s="33">
        <f t="shared" si="39"/>
        <v>0</v>
      </c>
      <c r="T384" s="33">
        <f t="shared" si="31"/>
        <v>-0.01660235242000002</v>
      </c>
      <c r="U384" s="33">
        <f t="shared" si="32"/>
        <v>-8.231603013309275</v>
      </c>
      <c r="V384" s="20"/>
    </row>
    <row r="385" spans="1:22" s="27" customFormat="1" ht="33.75">
      <c r="A385" s="1"/>
      <c r="B385" s="7" t="s">
        <v>350</v>
      </c>
      <c r="C385" s="6" t="s">
        <v>291</v>
      </c>
      <c r="D385" s="33">
        <v>0.254894893848</v>
      </c>
      <c r="E385" s="33">
        <v>0</v>
      </c>
      <c r="F385" s="33">
        <v>0</v>
      </c>
      <c r="G385" s="33">
        <v>0</v>
      </c>
      <c r="H385" s="33">
        <f t="shared" si="33"/>
        <v>0.254894893848</v>
      </c>
      <c r="I385" s="33">
        <f t="shared" si="34"/>
        <v>0.26577854</v>
      </c>
      <c r="J385" s="33">
        <v>0</v>
      </c>
      <c r="K385" s="33">
        <v>0</v>
      </c>
      <c r="L385" s="33">
        <v>0.074</v>
      </c>
      <c r="M385" s="33">
        <v>0.07467086</v>
      </c>
      <c r="N385" s="33">
        <v>0.180894893848</v>
      </c>
      <c r="O385" s="33">
        <v>0.19110768</v>
      </c>
      <c r="P385" s="33">
        <v>0</v>
      </c>
      <c r="Q385" s="33">
        <v>0</v>
      </c>
      <c r="R385" s="33">
        <f t="shared" si="38"/>
        <v>0</v>
      </c>
      <c r="S385" s="33">
        <f t="shared" si="39"/>
        <v>0</v>
      </c>
      <c r="T385" s="33">
        <f t="shared" si="31"/>
        <v>0.010883646151999993</v>
      </c>
      <c r="U385" s="33">
        <f t="shared" si="32"/>
        <v>4.269856483861216</v>
      </c>
      <c r="V385" s="20">
        <v>0</v>
      </c>
    </row>
    <row r="386" spans="1:22" s="27" customFormat="1" ht="12">
      <c r="A386" s="1"/>
      <c r="B386" s="9" t="s">
        <v>90</v>
      </c>
      <c r="C386" s="6"/>
      <c r="D386" s="33">
        <v>0</v>
      </c>
      <c r="E386" s="33">
        <v>0</v>
      </c>
      <c r="F386" s="33">
        <v>0</v>
      </c>
      <c r="G386" s="33">
        <v>0</v>
      </c>
      <c r="H386" s="33">
        <f t="shared" si="33"/>
        <v>0</v>
      </c>
      <c r="I386" s="33">
        <f t="shared" si="34"/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f t="shared" si="38"/>
        <v>0</v>
      </c>
      <c r="S386" s="33">
        <f t="shared" si="39"/>
        <v>0</v>
      </c>
      <c r="T386" s="33">
        <f t="shared" si="31"/>
        <v>0</v>
      </c>
      <c r="U386" s="33">
        <v>0</v>
      </c>
      <c r="V386" s="20">
        <v>0</v>
      </c>
    </row>
    <row r="387" spans="1:22" s="27" customFormat="1" ht="33.75">
      <c r="A387" s="1"/>
      <c r="B387" s="7" t="s">
        <v>468</v>
      </c>
      <c r="C387" s="6" t="s">
        <v>291</v>
      </c>
      <c r="D387" s="33">
        <v>0.251336</v>
      </c>
      <c r="E387" s="33">
        <v>0</v>
      </c>
      <c r="F387" s="33">
        <v>0</v>
      </c>
      <c r="G387" s="33">
        <v>0</v>
      </c>
      <c r="H387" s="33">
        <f t="shared" si="33"/>
        <v>0.251336</v>
      </c>
      <c r="I387" s="33">
        <f t="shared" si="34"/>
        <v>0.25111759</v>
      </c>
      <c r="J387" s="33">
        <v>0</v>
      </c>
      <c r="K387" s="33">
        <v>0</v>
      </c>
      <c r="L387" s="33">
        <v>0</v>
      </c>
      <c r="M387" s="33">
        <v>0</v>
      </c>
      <c r="N387" s="33">
        <v>0.251336</v>
      </c>
      <c r="O387" s="33">
        <v>0.25111759</v>
      </c>
      <c r="P387" s="33">
        <v>0</v>
      </c>
      <c r="Q387" s="33">
        <v>0</v>
      </c>
      <c r="R387" s="33">
        <f t="shared" si="38"/>
        <v>0</v>
      </c>
      <c r="S387" s="33">
        <f t="shared" si="39"/>
        <v>0</v>
      </c>
      <c r="T387" s="33">
        <f t="shared" si="31"/>
        <v>-0.0002184100000000022</v>
      </c>
      <c r="U387" s="33">
        <f t="shared" si="32"/>
        <v>-0.08689960849221846</v>
      </c>
      <c r="V387" s="20"/>
    </row>
    <row r="388" spans="1:22" s="27" customFormat="1" ht="33.75">
      <c r="A388" s="1"/>
      <c r="B388" s="7" t="s">
        <v>469</v>
      </c>
      <c r="C388" s="6" t="s">
        <v>291</v>
      </c>
      <c r="D388" s="33">
        <v>0.251336</v>
      </c>
      <c r="E388" s="33">
        <v>0</v>
      </c>
      <c r="F388" s="33">
        <v>0</v>
      </c>
      <c r="G388" s="33">
        <v>0</v>
      </c>
      <c r="H388" s="33">
        <f t="shared" si="33"/>
        <v>0.251336</v>
      </c>
      <c r="I388" s="33">
        <f t="shared" si="34"/>
        <v>0.2514493</v>
      </c>
      <c r="J388" s="33">
        <v>0</v>
      </c>
      <c r="K388" s="33">
        <v>0</v>
      </c>
      <c r="L388" s="33">
        <v>0</v>
      </c>
      <c r="M388" s="33">
        <v>0</v>
      </c>
      <c r="N388" s="33">
        <v>0.251336</v>
      </c>
      <c r="O388" s="33">
        <v>0.2514493</v>
      </c>
      <c r="P388" s="33">
        <v>0</v>
      </c>
      <c r="Q388" s="33">
        <v>0</v>
      </c>
      <c r="R388" s="33">
        <f t="shared" si="38"/>
        <v>0</v>
      </c>
      <c r="S388" s="33">
        <f t="shared" si="39"/>
        <v>0</v>
      </c>
      <c r="T388" s="33">
        <f t="shared" si="31"/>
        <v>0.00011329999999998286</v>
      </c>
      <c r="U388" s="33">
        <f t="shared" si="32"/>
        <v>0.04507909730400056</v>
      </c>
      <c r="V388" s="20"/>
    </row>
    <row r="389" spans="1:22" s="27" customFormat="1" ht="12">
      <c r="A389" s="1"/>
      <c r="B389" s="9" t="s">
        <v>145</v>
      </c>
      <c r="C389" s="6"/>
      <c r="D389" s="33">
        <v>0</v>
      </c>
      <c r="E389" s="33">
        <v>0</v>
      </c>
      <c r="F389" s="33">
        <v>0</v>
      </c>
      <c r="G389" s="33">
        <v>0</v>
      </c>
      <c r="H389" s="33">
        <f t="shared" si="33"/>
        <v>0</v>
      </c>
      <c r="I389" s="33">
        <f t="shared" si="34"/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f t="shared" si="38"/>
        <v>0</v>
      </c>
      <c r="S389" s="33">
        <f t="shared" si="39"/>
        <v>0</v>
      </c>
      <c r="T389" s="33">
        <f t="shared" si="31"/>
        <v>0</v>
      </c>
      <c r="U389" s="33">
        <v>0</v>
      </c>
      <c r="V389" s="20">
        <v>0</v>
      </c>
    </row>
    <row r="390" spans="1:22" s="27" customFormat="1" ht="22.5">
      <c r="A390" s="1"/>
      <c r="B390" s="7" t="s">
        <v>246</v>
      </c>
      <c r="C390" s="6" t="s">
        <v>291</v>
      </c>
      <c r="D390" s="33">
        <v>0.27354167856800005</v>
      </c>
      <c r="E390" s="33">
        <v>0</v>
      </c>
      <c r="F390" s="33">
        <v>0</v>
      </c>
      <c r="G390" s="33">
        <v>0</v>
      </c>
      <c r="H390" s="33">
        <f t="shared" si="33"/>
        <v>0.27354167856800005</v>
      </c>
      <c r="I390" s="33">
        <f t="shared" si="34"/>
        <v>0.27651767</v>
      </c>
      <c r="J390" s="33">
        <v>0.27354167856800005</v>
      </c>
      <c r="K390" s="33">
        <v>0.27651767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f t="shared" si="38"/>
        <v>0</v>
      </c>
      <c r="S390" s="33">
        <f t="shared" si="39"/>
        <v>0</v>
      </c>
      <c r="T390" s="33">
        <f t="shared" si="31"/>
        <v>0.002975991431999947</v>
      </c>
      <c r="U390" s="33">
        <f t="shared" si="32"/>
        <v>1.0879480770825722</v>
      </c>
      <c r="V390" s="20">
        <v>0</v>
      </c>
    </row>
    <row r="391" spans="1:22" s="27" customFormat="1" ht="33.75">
      <c r="A391" s="1"/>
      <c r="B391" s="7" t="s">
        <v>470</v>
      </c>
      <c r="C391" s="6" t="s">
        <v>291</v>
      </c>
      <c r="D391" s="33">
        <v>0.251336</v>
      </c>
      <c r="E391" s="33">
        <v>0</v>
      </c>
      <c r="F391" s="33">
        <v>0</v>
      </c>
      <c r="G391" s="33">
        <v>0</v>
      </c>
      <c r="H391" s="33">
        <f t="shared" si="33"/>
        <v>0.251336</v>
      </c>
      <c r="I391" s="33">
        <f t="shared" si="34"/>
        <v>0.25760094</v>
      </c>
      <c r="J391" s="33">
        <v>0</v>
      </c>
      <c r="K391" s="33">
        <v>0</v>
      </c>
      <c r="L391" s="33">
        <v>0</v>
      </c>
      <c r="M391" s="33">
        <v>0</v>
      </c>
      <c r="N391" s="33">
        <v>0.251336</v>
      </c>
      <c r="O391" s="33">
        <v>0.25760094</v>
      </c>
      <c r="P391" s="33">
        <v>0</v>
      </c>
      <c r="Q391" s="33">
        <v>0</v>
      </c>
      <c r="R391" s="33">
        <f t="shared" si="38"/>
        <v>0</v>
      </c>
      <c r="S391" s="33">
        <f t="shared" si="39"/>
        <v>0</v>
      </c>
      <c r="T391" s="33">
        <f t="shared" si="31"/>
        <v>0.006264939999999997</v>
      </c>
      <c r="U391" s="33">
        <f t="shared" si="32"/>
        <v>2.49265525034217</v>
      </c>
      <c r="V391" s="20"/>
    </row>
    <row r="392" spans="1:22" s="27" customFormat="1" ht="33.75">
      <c r="A392" s="1"/>
      <c r="B392" s="7" t="s">
        <v>471</v>
      </c>
      <c r="C392" s="6" t="s">
        <v>291</v>
      </c>
      <c r="D392" s="33">
        <v>0.251336</v>
      </c>
      <c r="E392" s="33">
        <v>0</v>
      </c>
      <c r="F392" s="33">
        <v>0</v>
      </c>
      <c r="G392" s="33">
        <v>0</v>
      </c>
      <c r="H392" s="33">
        <f t="shared" si="33"/>
        <v>0.251336</v>
      </c>
      <c r="I392" s="33">
        <f t="shared" si="34"/>
        <v>0.26555231</v>
      </c>
      <c r="J392" s="33">
        <v>0</v>
      </c>
      <c r="K392" s="33">
        <v>0</v>
      </c>
      <c r="L392" s="33">
        <v>0</v>
      </c>
      <c r="M392" s="33">
        <v>0</v>
      </c>
      <c r="N392" s="33">
        <v>0.251336</v>
      </c>
      <c r="O392" s="33">
        <v>0.26555231</v>
      </c>
      <c r="P392" s="33">
        <v>0</v>
      </c>
      <c r="Q392" s="33">
        <v>0</v>
      </c>
      <c r="R392" s="33">
        <f t="shared" si="38"/>
        <v>0</v>
      </c>
      <c r="S392" s="33">
        <f t="shared" si="39"/>
        <v>0</v>
      </c>
      <c r="T392" s="33">
        <f t="shared" si="31"/>
        <v>0.01421631000000001</v>
      </c>
      <c r="U392" s="33">
        <f t="shared" si="32"/>
        <v>5.656296750167111</v>
      </c>
      <c r="V392" s="20"/>
    </row>
    <row r="393" spans="1:22" s="27" customFormat="1" ht="12">
      <c r="A393" s="1"/>
      <c r="B393" s="9" t="s">
        <v>102</v>
      </c>
      <c r="C393" s="6"/>
      <c r="D393" s="33">
        <v>0</v>
      </c>
      <c r="E393" s="33">
        <v>0</v>
      </c>
      <c r="F393" s="33">
        <v>0</v>
      </c>
      <c r="G393" s="33">
        <v>0</v>
      </c>
      <c r="H393" s="33">
        <f t="shared" si="33"/>
        <v>0</v>
      </c>
      <c r="I393" s="33">
        <f t="shared" si="34"/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f t="shared" si="38"/>
        <v>0</v>
      </c>
      <c r="S393" s="33">
        <f t="shared" si="39"/>
        <v>0</v>
      </c>
      <c r="T393" s="33">
        <f t="shared" si="31"/>
        <v>0</v>
      </c>
      <c r="U393" s="33">
        <v>0</v>
      </c>
      <c r="V393" s="20">
        <v>0</v>
      </c>
    </row>
    <row r="394" spans="1:22" s="27" customFormat="1" ht="36">
      <c r="A394" s="1"/>
      <c r="B394" s="19" t="s">
        <v>247</v>
      </c>
      <c r="C394" s="6" t="s">
        <v>291</v>
      </c>
      <c r="D394" s="33">
        <v>0.285408678568</v>
      </c>
      <c r="E394" s="33">
        <v>0</v>
      </c>
      <c r="F394" s="33">
        <v>0</v>
      </c>
      <c r="G394" s="33">
        <v>0</v>
      </c>
      <c r="H394" s="33">
        <f t="shared" si="33"/>
        <v>0.285408678568</v>
      </c>
      <c r="I394" s="33">
        <f t="shared" si="34"/>
        <v>0.2888007</v>
      </c>
      <c r="J394" s="33">
        <v>0.285408678568</v>
      </c>
      <c r="K394" s="33">
        <v>0.2888007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f t="shared" si="38"/>
        <v>0</v>
      </c>
      <c r="S394" s="33">
        <f t="shared" si="39"/>
        <v>0</v>
      </c>
      <c r="T394" s="33">
        <f t="shared" si="31"/>
        <v>0.003392021432000014</v>
      </c>
      <c r="U394" s="33">
        <f t="shared" si="32"/>
        <v>1.1884787277734614</v>
      </c>
      <c r="V394" s="20">
        <v>0</v>
      </c>
    </row>
    <row r="395" spans="1:22" s="27" customFormat="1" ht="12">
      <c r="A395" s="1"/>
      <c r="B395" s="9" t="s">
        <v>149</v>
      </c>
      <c r="C395" s="6"/>
      <c r="D395" s="33">
        <v>0</v>
      </c>
      <c r="E395" s="33">
        <v>0</v>
      </c>
      <c r="F395" s="33">
        <v>0</v>
      </c>
      <c r="G395" s="33">
        <v>0</v>
      </c>
      <c r="H395" s="33">
        <f t="shared" si="33"/>
        <v>0</v>
      </c>
      <c r="I395" s="33">
        <f t="shared" si="34"/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f t="shared" si="38"/>
        <v>0</v>
      </c>
      <c r="S395" s="33">
        <f t="shared" si="39"/>
        <v>0</v>
      </c>
      <c r="T395" s="33">
        <f t="shared" si="31"/>
        <v>0</v>
      </c>
      <c r="U395" s="33">
        <v>0</v>
      </c>
      <c r="V395" s="20">
        <v>0</v>
      </c>
    </row>
    <row r="396" spans="1:22" s="27" customFormat="1" ht="24">
      <c r="A396" s="1"/>
      <c r="B396" s="19" t="s">
        <v>248</v>
      </c>
      <c r="C396" s="6" t="s">
        <v>291</v>
      </c>
      <c r="D396" s="33">
        <v>0.25052961831200005</v>
      </c>
      <c r="E396" s="33">
        <v>0</v>
      </c>
      <c r="F396" s="33">
        <v>0</v>
      </c>
      <c r="G396" s="33">
        <v>0</v>
      </c>
      <c r="H396" s="33">
        <f t="shared" si="33"/>
        <v>0.25052961831200005</v>
      </c>
      <c r="I396" s="33">
        <f t="shared" si="34"/>
        <v>0.25476595</v>
      </c>
      <c r="J396" s="33">
        <v>0.25052961831200005</v>
      </c>
      <c r="K396" s="33">
        <v>0.25476595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f t="shared" si="38"/>
        <v>0</v>
      </c>
      <c r="S396" s="33">
        <f t="shared" si="39"/>
        <v>0</v>
      </c>
      <c r="T396" s="33">
        <f t="shared" si="31"/>
        <v>0.004236331687999972</v>
      </c>
      <c r="U396" s="33">
        <f t="shared" si="32"/>
        <v>1.6909504419250765</v>
      </c>
      <c r="V396" s="20">
        <v>0</v>
      </c>
    </row>
    <row r="397" spans="1:22" s="27" customFormat="1" ht="12">
      <c r="A397" s="1"/>
      <c r="B397" s="9" t="s">
        <v>92</v>
      </c>
      <c r="C397" s="6"/>
      <c r="D397" s="33">
        <v>0</v>
      </c>
      <c r="E397" s="33">
        <v>0</v>
      </c>
      <c r="F397" s="33">
        <v>0</v>
      </c>
      <c r="G397" s="33">
        <v>0</v>
      </c>
      <c r="H397" s="33">
        <f t="shared" si="33"/>
        <v>0</v>
      </c>
      <c r="I397" s="33">
        <f t="shared" si="34"/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f t="shared" si="38"/>
        <v>0</v>
      </c>
      <c r="S397" s="33">
        <f t="shared" si="39"/>
        <v>0</v>
      </c>
      <c r="T397" s="33">
        <f t="shared" si="31"/>
        <v>0</v>
      </c>
      <c r="U397" s="33">
        <v>0</v>
      </c>
      <c r="V397" s="20">
        <v>0</v>
      </c>
    </row>
    <row r="398" spans="1:22" s="27" customFormat="1" ht="36">
      <c r="A398" s="1"/>
      <c r="B398" s="19" t="s">
        <v>351</v>
      </c>
      <c r="C398" s="6" t="s">
        <v>291</v>
      </c>
      <c r="D398" s="33">
        <v>0.20169039242000003</v>
      </c>
      <c r="E398" s="33">
        <v>0</v>
      </c>
      <c r="F398" s="33">
        <v>0</v>
      </c>
      <c r="G398" s="33">
        <v>0</v>
      </c>
      <c r="H398" s="33">
        <f t="shared" si="33"/>
        <v>0.20169039242000003</v>
      </c>
      <c r="I398" s="33">
        <f t="shared" si="34"/>
        <v>0.20213213</v>
      </c>
      <c r="J398" s="33">
        <v>0</v>
      </c>
      <c r="K398" s="33">
        <v>0</v>
      </c>
      <c r="L398" s="33">
        <v>0.20169039242000003</v>
      </c>
      <c r="M398" s="33">
        <v>0.02103848</v>
      </c>
      <c r="N398" s="33">
        <v>0</v>
      </c>
      <c r="O398" s="33">
        <v>0.18109365</v>
      </c>
      <c r="P398" s="33">
        <v>0</v>
      </c>
      <c r="Q398" s="33">
        <v>0</v>
      </c>
      <c r="R398" s="33">
        <f t="shared" si="38"/>
        <v>0</v>
      </c>
      <c r="S398" s="33">
        <f t="shared" si="39"/>
        <v>0</v>
      </c>
      <c r="T398" s="33">
        <f t="shared" si="31"/>
        <v>0.0004417375799999623</v>
      </c>
      <c r="U398" s="33">
        <f t="shared" si="32"/>
        <v>0.21901766102972722</v>
      </c>
      <c r="V398" s="20"/>
    </row>
    <row r="399" spans="1:22" s="27" customFormat="1" ht="21">
      <c r="A399" s="1" t="s">
        <v>125</v>
      </c>
      <c r="B399" s="10" t="s">
        <v>126</v>
      </c>
      <c r="C399" s="3">
        <v>0</v>
      </c>
      <c r="D399" s="33">
        <v>0</v>
      </c>
      <c r="E399" s="33">
        <v>0</v>
      </c>
      <c r="F399" s="33">
        <v>0</v>
      </c>
      <c r="G399" s="33">
        <v>0</v>
      </c>
      <c r="H399" s="33">
        <f t="shared" si="33"/>
        <v>0</v>
      </c>
      <c r="I399" s="33">
        <f t="shared" si="34"/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f aca="true" t="shared" si="40" ref="R399:R405">F399</f>
        <v>0</v>
      </c>
      <c r="S399" s="33">
        <f aca="true" t="shared" si="41" ref="S399:S405">G399</f>
        <v>0</v>
      </c>
      <c r="T399" s="33">
        <f t="shared" si="31"/>
        <v>0</v>
      </c>
      <c r="U399" s="33">
        <v>0</v>
      </c>
      <c r="V399" s="20">
        <v>0</v>
      </c>
    </row>
    <row r="400" spans="1:22" s="27" customFormat="1" ht="21">
      <c r="A400" s="1" t="s">
        <v>127</v>
      </c>
      <c r="B400" s="10" t="s">
        <v>128</v>
      </c>
      <c r="C400" s="3">
        <v>0</v>
      </c>
      <c r="D400" s="33">
        <v>0</v>
      </c>
      <c r="E400" s="33">
        <v>0</v>
      </c>
      <c r="F400" s="33">
        <v>0</v>
      </c>
      <c r="G400" s="33">
        <v>0</v>
      </c>
      <c r="H400" s="33">
        <f t="shared" si="33"/>
        <v>0</v>
      </c>
      <c r="I400" s="33">
        <f t="shared" si="34"/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f t="shared" si="40"/>
        <v>0</v>
      </c>
      <c r="S400" s="33">
        <f t="shared" si="41"/>
        <v>0</v>
      </c>
      <c r="T400" s="33">
        <f t="shared" si="31"/>
        <v>0</v>
      </c>
      <c r="U400" s="33">
        <v>0</v>
      </c>
      <c r="V400" s="20">
        <v>0</v>
      </c>
    </row>
    <row r="401" spans="1:22" s="27" customFormat="1" ht="21">
      <c r="A401" s="39" t="s">
        <v>129</v>
      </c>
      <c r="B401" s="10" t="s">
        <v>130</v>
      </c>
      <c r="C401" s="40" t="s">
        <v>32</v>
      </c>
      <c r="D401" s="33">
        <v>30.127407288052417</v>
      </c>
      <c r="E401" s="33">
        <v>0</v>
      </c>
      <c r="F401" s="33">
        <v>0</v>
      </c>
      <c r="G401" s="33">
        <v>0</v>
      </c>
      <c r="H401" s="33">
        <f t="shared" si="33"/>
        <v>30.127407288052414</v>
      </c>
      <c r="I401" s="33">
        <f t="shared" si="34"/>
        <v>8.55402402</v>
      </c>
      <c r="J401" s="33">
        <v>2.145842</v>
      </c>
      <c r="K401" s="33">
        <v>2.17145902</v>
      </c>
      <c r="L401" s="33">
        <v>0.43899999999999995</v>
      </c>
      <c r="M401" s="33">
        <v>0.4919227500000001</v>
      </c>
      <c r="N401" s="33">
        <v>0.775985672768</v>
      </c>
      <c r="O401" s="33">
        <v>0.8691089200000001</v>
      </c>
      <c r="P401" s="33">
        <v>26.766579615284414</v>
      </c>
      <c r="Q401" s="33">
        <v>5.02153333</v>
      </c>
      <c r="R401" s="33">
        <f t="shared" si="40"/>
        <v>0</v>
      </c>
      <c r="S401" s="33">
        <f t="shared" si="41"/>
        <v>0</v>
      </c>
      <c r="T401" s="33">
        <f t="shared" si="31"/>
        <v>-21.573383268052414</v>
      </c>
      <c r="U401" s="33">
        <f t="shared" si="32"/>
        <v>-71.60716838918874</v>
      </c>
      <c r="V401" s="44">
        <v>0</v>
      </c>
    </row>
    <row r="402" spans="1:22" s="27" customFormat="1" ht="12">
      <c r="A402" s="39" t="s">
        <v>131</v>
      </c>
      <c r="B402" s="10" t="s">
        <v>132</v>
      </c>
      <c r="C402" s="40">
        <v>0</v>
      </c>
      <c r="D402" s="33">
        <v>0.775985672768</v>
      </c>
      <c r="E402" s="33">
        <v>0</v>
      </c>
      <c r="F402" s="33">
        <v>0</v>
      </c>
      <c r="G402" s="33">
        <v>0</v>
      </c>
      <c r="H402" s="33">
        <f t="shared" si="33"/>
        <v>0.775985672768</v>
      </c>
      <c r="I402" s="33">
        <f t="shared" si="34"/>
        <v>0.85785</v>
      </c>
      <c r="J402" s="33">
        <v>0</v>
      </c>
      <c r="K402" s="33">
        <v>0</v>
      </c>
      <c r="L402" s="33">
        <v>0</v>
      </c>
      <c r="M402" s="33">
        <v>0</v>
      </c>
      <c r="N402" s="33">
        <v>0.775985672768</v>
      </c>
      <c r="O402" s="33">
        <v>0.85785</v>
      </c>
      <c r="P402" s="33">
        <v>0</v>
      </c>
      <c r="Q402" s="33">
        <v>0</v>
      </c>
      <c r="R402" s="33">
        <f t="shared" si="40"/>
        <v>0</v>
      </c>
      <c r="S402" s="33">
        <f t="shared" si="41"/>
        <v>0</v>
      </c>
      <c r="T402" s="33">
        <f t="shared" si="31"/>
        <v>0.08186432723199999</v>
      </c>
      <c r="U402" s="33">
        <f t="shared" si="32"/>
        <v>10.549721483901074</v>
      </c>
      <c r="V402" s="20">
        <v>0</v>
      </c>
    </row>
    <row r="403" spans="1:22" s="27" customFormat="1" ht="12">
      <c r="A403" s="39" t="s">
        <v>292</v>
      </c>
      <c r="B403" s="10" t="s">
        <v>151</v>
      </c>
      <c r="C403" s="40" t="s">
        <v>293</v>
      </c>
      <c r="D403" s="33">
        <v>0.775985672768</v>
      </c>
      <c r="E403" s="33">
        <v>0</v>
      </c>
      <c r="F403" s="33">
        <v>0</v>
      </c>
      <c r="G403" s="33">
        <v>0</v>
      </c>
      <c r="H403" s="33">
        <f t="shared" si="33"/>
        <v>0.775985672768</v>
      </c>
      <c r="I403" s="33">
        <f t="shared" si="34"/>
        <v>0.85785</v>
      </c>
      <c r="J403" s="33">
        <v>0</v>
      </c>
      <c r="K403" s="33">
        <v>0</v>
      </c>
      <c r="L403" s="33">
        <v>0</v>
      </c>
      <c r="M403" s="33">
        <v>0</v>
      </c>
      <c r="N403" s="33">
        <v>0.775985672768</v>
      </c>
      <c r="O403" s="33">
        <v>0.85785</v>
      </c>
      <c r="P403" s="33">
        <v>0</v>
      </c>
      <c r="Q403" s="33">
        <v>0</v>
      </c>
      <c r="R403" s="33">
        <f t="shared" si="40"/>
        <v>0</v>
      </c>
      <c r="S403" s="33">
        <f t="shared" si="41"/>
        <v>0</v>
      </c>
      <c r="T403" s="33">
        <f aca="true" t="shared" si="42" ref="T403:T466">I403-H403</f>
        <v>0.08186432723199999</v>
      </c>
      <c r="U403" s="33">
        <f aca="true" t="shared" si="43" ref="U403:U466">T403/H403*100</f>
        <v>10.549721483901074</v>
      </c>
      <c r="V403" s="20">
        <v>0</v>
      </c>
    </row>
    <row r="404" spans="1:22" s="27" customFormat="1" ht="12">
      <c r="A404" s="1"/>
      <c r="B404" s="9" t="s">
        <v>124</v>
      </c>
      <c r="C404" s="3">
        <v>0</v>
      </c>
      <c r="D404" s="33">
        <v>0</v>
      </c>
      <c r="E404" s="33">
        <v>0</v>
      </c>
      <c r="F404" s="33">
        <v>0</v>
      </c>
      <c r="G404" s="33">
        <v>0</v>
      </c>
      <c r="H404" s="33">
        <f t="shared" si="33"/>
        <v>0</v>
      </c>
      <c r="I404" s="33">
        <f t="shared" si="34"/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f t="shared" si="40"/>
        <v>0</v>
      </c>
      <c r="S404" s="33">
        <f t="shared" si="41"/>
        <v>0</v>
      </c>
      <c r="T404" s="33">
        <f t="shared" si="42"/>
        <v>0</v>
      </c>
      <c r="U404" s="33">
        <v>0</v>
      </c>
      <c r="V404" s="20">
        <v>0</v>
      </c>
    </row>
    <row r="405" spans="1:22" s="27" customFormat="1" ht="22.5">
      <c r="A405" s="1"/>
      <c r="B405" s="13" t="s">
        <v>472</v>
      </c>
      <c r="C405" s="12" t="s">
        <v>293</v>
      </c>
      <c r="D405" s="33">
        <v>0.775985672768</v>
      </c>
      <c r="E405" s="33">
        <v>0</v>
      </c>
      <c r="F405" s="33">
        <v>0</v>
      </c>
      <c r="G405" s="33">
        <v>0</v>
      </c>
      <c r="H405" s="33">
        <f aca="true" t="shared" si="44" ref="H405:H468">J405+L405+N405+P405</f>
        <v>0.775985672768</v>
      </c>
      <c r="I405" s="33">
        <f aca="true" t="shared" si="45" ref="I405:I468">K405+M405+O405+Q405</f>
        <v>0.85785</v>
      </c>
      <c r="J405" s="33">
        <v>0</v>
      </c>
      <c r="K405" s="33">
        <v>0</v>
      </c>
      <c r="L405" s="33">
        <v>0</v>
      </c>
      <c r="M405" s="33">
        <v>0</v>
      </c>
      <c r="N405" s="33">
        <v>0.775985672768</v>
      </c>
      <c r="O405" s="33">
        <v>0.85785</v>
      </c>
      <c r="P405" s="33">
        <v>0</v>
      </c>
      <c r="Q405" s="33">
        <v>0</v>
      </c>
      <c r="R405" s="33">
        <f t="shared" si="40"/>
        <v>0</v>
      </c>
      <c r="S405" s="33">
        <f t="shared" si="41"/>
        <v>0</v>
      </c>
      <c r="T405" s="33">
        <f t="shared" si="42"/>
        <v>0.08186432723199999</v>
      </c>
      <c r="U405" s="33">
        <f t="shared" si="43"/>
        <v>10.549721483901074</v>
      </c>
      <c r="V405" s="20">
        <v>0</v>
      </c>
    </row>
    <row r="406" spans="1:22" s="27" customFormat="1" ht="21">
      <c r="A406" s="39" t="s">
        <v>133</v>
      </c>
      <c r="B406" s="10" t="s">
        <v>134</v>
      </c>
      <c r="C406" s="42" t="s">
        <v>32</v>
      </c>
      <c r="D406" s="33">
        <v>29.351421615284416</v>
      </c>
      <c r="E406" s="33">
        <v>0</v>
      </c>
      <c r="F406" s="33">
        <v>0</v>
      </c>
      <c r="G406" s="33">
        <v>0</v>
      </c>
      <c r="H406" s="33">
        <f t="shared" si="44"/>
        <v>29.351421615284416</v>
      </c>
      <c r="I406" s="33">
        <f t="shared" si="45"/>
        <v>7.696174019999999</v>
      </c>
      <c r="J406" s="33">
        <v>2.145842</v>
      </c>
      <c r="K406" s="33">
        <v>2.17145902</v>
      </c>
      <c r="L406" s="33">
        <v>0.43899999999999995</v>
      </c>
      <c r="M406" s="33">
        <v>0.4919227500000001</v>
      </c>
      <c r="N406" s="33">
        <v>0</v>
      </c>
      <c r="O406" s="33">
        <v>0.011258920000000061</v>
      </c>
      <c r="P406" s="33">
        <v>26.766579615284414</v>
      </c>
      <c r="Q406" s="33">
        <v>5.02153333</v>
      </c>
      <c r="R406" s="33">
        <f>F406</f>
        <v>0</v>
      </c>
      <c r="S406" s="33">
        <f>G406</f>
        <v>0</v>
      </c>
      <c r="T406" s="33">
        <f t="shared" si="42"/>
        <v>-21.655247595284415</v>
      </c>
      <c r="U406" s="33">
        <f t="shared" si="43"/>
        <v>-73.77921205699862</v>
      </c>
      <c r="V406" s="44"/>
    </row>
    <row r="407" spans="1:22" s="27" customFormat="1" ht="21.75">
      <c r="A407" s="39" t="s">
        <v>294</v>
      </c>
      <c r="B407" s="11" t="s">
        <v>249</v>
      </c>
      <c r="C407" s="43" t="s">
        <v>295</v>
      </c>
      <c r="D407" s="33">
        <v>2.145842</v>
      </c>
      <c r="E407" s="33">
        <v>0</v>
      </c>
      <c r="F407" s="33">
        <v>0</v>
      </c>
      <c r="G407" s="33">
        <v>0</v>
      </c>
      <c r="H407" s="33">
        <f t="shared" si="44"/>
        <v>2.145842</v>
      </c>
      <c r="I407" s="33">
        <f t="shared" si="45"/>
        <v>2.23800944</v>
      </c>
      <c r="J407" s="33">
        <v>2.145842</v>
      </c>
      <c r="K407" s="33">
        <v>2.17145902</v>
      </c>
      <c r="L407" s="33">
        <v>0</v>
      </c>
      <c r="M407" s="33">
        <v>0.05529150000000012</v>
      </c>
      <c r="N407" s="33">
        <v>0</v>
      </c>
      <c r="O407" s="33">
        <v>0.011258920000000061</v>
      </c>
      <c r="P407" s="33">
        <v>0</v>
      </c>
      <c r="Q407" s="33">
        <v>0</v>
      </c>
      <c r="R407" s="33">
        <f>F407</f>
        <v>0</v>
      </c>
      <c r="S407" s="33">
        <f>G407</f>
        <v>0</v>
      </c>
      <c r="T407" s="33">
        <f t="shared" si="42"/>
        <v>0.09216743999999988</v>
      </c>
      <c r="U407" s="33">
        <f t="shared" si="43"/>
        <v>4.295164322443119</v>
      </c>
      <c r="V407" s="44">
        <v>0</v>
      </c>
    </row>
    <row r="408" spans="1:22" s="27" customFormat="1" ht="12">
      <c r="A408" s="39" t="s">
        <v>296</v>
      </c>
      <c r="B408" s="11" t="s">
        <v>473</v>
      </c>
      <c r="C408" s="41" t="s">
        <v>297</v>
      </c>
      <c r="D408" s="33">
        <v>0</v>
      </c>
      <c r="E408" s="33">
        <v>0</v>
      </c>
      <c r="F408" s="33">
        <v>0</v>
      </c>
      <c r="G408" s="33">
        <v>0</v>
      </c>
      <c r="H408" s="33">
        <f t="shared" si="44"/>
        <v>0</v>
      </c>
      <c r="I408" s="33">
        <f t="shared" si="45"/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f aca="true" t="shared" si="46" ref="R408:S423">F408</f>
        <v>0</v>
      </c>
      <c r="S408" s="33">
        <f t="shared" si="46"/>
        <v>0</v>
      </c>
      <c r="T408" s="33">
        <f t="shared" si="42"/>
        <v>0</v>
      </c>
      <c r="U408" s="33">
        <v>0</v>
      </c>
      <c r="V408" s="44" t="s">
        <v>545</v>
      </c>
    </row>
    <row r="409" spans="1:22" s="27" customFormat="1" ht="12">
      <c r="A409" s="39" t="s">
        <v>298</v>
      </c>
      <c r="B409" s="14" t="s">
        <v>135</v>
      </c>
      <c r="C409" s="41" t="s">
        <v>299</v>
      </c>
      <c r="D409" s="33">
        <v>27.205579615284417</v>
      </c>
      <c r="E409" s="33">
        <v>0</v>
      </c>
      <c r="F409" s="33">
        <v>0</v>
      </c>
      <c r="G409" s="33">
        <v>0</v>
      </c>
      <c r="H409" s="33">
        <f t="shared" si="44"/>
        <v>27.205579615284414</v>
      </c>
      <c r="I409" s="33">
        <f t="shared" si="45"/>
        <v>5.458164579999999</v>
      </c>
      <c r="J409" s="33">
        <v>0</v>
      </c>
      <c r="K409" s="33">
        <v>0</v>
      </c>
      <c r="L409" s="33">
        <v>0.43899999999999995</v>
      </c>
      <c r="M409" s="33">
        <v>0.43663124999999997</v>
      </c>
      <c r="N409" s="33">
        <v>0</v>
      </c>
      <c r="O409" s="33">
        <v>0</v>
      </c>
      <c r="P409" s="33">
        <v>26.766579615284414</v>
      </c>
      <c r="Q409" s="33">
        <v>5.02153333</v>
      </c>
      <c r="R409" s="33">
        <f t="shared" si="46"/>
        <v>0</v>
      </c>
      <c r="S409" s="33">
        <f t="shared" si="46"/>
        <v>0</v>
      </c>
      <c r="T409" s="33">
        <f t="shared" si="42"/>
        <v>-21.747415035284416</v>
      </c>
      <c r="U409" s="33">
        <f t="shared" si="43"/>
        <v>-79.93733396904531</v>
      </c>
      <c r="V409" s="44">
        <v>0</v>
      </c>
    </row>
    <row r="410" spans="1:22" s="27" customFormat="1" ht="12">
      <c r="A410" s="1"/>
      <c r="B410" s="13" t="s">
        <v>250</v>
      </c>
      <c r="C410" s="12" t="s">
        <v>299</v>
      </c>
      <c r="D410" s="33">
        <v>0.24534</v>
      </c>
      <c r="E410" s="33">
        <v>0</v>
      </c>
      <c r="F410" s="33">
        <v>0</v>
      </c>
      <c r="G410" s="33">
        <v>0</v>
      </c>
      <c r="H410" s="33">
        <f t="shared" si="44"/>
        <v>0.24534</v>
      </c>
      <c r="I410" s="33">
        <f t="shared" si="45"/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0.24534</v>
      </c>
      <c r="Q410" s="33">
        <v>0</v>
      </c>
      <c r="R410" s="33">
        <f t="shared" si="46"/>
        <v>0</v>
      </c>
      <c r="S410" s="33">
        <f t="shared" si="46"/>
        <v>0</v>
      </c>
      <c r="T410" s="33">
        <f t="shared" si="42"/>
        <v>-0.24534</v>
      </c>
      <c r="U410" s="33">
        <f t="shared" si="43"/>
        <v>-100</v>
      </c>
      <c r="V410" s="20" t="s">
        <v>558</v>
      </c>
    </row>
    <row r="411" spans="1:22" s="27" customFormat="1" ht="12">
      <c r="A411" s="1"/>
      <c r="B411" s="13" t="s">
        <v>251</v>
      </c>
      <c r="C411" s="12" t="s">
        <v>299</v>
      </c>
      <c r="D411" s="33">
        <v>0.0783</v>
      </c>
      <c r="E411" s="33">
        <v>0</v>
      </c>
      <c r="F411" s="33">
        <v>0</v>
      </c>
      <c r="G411" s="33">
        <v>0</v>
      </c>
      <c r="H411" s="33">
        <f t="shared" si="44"/>
        <v>0.0783</v>
      </c>
      <c r="I411" s="33">
        <f t="shared" si="45"/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0.0783</v>
      </c>
      <c r="Q411" s="33">
        <v>0</v>
      </c>
      <c r="R411" s="33">
        <f t="shared" si="46"/>
        <v>0</v>
      </c>
      <c r="S411" s="33">
        <f t="shared" si="46"/>
        <v>0</v>
      </c>
      <c r="T411" s="33">
        <f t="shared" si="42"/>
        <v>-0.0783</v>
      </c>
      <c r="U411" s="33">
        <f t="shared" si="43"/>
        <v>-100</v>
      </c>
      <c r="V411" s="20" t="s">
        <v>558</v>
      </c>
    </row>
    <row r="412" spans="1:22" s="27" customFormat="1" ht="12">
      <c r="A412" s="1"/>
      <c r="B412" s="19" t="s">
        <v>252</v>
      </c>
      <c r="C412" s="12" t="s">
        <v>299</v>
      </c>
      <c r="D412" s="33">
        <v>0</v>
      </c>
      <c r="E412" s="33">
        <v>0</v>
      </c>
      <c r="F412" s="33">
        <v>0</v>
      </c>
      <c r="G412" s="33">
        <v>0</v>
      </c>
      <c r="H412" s="33">
        <f t="shared" si="44"/>
        <v>0</v>
      </c>
      <c r="I412" s="33">
        <f t="shared" si="45"/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f t="shared" si="46"/>
        <v>0</v>
      </c>
      <c r="S412" s="33">
        <f t="shared" si="46"/>
        <v>0</v>
      </c>
      <c r="T412" s="33">
        <f t="shared" si="42"/>
        <v>0</v>
      </c>
      <c r="U412" s="33">
        <v>0</v>
      </c>
      <c r="V412" s="20" t="s">
        <v>545</v>
      </c>
    </row>
    <row r="413" spans="1:22" s="27" customFormat="1" ht="12">
      <c r="A413" s="1"/>
      <c r="B413" s="19" t="s">
        <v>253</v>
      </c>
      <c r="C413" s="12" t="s">
        <v>299</v>
      </c>
      <c r="D413" s="33">
        <v>0.19543680000000002</v>
      </c>
      <c r="E413" s="33">
        <v>0</v>
      </c>
      <c r="F413" s="33">
        <v>0</v>
      </c>
      <c r="G413" s="33">
        <v>0</v>
      </c>
      <c r="H413" s="33">
        <f t="shared" si="44"/>
        <v>0.19543680000000002</v>
      </c>
      <c r="I413" s="33">
        <f t="shared" si="45"/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0.19543680000000002</v>
      </c>
      <c r="Q413" s="33">
        <v>0</v>
      </c>
      <c r="R413" s="33">
        <f t="shared" si="46"/>
        <v>0</v>
      </c>
      <c r="S413" s="33">
        <f t="shared" si="46"/>
        <v>0</v>
      </c>
      <c r="T413" s="33">
        <f t="shared" si="42"/>
        <v>-0.19543680000000002</v>
      </c>
      <c r="U413" s="33">
        <f t="shared" si="43"/>
        <v>-100</v>
      </c>
      <c r="V413" s="20" t="s">
        <v>558</v>
      </c>
    </row>
    <row r="414" spans="1:22" s="27" customFormat="1" ht="12">
      <c r="A414" s="1"/>
      <c r="B414" s="19" t="s">
        <v>254</v>
      </c>
      <c r="C414" s="12" t="s">
        <v>299</v>
      </c>
      <c r="D414" s="33">
        <v>2.324364406779661</v>
      </c>
      <c r="E414" s="33">
        <v>0</v>
      </c>
      <c r="F414" s="33">
        <v>0</v>
      </c>
      <c r="G414" s="33">
        <v>0</v>
      </c>
      <c r="H414" s="33">
        <f t="shared" si="44"/>
        <v>2.324364406779661</v>
      </c>
      <c r="I414" s="33">
        <f t="shared" si="45"/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2.324364406779661</v>
      </c>
      <c r="Q414" s="33">
        <v>0</v>
      </c>
      <c r="R414" s="33">
        <f t="shared" si="46"/>
        <v>0</v>
      </c>
      <c r="S414" s="33">
        <f t="shared" si="46"/>
        <v>0</v>
      </c>
      <c r="T414" s="33">
        <f t="shared" si="42"/>
        <v>-2.324364406779661</v>
      </c>
      <c r="U414" s="33">
        <f t="shared" si="43"/>
        <v>-100</v>
      </c>
      <c r="V414" s="20" t="s">
        <v>558</v>
      </c>
    </row>
    <row r="415" spans="1:22" s="27" customFormat="1" ht="12">
      <c r="A415" s="1"/>
      <c r="B415" s="19" t="s">
        <v>255</v>
      </c>
      <c r="C415" s="12" t="s">
        <v>299</v>
      </c>
      <c r="D415" s="33">
        <v>0.14677319</v>
      </c>
      <c r="E415" s="33">
        <v>0</v>
      </c>
      <c r="F415" s="33">
        <v>0</v>
      </c>
      <c r="G415" s="33">
        <v>0</v>
      </c>
      <c r="H415" s="33">
        <f t="shared" si="44"/>
        <v>0.14677319</v>
      </c>
      <c r="I415" s="33">
        <f t="shared" si="45"/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0.14677319</v>
      </c>
      <c r="Q415" s="33">
        <v>0</v>
      </c>
      <c r="R415" s="33">
        <f t="shared" si="46"/>
        <v>0</v>
      </c>
      <c r="S415" s="33">
        <f t="shared" si="46"/>
        <v>0</v>
      </c>
      <c r="T415" s="33">
        <f t="shared" si="42"/>
        <v>-0.14677319</v>
      </c>
      <c r="U415" s="33">
        <f t="shared" si="43"/>
        <v>-100</v>
      </c>
      <c r="V415" s="20" t="s">
        <v>558</v>
      </c>
    </row>
    <row r="416" spans="1:22" s="27" customFormat="1" ht="12">
      <c r="A416" s="1"/>
      <c r="B416" s="19" t="s">
        <v>256</v>
      </c>
      <c r="C416" s="12" t="s">
        <v>299</v>
      </c>
      <c r="D416" s="33">
        <v>2.80508213164236</v>
      </c>
      <c r="E416" s="33">
        <v>0</v>
      </c>
      <c r="F416" s="33">
        <v>0</v>
      </c>
      <c r="G416" s="33">
        <v>0</v>
      </c>
      <c r="H416" s="33">
        <f t="shared" si="44"/>
        <v>2.80508213164236</v>
      </c>
      <c r="I416" s="33">
        <f t="shared" si="45"/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2.80508213164236</v>
      </c>
      <c r="Q416" s="33">
        <v>0</v>
      </c>
      <c r="R416" s="33">
        <f t="shared" si="46"/>
        <v>0</v>
      </c>
      <c r="S416" s="33">
        <f t="shared" si="46"/>
        <v>0</v>
      </c>
      <c r="T416" s="33">
        <f t="shared" si="42"/>
        <v>-2.80508213164236</v>
      </c>
      <c r="U416" s="33">
        <f t="shared" si="43"/>
        <v>-100</v>
      </c>
      <c r="V416" s="20" t="s">
        <v>558</v>
      </c>
    </row>
    <row r="417" spans="1:22" s="27" customFormat="1" ht="24">
      <c r="A417" s="1"/>
      <c r="B417" s="19" t="s">
        <v>352</v>
      </c>
      <c r="C417" s="12" t="s">
        <v>299</v>
      </c>
      <c r="D417" s="33">
        <v>0.439</v>
      </c>
      <c r="E417" s="33">
        <v>0</v>
      </c>
      <c r="F417" s="33">
        <v>0</v>
      </c>
      <c r="G417" s="33">
        <v>0</v>
      </c>
      <c r="H417" s="33">
        <f t="shared" si="44"/>
        <v>0.43899999999999995</v>
      </c>
      <c r="I417" s="33">
        <f t="shared" si="45"/>
        <v>0.43663124999999997</v>
      </c>
      <c r="J417" s="33">
        <v>0</v>
      </c>
      <c r="K417" s="33">
        <v>0</v>
      </c>
      <c r="L417" s="33">
        <v>0.43899999999999995</v>
      </c>
      <c r="M417" s="33">
        <v>0.43663124999999997</v>
      </c>
      <c r="N417" s="33">
        <v>0</v>
      </c>
      <c r="O417" s="33">
        <v>0</v>
      </c>
      <c r="P417" s="33">
        <v>0</v>
      </c>
      <c r="Q417" s="33">
        <v>0</v>
      </c>
      <c r="R417" s="33">
        <f t="shared" si="46"/>
        <v>0</v>
      </c>
      <c r="S417" s="33">
        <f t="shared" si="46"/>
        <v>0</v>
      </c>
      <c r="T417" s="33">
        <f t="shared" si="42"/>
        <v>-0.002368749999999975</v>
      </c>
      <c r="U417" s="33">
        <f t="shared" si="43"/>
        <v>-0.539578587699311</v>
      </c>
      <c r="V417" s="20"/>
    </row>
    <row r="418" spans="1:22" s="27" customFormat="1" ht="12">
      <c r="A418" s="1"/>
      <c r="B418" s="19" t="s">
        <v>474</v>
      </c>
      <c r="C418" s="12" t="s">
        <v>299</v>
      </c>
      <c r="D418" s="33">
        <v>11.924999999999999</v>
      </c>
      <c r="E418" s="33">
        <v>0</v>
      </c>
      <c r="F418" s="33">
        <v>0</v>
      </c>
      <c r="G418" s="33">
        <v>0</v>
      </c>
      <c r="H418" s="33">
        <f t="shared" si="44"/>
        <v>11.924999999999999</v>
      </c>
      <c r="I418" s="33">
        <f t="shared" si="45"/>
        <v>4.13618333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11.924999999999999</v>
      </c>
      <c r="Q418" s="33">
        <v>4.13618333</v>
      </c>
      <c r="R418" s="33">
        <f t="shared" si="46"/>
        <v>0</v>
      </c>
      <c r="S418" s="33">
        <f t="shared" si="46"/>
        <v>0</v>
      </c>
      <c r="T418" s="33">
        <f t="shared" si="42"/>
        <v>-7.788816669999999</v>
      </c>
      <c r="U418" s="33">
        <f t="shared" si="43"/>
        <v>-65.31502448637316</v>
      </c>
      <c r="V418" s="20" t="s">
        <v>559</v>
      </c>
    </row>
    <row r="419" spans="1:22" s="27" customFormat="1" ht="12">
      <c r="A419" s="1"/>
      <c r="B419" s="19" t="s">
        <v>475</v>
      </c>
      <c r="C419" s="12" t="s">
        <v>299</v>
      </c>
      <c r="D419" s="33">
        <v>6.3967850868623986</v>
      </c>
      <c r="E419" s="33">
        <v>0</v>
      </c>
      <c r="F419" s="33">
        <v>0</v>
      </c>
      <c r="G419" s="33">
        <v>0</v>
      </c>
      <c r="H419" s="33">
        <f t="shared" si="44"/>
        <v>6.3967850868623986</v>
      </c>
      <c r="I419" s="33">
        <f t="shared" si="45"/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6.3967850868623986</v>
      </c>
      <c r="Q419" s="33">
        <v>0</v>
      </c>
      <c r="R419" s="33">
        <f t="shared" si="46"/>
        <v>0</v>
      </c>
      <c r="S419" s="33">
        <f t="shared" si="46"/>
        <v>0</v>
      </c>
      <c r="T419" s="33">
        <f t="shared" si="42"/>
        <v>-6.3967850868623986</v>
      </c>
      <c r="U419" s="33">
        <f t="shared" si="43"/>
        <v>-100</v>
      </c>
      <c r="V419" s="20" t="s">
        <v>558</v>
      </c>
    </row>
    <row r="420" spans="1:22" s="27" customFormat="1" ht="12">
      <c r="A420" s="1"/>
      <c r="B420" s="19" t="s">
        <v>476</v>
      </c>
      <c r="C420" s="12" t="s">
        <v>299</v>
      </c>
      <c r="D420" s="33">
        <v>0</v>
      </c>
      <c r="E420" s="33">
        <v>0</v>
      </c>
      <c r="F420" s="33">
        <v>0</v>
      </c>
      <c r="G420" s="33">
        <v>0</v>
      </c>
      <c r="H420" s="33">
        <f t="shared" si="44"/>
        <v>0</v>
      </c>
      <c r="I420" s="33">
        <f t="shared" si="45"/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f t="shared" si="46"/>
        <v>0</v>
      </c>
      <c r="S420" s="33">
        <f t="shared" si="46"/>
        <v>0</v>
      </c>
      <c r="T420" s="33">
        <f t="shared" si="42"/>
        <v>0</v>
      </c>
      <c r="U420" s="33">
        <v>0</v>
      </c>
      <c r="V420" s="20" t="s">
        <v>545</v>
      </c>
    </row>
    <row r="421" spans="1:22" s="27" customFormat="1" ht="12">
      <c r="A421" s="1"/>
      <c r="B421" s="19" t="s">
        <v>477</v>
      </c>
      <c r="C421" s="12" t="s">
        <v>299</v>
      </c>
      <c r="D421" s="33">
        <v>0</v>
      </c>
      <c r="E421" s="33">
        <v>0</v>
      </c>
      <c r="F421" s="33">
        <v>0</v>
      </c>
      <c r="G421" s="33">
        <v>0</v>
      </c>
      <c r="H421" s="33">
        <f t="shared" si="44"/>
        <v>0</v>
      </c>
      <c r="I421" s="33">
        <f t="shared" si="45"/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f t="shared" si="46"/>
        <v>0</v>
      </c>
      <c r="S421" s="33">
        <f t="shared" si="46"/>
        <v>0</v>
      </c>
      <c r="T421" s="33">
        <f t="shared" si="42"/>
        <v>0</v>
      </c>
      <c r="U421" s="33">
        <v>0</v>
      </c>
      <c r="V421" s="20" t="s">
        <v>545</v>
      </c>
    </row>
    <row r="422" spans="1:22" s="27" customFormat="1" ht="12">
      <c r="A422" s="1"/>
      <c r="B422" s="19" t="s">
        <v>478</v>
      </c>
      <c r="C422" s="12" t="s">
        <v>299</v>
      </c>
      <c r="D422" s="33">
        <v>1.605498</v>
      </c>
      <c r="E422" s="33">
        <v>0</v>
      </c>
      <c r="F422" s="33">
        <v>0</v>
      </c>
      <c r="G422" s="33">
        <v>0</v>
      </c>
      <c r="H422" s="33">
        <f t="shared" si="44"/>
        <v>1.605498</v>
      </c>
      <c r="I422" s="33">
        <f t="shared" si="45"/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1.605498</v>
      </c>
      <c r="Q422" s="33">
        <v>0</v>
      </c>
      <c r="R422" s="33">
        <f t="shared" si="46"/>
        <v>0</v>
      </c>
      <c r="S422" s="33">
        <f t="shared" si="46"/>
        <v>0</v>
      </c>
      <c r="T422" s="33">
        <f t="shared" si="42"/>
        <v>-1.605498</v>
      </c>
      <c r="U422" s="33">
        <f t="shared" si="43"/>
        <v>-100</v>
      </c>
      <c r="V422" s="20" t="s">
        <v>560</v>
      </c>
    </row>
    <row r="423" spans="1:22" s="27" customFormat="1" ht="24">
      <c r="A423" s="1"/>
      <c r="B423" s="19" t="s">
        <v>479</v>
      </c>
      <c r="C423" s="12" t="s">
        <v>299</v>
      </c>
      <c r="D423" s="33">
        <v>1.044</v>
      </c>
      <c r="E423" s="33">
        <v>0</v>
      </c>
      <c r="F423" s="33">
        <v>0</v>
      </c>
      <c r="G423" s="33">
        <v>0</v>
      </c>
      <c r="H423" s="33">
        <f t="shared" si="44"/>
        <v>1.044</v>
      </c>
      <c r="I423" s="33">
        <f t="shared" si="45"/>
        <v>0.88535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1.044</v>
      </c>
      <c r="Q423" s="33">
        <v>0.88535</v>
      </c>
      <c r="R423" s="33">
        <f t="shared" si="46"/>
        <v>0</v>
      </c>
      <c r="S423" s="33">
        <f t="shared" si="46"/>
        <v>0</v>
      </c>
      <c r="T423" s="33">
        <f t="shared" si="42"/>
        <v>-0.15865000000000007</v>
      </c>
      <c r="U423" s="33">
        <f t="shared" si="43"/>
        <v>-15.19636015325671</v>
      </c>
      <c r="V423" s="20" t="s">
        <v>561</v>
      </c>
    </row>
    <row r="424" spans="1:22" s="27" customFormat="1" ht="31.5">
      <c r="A424" s="1" t="s">
        <v>136</v>
      </c>
      <c r="B424" s="10" t="s">
        <v>137</v>
      </c>
      <c r="C424" s="3">
        <v>0</v>
      </c>
      <c r="D424" s="33">
        <v>0</v>
      </c>
      <c r="E424" s="33">
        <v>0</v>
      </c>
      <c r="F424" s="33">
        <v>0</v>
      </c>
      <c r="G424" s="33">
        <v>0</v>
      </c>
      <c r="H424" s="33">
        <f t="shared" si="44"/>
        <v>0</v>
      </c>
      <c r="I424" s="33">
        <f t="shared" si="45"/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f aca="true" t="shared" si="47" ref="R424:R503">F424</f>
        <v>0</v>
      </c>
      <c r="S424" s="33">
        <f aca="true" t="shared" si="48" ref="S424:S503">G424</f>
        <v>0</v>
      </c>
      <c r="T424" s="33">
        <f t="shared" si="42"/>
        <v>0</v>
      </c>
      <c r="U424" s="33">
        <v>0</v>
      </c>
      <c r="V424" s="20">
        <v>0</v>
      </c>
    </row>
    <row r="425" spans="1:22" s="27" customFormat="1" ht="21">
      <c r="A425" s="1" t="s">
        <v>138</v>
      </c>
      <c r="B425" s="10" t="s">
        <v>139</v>
      </c>
      <c r="C425" s="3">
        <v>0</v>
      </c>
      <c r="D425" s="33">
        <v>0</v>
      </c>
      <c r="E425" s="33">
        <v>0</v>
      </c>
      <c r="F425" s="33">
        <v>0</v>
      </c>
      <c r="G425" s="33">
        <v>0</v>
      </c>
      <c r="H425" s="33">
        <f t="shared" si="44"/>
        <v>0</v>
      </c>
      <c r="I425" s="33">
        <f t="shared" si="45"/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f t="shared" si="47"/>
        <v>0</v>
      </c>
      <c r="S425" s="33">
        <f t="shared" si="48"/>
        <v>0</v>
      </c>
      <c r="T425" s="33">
        <f t="shared" si="42"/>
        <v>0</v>
      </c>
      <c r="U425" s="33">
        <v>0</v>
      </c>
      <c r="V425" s="20">
        <v>0</v>
      </c>
    </row>
    <row r="426" spans="1:22" s="27" customFormat="1" ht="21">
      <c r="A426" s="1" t="s">
        <v>140</v>
      </c>
      <c r="B426" s="10" t="s">
        <v>141</v>
      </c>
      <c r="C426" s="3">
        <v>0</v>
      </c>
      <c r="D426" s="33">
        <v>0</v>
      </c>
      <c r="E426" s="33">
        <v>0</v>
      </c>
      <c r="F426" s="33">
        <v>0</v>
      </c>
      <c r="G426" s="33">
        <v>0</v>
      </c>
      <c r="H426" s="33">
        <f t="shared" si="44"/>
        <v>0</v>
      </c>
      <c r="I426" s="33">
        <f t="shared" si="45"/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f t="shared" si="47"/>
        <v>0</v>
      </c>
      <c r="S426" s="33">
        <f t="shared" si="48"/>
        <v>0</v>
      </c>
      <c r="T426" s="33">
        <f t="shared" si="42"/>
        <v>0</v>
      </c>
      <c r="U426" s="33">
        <v>0</v>
      </c>
      <c r="V426" s="20">
        <v>0</v>
      </c>
    </row>
    <row r="427" spans="1:22" s="27" customFormat="1" ht="21">
      <c r="A427" s="39" t="s">
        <v>142</v>
      </c>
      <c r="B427" s="10" t="s">
        <v>143</v>
      </c>
      <c r="C427" s="40" t="s">
        <v>32</v>
      </c>
      <c r="D427" s="33">
        <v>38.39307997844054</v>
      </c>
      <c r="E427" s="33">
        <v>0</v>
      </c>
      <c r="F427" s="33">
        <v>0</v>
      </c>
      <c r="G427" s="33">
        <v>0</v>
      </c>
      <c r="H427" s="33">
        <f t="shared" si="44"/>
        <v>38.39307997844054</v>
      </c>
      <c r="I427" s="33">
        <f t="shared" si="45"/>
        <v>11.882474</v>
      </c>
      <c r="J427" s="33">
        <v>8.199796769891297</v>
      </c>
      <c r="K427" s="33">
        <v>8.52013546</v>
      </c>
      <c r="L427" s="33">
        <v>0</v>
      </c>
      <c r="M427" s="33">
        <v>0.031395</v>
      </c>
      <c r="N427" s="33">
        <v>8.515234863072</v>
      </c>
      <c r="O427" s="33">
        <v>2.23039227</v>
      </c>
      <c r="P427" s="33">
        <v>21.678048345477244</v>
      </c>
      <c r="Q427" s="33">
        <v>1.10055127</v>
      </c>
      <c r="R427" s="33">
        <f t="shared" si="47"/>
        <v>0</v>
      </c>
      <c r="S427" s="33">
        <f t="shared" si="48"/>
        <v>0</v>
      </c>
      <c r="T427" s="33">
        <f t="shared" si="42"/>
        <v>-26.510605978440537</v>
      </c>
      <c r="U427" s="33">
        <f t="shared" si="43"/>
        <v>-69.05047991285787</v>
      </c>
      <c r="V427" s="44">
        <v>0</v>
      </c>
    </row>
    <row r="428" spans="1:22" s="27" customFormat="1" ht="32.25">
      <c r="A428" s="39" t="s">
        <v>300</v>
      </c>
      <c r="B428" s="11" t="s">
        <v>144</v>
      </c>
      <c r="C428" s="41" t="s">
        <v>301</v>
      </c>
      <c r="D428" s="33">
        <v>23.329607771776537</v>
      </c>
      <c r="E428" s="33">
        <v>0</v>
      </c>
      <c r="F428" s="33">
        <v>0</v>
      </c>
      <c r="G428" s="33">
        <v>0</v>
      </c>
      <c r="H428" s="33">
        <f t="shared" si="44"/>
        <v>23.329607771776537</v>
      </c>
      <c r="I428" s="33">
        <f t="shared" si="45"/>
        <v>8.465366980000002</v>
      </c>
      <c r="J428" s="33">
        <v>8.109648718807296</v>
      </c>
      <c r="K428" s="33">
        <v>8.422589490000002</v>
      </c>
      <c r="L428" s="33">
        <v>0</v>
      </c>
      <c r="M428" s="33">
        <v>0.031395</v>
      </c>
      <c r="N428" s="33">
        <v>0</v>
      </c>
      <c r="O428" s="33">
        <v>0.006740000000000001</v>
      </c>
      <c r="P428" s="33">
        <v>15.21995905296924</v>
      </c>
      <c r="Q428" s="33">
        <v>0.00464249</v>
      </c>
      <c r="R428" s="33">
        <f t="shared" si="47"/>
        <v>0</v>
      </c>
      <c r="S428" s="33">
        <f t="shared" si="48"/>
        <v>0</v>
      </c>
      <c r="T428" s="33">
        <f t="shared" si="42"/>
        <v>-14.864240791776535</v>
      </c>
      <c r="U428" s="33">
        <f t="shared" si="43"/>
        <v>-63.71406213592176</v>
      </c>
      <c r="V428" s="44">
        <v>0</v>
      </c>
    </row>
    <row r="429" spans="1:22" s="27" customFormat="1" ht="12">
      <c r="A429" s="1"/>
      <c r="B429" s="9" t="s">
        <v>124</v>
      </c>
      <c r="C429" s="6">
        <v>0</v>
      </c>
      <c r="D429" s="33">
        <v>0</v>
      </c>
      <c r="E429" s="33">
        <v>0</v>
      </c>
      <c r="F429" s="33">
        <v>0</v>
      </c>
      <c r="G429" s="33">
        <v>0</v>
      </c>
      <c r="H429" s="33">
        <f t="shared" si="44"/>
        <v>0</v>
      </c>
      <c r="I429" s="33">
        <f t="shared" si="45"/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f t="shared" si="47"/>
        <v>0</v>
      </c>
      <c r="S429" s="33">
        <f t="shared" si="48"/>
        <v>0</v>
      </c>
      <c r="T429" s="33">
        <f t="shared" si="42"/>
        <v>0</v>
      </c>
      <c r="U429" s="33">
        <v>0</v>
      </c>
      <c r="V429" s="20">
        <v>0</v>
      </c>
    </row>
    <row r="430" spans="1:22" s="27" customFormat="1" ht="22.5">
      <c r="A430" s="1"/>
      <c r="B430" s="36" t="s">
        <v>540</v>
      </c>
      <c r="C430" s="6" t="s">
        <v>301</v>
      </c>
      <c r="D430" s="33">
        <v>0.86599962728792</v>
      </c>
      <c r="E430" s="33">
        <v>0</v>
      </c>
      <c r="F430" s="33">
        <v>0</v>
      </c>
      <c r="G430" s="33">
        <v>0</v>
      </c>
      <c r="H430" s="33">
        <f t="shared" si="44"/>
        <v>0.86599962728792</v>
      </c>
      <c r="I430" s="33">
        <f t="shared" si="45"/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0.86599962728792</v>
      </c>
      <c r="Q430" s="33">
        <v>0</v>
      </c>
      <c r="R430" s="33">
        <f t="shared" si="47"/>
        <v>0</v>
      </c>
      <c r="S430" s="33">
        <f t="shared" si="48"/>
        <v>0</v>
      </c>
      <c r="T430" s="33">
        <f t="shared" si="42"/>
        <v>-0.86599962728792</v>
      </c>
      <c r="U430" s="33">
        <f t="shared" si="43"/>
        <v>-100</v>
      </c>
      <c r="V430" s="20" t="s">
        <v>547</v>
      </c>
    </row>
    <row r="431" spans="1:22" s="27" customFormat="1" ht="33.75">
      <c r="A431" s="1"/>
      <c r="B431" s="36" t="s">
        <v>257</v>
      </c>
      <c r="C431" s="6" t="s">
        <v>301</v>
      </c>
      <c r="D431" s="33">
        <v>0.151065138552</v>
      </c>
      <c r="E431" s="33">
        <v>0</v>
      </c>
      <c r="F431" s="33">
        <v>0</v>
      </c>
      <c r="G431" s="33">
        <v>0</v>
      </c>
      <c r="H431" s="33">
        <f t="shared" si="44"/>
        <v>0.151065138552</v>
      </c>
      <c r="I431" s="33">
        <f t="shared" si="45"/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0.151065138552</v>
      </c>
      <c r="Q431" s="33">
        <v>0</v>
      </c>
      <c r="R431" s="33">
        <f t="shared" si="47"/>
        <v>0</v>
      </c>
      <c r="S431" s="33">
        <f t="shared" si="48"/>
        <v>0</v>
      </c>
      <c r="T431" s="33">
        <f t="shared" si="42"/>
        <v>-0.151065138552</v>
      </c>
      <c r="U431" s="33">
        <f t="shared" si="43"/>
        <v>-100</v>
      </c>
      <c r="V431" s="20" t="s">
        <v>562</v>
      </c>
    </row>
    <row r="432" spans="1:22" s="27" customFormat="1" ht="33.75">
      <c r="A432" s="1"/>
      <c r="B432" s="36" t="s">
        <v>258</v>
      </c>
      <c r="C432" s="6" t="s">
        <v>301</v>
      </c>
      <c r="D432" s="33">
        <v>0.151065138552</v>
      </c>
      <c r="E432" s="33">
        <v>0</v>
      </c>
      <c r="F432" s="33">
        <v>0</v>
      </c>
      <c r="G432" s="33">
        <v>0</v>
      </c>
      <c r="H432" s="33">
        <f t="shared" si="44"/>
        <v>0.151065138552</v>
      </c>
      <c r="I432" s="33">
        <f t="shared" si="45"/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0.151065138552</v>
      </c>
      <c r="Q432" s="33">
        <v>0</v>
      </c>
      <c r="R432" s="33">
        <f t="shared" si="47"/>
        <v>0</v>
      </c>
      <c r="S432" s="33">
        <f t="shared" si="48"/>
        <v>0</v>
      </c>
      <c r="T432" s="33">
        <f t="shared" si="42"/>
        <v>-0.151065138552</v>
      </c>
      <c r="U432" s="33">
        <f t="shared" si="43"/>
        <v>-100</v>
      </c>
      <c r="V432" s="20" t="s">
        <v>562</v>
      </c>
    </row>
    <row r="433" spans="1:22" s="27" customFormat="1" ht="33.75">
      <c r="A433" s="1"/>
      <c r="B433" s="36" t="s">
        <v>259</v>
      </c>
      <c r="C433" s="6" t="s">
        <v>301</v>
      </c>
      <c r="D433" s="33">
        <v>0.130808473652</v>
      </c>
      <c r="E433" s="33">
        <v>0</v>
      </c>
      <c r="F433" s="33">
        <v>0</v>
      </c>
      <c r="G433" s="33">
        <v>0</v>
      </c>
      <c r="H433" s="33">
        <f t="shared" si="44"/>
        <v>0.130808473652</v>
      </c>
      <c r="I433" s="33">
        <f t="shared" si="45"/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0.130808473652</v>
      </c>
      <c r="Q433" s="33">
        <v>0</v>
      </c>
      <c r="R433" s="33">
        <f t="shared" si="47"/>
        <v>0</v>
      </c>
      <c r="S433" s="33">
        <f t="shared" si="48"/>
        <v>0</v>
      </c>
      <c r="T433" s="33">
        <f t="shared" si="42"/>
        <v>-0.130808473652</v>
      </c>
      <c r="U433" s="33">
        <f t="shared" si="43"/>
        <v>-100</v>
      </c>
      <c r="V433" s="20" t="s">
        <v>562</v>
      </c>
    </row>
    <row r="434" spans="1:22" s="27" customFormat="1" ht="33.75">
      <c r="A434" s="1"/>
      <c r="B434" s="36" t="s">
        <v>260</v>
      </c>
      <c r="C434" s="6" t="s">
        <v>301</v>
      </c>
      <c r="D434" s="33">
        <v>0.130808473652</v>
      </c>
      <c r="E434" s="33">
        <v>0</v>
      </c>
      <c r="F434" s="33">
        <v>0</v>
      </c>
      <c r="G434" s="33">
        <v>0</v>
      </c>
      <c r="H434" s="33">
        <f t="shared" si="44"/>
        <v>0.130808473652</v>
      </c>
      <c r="I434" s="33">
        <f t="shared" si="45"/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0.130808473652</v>
      </c>
      <c r="Q434" s="33">
        <v>0</v>
      </c>
      <c r="R434" s="33">
        <f t="shared" si="47"/>
        <v>0</v>
      </c>
      <c r="S434" s="33">
        <f t="shared" si="48"/>
        <v>0</v>
      </c>
      <c r="T434" s="33">
        <f t="shared" si="42"/>
        <v>-0.130808473652</v>
      </c>
      <c r="U434" s="33">
        <f t="shared" si="43"/>
        <v>-100</v>
      </c>
      <c r="V434" s="20" t="s">
        <v>562</v>
      </c>
    </row>
    <row r="435" spans="1:22" s="27" customFormat="1" ht="33.75">
      <c r="A435" s="1"/>
      <c r="B435" s="36" t="s">
        <v>261</v>
      </c>
      <c r="C435" s="6" t="s">
        <v>301</v>
      </c>
      <c r="D435" s="33">
        <v>0.07082800908</v>
      </c>
      <c r="E435" s="33">
        <v>0</v>
      </c>
      <c r="F435" s="33">
        <v>0</v>
      </c>
      <c r="G435" s="33">
        <v>0</v>
      </c>
      <c r="H435" s="33">
        <f t="shared" si="44"/>
        <v>0.07082800908</v>
      </c>
      <c r="I435" s="33">
        <f t="shared" si="45"/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0.07082800908</v>
      </c>
      <c r="Q435" s="33">
        <v>0</v>
      </c>
      <c r="R435" s="33">
        <f t="shared" si="47"/>
        <v>0</v>
      </c>
      <c r="S435" s="33">
        <f t="shared" si="48"/>
        <v>0</v>
      </c>
      <c r="T435" s="33">
        <f t="shared" si="42"/>
        <v>-0.07082800908</v>
      </c>
      <c r="U435" s="33">
        <f t="shared" si="43"/>
        <v>-100</v>
      </c>
      <c r="V435" s="20" t="s">
        <v>562</v>
      </c>
    </row>
    <row r="436" spans="1:22" s="27" customFormat="1" ht="33.75">
      <c r="A436" s="1"/>
      <c r="B436" s="36" t="s">
        <v>262</v>
      </c>
      <c r="C436" s="6" t="s">
        <v>301</v>
      </c>
      <c r="D436" s="33">
        <v>0.07082800908</v>
      </c>
      <c r="E436" s="33">
        <v>0</v>
      </c>
      <c r="F436" s="33">
        <v>0</v>
      </c>
      <c r="G436" s="33">
        <v>0</v>
      </c>
      <c r="H436" s="33">
        <f t="shared" si="44"/>
        <v>0.07082800908</v>
      </c>
      <c r="I436" s="33">
        <f t="shared" si="45"/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0.07082800908</v>
      </c>
      <c r="Q436" s="33">
        <v>0</v>
      </c>
      <c r="R436" s="33">
        <f t="shared" si="47"/>
        <v>0</v>
      </c>
      <c r="S436" s="33">
        <f t="shared" si="48"/>
        <v>0</v>
      </c>
      <c r="T436" s="33">
        <f t="shared" si="42"/>
        <v>-0.07082800908</v>
      </c>
      <c r="U436" s="33">
        <f t="shared" si="43"/>
        <v>-100</v>
      </c>
      <c r="V436" s="20" t="s">
        <v>562</v>
      </c>
    </row>
    <row r="437" spans="1:22" s="27" customFormat="1" ht="33.75">
      <c r="A437" s="1"/>
      <c r="B437" s="36" t="s">
        <v>263</v>
      </c>
      <c r="C437" s="6" t="s">
        <v>301</v>
      </c>
      <c r="D437" s="33">
        <v>0.23946462892</v>
      </c>
      <c r="E437" s="33">
        <v>0</v>
      </c>
      <c r="F437" s="33">
        <v>0</v>
      </c>
      <c r="G437" s="33">
        <v>0</v>
      </c>
      <c r="H437" s="33">
        <f t="shared" si="44"/>
        <v>0.23946462892</v>
      </c>
      <c r="I437" s="33">
        <f t="shared" si="45"/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0.23946462892</v>
      </c>
      <c r="Q437" s="33">
        <v>0</v>
      </c>
      <c r="R437" s="33">
        <f t="shared" si="47"/>
        <v>0</v>
      </c>
      <c r="S437" s="33">
        <f t="shared" si="48"/>
        <v>0</v>
      </c>
      <c r="T437" s="33">
        <f t="shared" si="42"/>
        <v>-0.23946462892</v>
      </c>
      <c r="U437" s="33">
        <f t="shared" si="43"/>
        <v>-100</v>
      </c>
      <c r="V437" s="20" t="s">
        <v>562</v>
      </c>
    </row>
    <row r="438" spans="1:22" s="27" customFormat="1" ht="33.75">
      <c r="A438" s="1"/>
      <c r="B438" s="36" t="s">
        <v>264</v>
      </c>
      <c r="C438" s="6" t="s">
        <v>301</v>
      </c>
      <c r="D438" s="33">
        <v>0.23946462892</v>
      </c>
      <c r="E438" s="33">
        <v>0</v>
      </c>
      <c r="F438" s="33">
        <v>0</v>
      </c>
      <c r="G438" s="33">
        <v>0</v>
      </c>
      <c r="H438" s="33">
        <f t="shared" si="44"/>
        <v>0.23946462892</v>
      </c>
      <c r="I438" s="33">
        <f t="shared" si="45"/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0.23946462892</v>
      </c>
      <c r="Q438" s="33">
        <v>0</v>
      </c>
      <c r="R438" s="33">
        <f t="shared" si="47"/>
        <v>0</v>
      </c>
      <c r="S438" s="33">
        <f t="shared" si="48"/>
        <v>0</v>
      </c>
      <c r="T438" s="33">
        <f t="shared" si="42"/>
        <v>-0.23946462892</v>
      </c>
      <c r="U438" s="33">
        <f t="shared" si="43"/>
        <v>-100</v>
      </c>
      <c r="V438" s="20" t="s">
        <v>562</v>
      </c>
    </row>
    <row r="439" spans="1:22" s="27" customFormat="1" ht="22.5">
      <c r="A439" s="1"/>
      <c r="B439" s="36" t="s">
        <v>480</v>
      </c>
      <c r="C439" s="6" t="s">
        <v>301</v>
      </c>
      <c r="D439" s="33">
        <v>0.337802302156</v>
      </c>
      <c r="E439" s="33">
        <v>0</v>
      </c>
      <c r="F439" s="33">
        <v>0</v>
      </c>
      <c r="G439" s="33">
        <v>0</v>
      </c>
      <c r="H439" s="33">
        <f t="shared" si="44"/>
        <v>0.337802302156</v>
      </c>
      <c r="I439" s="33">
        <f t="shared" si="45"/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0.337802302156</v>
      </c>
      <c r="Q439" s="33">
        <v>0</v>
      </c>
      <c r="R439" s="33">
        <f t="shared" si="47"/>
        <v>0</v>
      </c>
      <c r="S439" s="33">
        <f t="shared" si="48"/>
        <v>0</v>
      </c>
      <c r="T439" s="33">
        <f t="shared" si="42"/>
        <v>-0.337802302156</v>
      </c>
      <c r="U439" s="33">
        <f t="shared" si="43"/>
        <v>-100</v>
      </c>
      <c r="V439" s="20" t="s">
        <v>562</v>
      </c>
    </row>
    <row r="440" spans="1:22" s="27" customFormat="1" ht="22.5">
      <c r="A440" s="1"/>
      <c r="B440" s="36" t="s">
        <v>481</v>
      </c>
      <c r="C440" s="6" t="s">
        <v>301</v>
      </c>
      <c r="D440" s="33">
        <v>0.337802302156</v>
      </c>
      <c r="E440" s="33">
        <v>0</v>
      </c>
      <c r="F440" s="33">
        <v>0</v>
      </c>
      <c r="G440" s="33">
        <v>0</v>
      </c>
      <c r="H440" s="33">
        <f t="shared" si="44"/>
        <v>0.337802302156</v>
      </c>
      <c r="I440" s="33">
        <f t="shared" si="45"/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0.337802302156</v>
      </c>
      <c r="Q440" s="33">
        <v>0</v>
      </c>
      <c r="R440" s="33">
        <f t="shared" si="47"/>
        <v>0</v>
      </c>
      <c r="S440" s="33">
        <f t="shared" si="48"/>
        <v>0</v>
      </c>
      <c r="T440" s="33">
        <f t="shared" si="42"/>
        <v>-0.337802302156</v>
      </c>
      <c r="U440" s="33">
        <f t="shared" si="43"/>
        <v>-100</v>
      </c>
      <c r="V440" s="20" t="s">
        <v>562</v>
      </c>
    </row>
    <row r="441" spans="1:22" s="27" customFormat="1" ht="33.75">
      <c r="A441" s="1"/>
      <c r="B441" s="36" t="s">
        <v>353</v>
      </c>
      <c r="C441" s="6" t="s">
        <v>301</v>
      </c>
      <c r="D441" s="33">
        <v>0.631637208612</v>
      </c>
      <c r="E441" s="33">
        <v>0</v>
      </c>
      <c r="F441" s="33">
        <v>0</v>
      </c>
      <c r="G441" s="33">
        <v>0</v>
      </c>
      <c r="H441" s="33">
        <f t="shared" si="44"/>
        <v>0.631637208612</v>
      </c>
      <c r="I441" s="33">
        <f t="shared" si="45"/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0.631637208612</v>
      </c>
      <c r="Q441" s="33">
        <v>0</v>
      </c>
      <c r="R441" s="33">
        <f t="shared" si="47"/>
        <v>0</v>
      </c>
      <c r="S441" s="33">
        <f t="shared" si="48"/>
        <v>0</v>
      </c>
      <c r="T441" s="33">
        <f t="shared" si="42"/>
        <v>-0.631637208612</v>
      </c>
      <c r="U441" s="33">
        <f t="shared" si="43"/>
        <v>-100</v>
      </c>
      <c r="V441" s="20" t="s">
        <v>562</v>
      </c>
    </row>
    <row r="442" spans="1:22" s="27" customFormat="1" ht="33.75">
      <c r="A442" s="1"/>
      <c r="B442" s="36" t="s">
        <v>354</v>
      </c>
      <c r="C442" s="6" t="s">
        <v>301</v>
      </c>
      <c r="D442" s="33">
        <v>0.631637208612</v>
      </c>
      <c r="E442" s="33">
        <v>0</v>
      </c>
      <c r="F442" s="33">
        <v>0</v>
      </c>
      <c r="G442" s="33">
        <v>0</v>
      </c>
      <c r="H442" s="33">
        <f t="shared" si="44"/>
        <v>0.631637208612</v>
      </c>
      <c r="I442" s="33">
        <f t="shared" si="45"/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0.631637208612</v>
      </c>
      <c r="Q442" s="33">
        <v>0</v>
      </c>
      <c r="R442" s="33">
        <f t="shared" si="47"/>
        <v>0</v>
      </c>
      <c r="S442" s="33">
        <f t="shared" si="48"/>
        <v>0</v>
      </c>
      <c r="T442" s="33">
        <f t="shared" si="42"/>
        <v>-0.631637208612</v>
      </c>
      <c r="U442" s="33">
        <f t="shared" si="43"/>
        <v>-100</v>
      </c>
      <c r="V442" s="20" t="s">
        <v>562</v>
      </c>
    </row>
    <row r="443" spans="1:22" s="27" customFormat="1" ht="22.5">
      <c r="A443" s="1"/>
      <c r="B443" s="36" t="s">
        <v>355</v>
      </c>
      <c r="C443" s="6" t="s">
        <v>301</v>
      </c>
      <c r="D443" s="33">
        <v>0.6799576470920001</v>
      </c>
      <c r="E443" s="33">
        <v>0</v>
      </c>
      <c r="F443" s="33">
        <v>0</v>
      </c>
      <c r="G443" s="33">
        <v>0</v>
      </c>
      <c r="H443" s="33">
        <f t="shared" si="44"/>
        <v>0.6799576470920001</v>
      </c>
      <c r="I443" s="33">
        <f t="shared" si="45"/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0.6799576470920001</v>
      </c>
      <c r="Q443" s="33">
        <v>0</v>
      </c>
      <c r="R443" s="33">
        <f t="shared" si="47"/>
        <v>0</v>
      </c>
      <c r="S443" s="33">
        <f t="shared" si="48"/>
        <v>0</v>
      </c>
      <c r="T443" s="33">
        <f t="shared" si="42"/>
        <v>-0.6799576470920001</v>
      </c>
      <c r="U443" s="33">
        <f t="shared" si="43"/>
        <v>-100</v>
      </c>
      <c r="V443" s="20" t="s">
        <v>562</v>
      </c>
    </row>
    <row r="444" spans="1:22" s="27" customFormat="1" ht="22.5">
      <c r="A444" s="1"/>
      <c r="B444" s="36" t="s">
        <v>482</v>
      </c>
      <c r="C444" s="6" t="s">
        <v>301</v>
      </c>
      <c r="D444" s="33">
        <v>0.10192638216000001</v>
      </c>
      <c r="E444" s="33">
        <v>0</v>
      </c>
      <c r="F444" s="33">
        <v>0</v>
      </c>
      <c r="G444" s="33">
        <v>0</v>
      </c>
      <c r="H444" s="33">
        <f t="shared" si="44"/>
        <v>0.10192638216000001</v>
      </c>
      <c r="I444" s="33">
        <f t="shared" si="45"/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0.10192638216000001</v>
      </c>
      <c r="Q444" s="33">
        <v>0</v>
      </c>
      <c r="R444" s="33">
        <f t="shared" si="47"/>
        <v>0</v>
      </c>
      <c r="S444" s="33">
        <f t="shared" si="48"/>
        <v>0</v>
      </c>
      <c r="T444" s="33">
        <f t="shared" si="42"/>
        <v>-0.10192638216000001</v>
      </c>
      <c r="U444" s="33">
        <f t="shared" si="43"/>
        <v>-100</v>
      </c>
      <c r="V444" s="20" t="s">
        <v>563</v>
      </c>
    </row>
    <row r="445" spans="1:22" s="27" customFormat="1" ht="56.25">
      <c r="A445" s="1"/>
      <c r="B445" s="36" t="s">
        <v>265</v>
      </c>
      <c r="C445" s="6" t="s">
        <v>301</v>
      </c>
      <c r="D445" s="33">
        <v>0</v>
      </c>
      <c r="E445" s="33">
        <v>0</v>
      </c>
      <c r="F445" s="33">
        <v>0</v>
      </c>
      <c r="G445" s="33">
        <v>0</v>
      </c>
      <c r="H445" s="33">
        <f t="shared" si="44"/>
        <v>0</v>
      </c>
      <c r="I445" s="33">
        <f t="shared" si="45"/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f t="shared" si="47"/>
        <v>0</v>
      </c>
      <c r="S445" s="33">
        <f t="shared" si="48"/>
        <v>0</v>
      </c>
      <c r="T445" s="33">
        <f t="shared" si="42"/>
        <v>0</v>
      </c>
      <c r="U445" s="33">
        <v>0</v>
      </c>
      <c r="V445" s="20">
        <v>0</v>
      </c>
    </row>
    <row r="446" spans="1:22" s="27" customFormat="1" ht="12">
      <c r="A446" s="1"/>
      <c r="B446" s="16" t="s">
        <v>266</v>
      </c>
      <c r="C446" s="6" t="s">
        <v>301</v>
      </c>
      <c r="D446" s="33">
        <v>3.6855788736361603</v>
      </c>
      <c r="E446" s="33">
        <v>0</v>
      </c>
      <c r="F446" s="33">
        <v>0</v>
      </c>
      <c r="G446" s="33">
        <v>0</v>
      </c>
      <c r="H446" s="33">
        <f t="shared" si="44"/>
        <v>3.6855788736361603</v>
      </c>
      <c r="I446" s="33">
        <f t="shared" si="45"/>
        <v>4.22768896</v>
      </c>
      <c r="J446" s="33">
        <v>3.6855788736361603</v>
      </c>
      <c r="K446" s="33">
        <v>4.22304647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0.00464249</v>
      </c>
      <c r="R446" s="33">
        <f t="shared" si="47"/>
        <v>0</v>
      </c>
      <c r="S446" s="33">
        <f t="shared" si="48"/>
        <v>0</v>
      </c>
      <c r="T446" s="33">
        <f t="shared" si="42"/>
        <v>0.5421100863638397</v>
      </c>
      <c r="U446" s="33">
        <f t="shared" si="43"/>
        <v>14.708953598624214</v>
      </c>
      <c r="V446" s="20" t="s">
        <v>526</v>
      </c>
    </row>
    <row r="447" spans="1:22" s="27" customFormat="1" ht="12">
      <c r="A447" s="1"/>
      <c r="B447" s="16" t="s">
        <v>267</v>
      </c>
      <c r="C447" s="6" t="s">
        <v>301</v>
      </c>
      <c r="D447" s="33">
        <v>3.989118029352</v>
      </c>
      <c r="E447" s="33">
        <v>0</v>
      </c>
      <c r="F447" s="33">
        <v>0</v>
      </c>
      <c r="G447" s="33">
        <v>0</v>
      </c>
      <c r="H447" s="33">
        <f t="shared" si="44"/>
        <v>3.989118029352</v>
      </c>
      <c r="I447" s="33">
        <f t="shared" si="45"/>
        <v>3.7851883300000004</v>
      </c>
      <c r="J447" s="33">
        <v>3.989118029352</v>
      </c>
      <c r="K447" s="33">
        <v>3.7653153300000004</v>
      </c>
      <c r="L447" s="33">
        <v>0</v>
      </c>
      <c r="M447" s="33">
        <v>0.013133000000000002</v>
      </c>
      <c r="N447" s="33">
        <v>0</v>
      </c>
      <c r="O447" s="33">
        <v>0.006740000000000001</v>
      </c>
      <c r="P447" s="33">
        <v>0</v>
      </c>
      <c r="Q447" s="33">
        <v>0</v>
      </c>
      <c r="R447" s="33">
        <f t="shared" si="47"/>
        <v>0</v>
      </c>
      <c r="S447" s="33">
        <f t="shared" si="48"/>
        <v>0</v>
      </c>
      <c r="T447" s="33">
        <f t="shared" si="42"/>
        <v>-0.20392969935199945</v>
      </c>
      <c r="U447" s="33">
        <f t="shared" si="43"/>
        <v>-5.112150050499413</v>
      </c>
      <c r="V447" s="20">
        <v>0</v>
      </c>
    </row>
    <row r="448" spans="1:22" s="27" customFormat="1" ht="12">
      <c r="A448" s="1"/>
      <c r="B448" s="9" t="s">
        <v>90</v>
      </c>
      <c r="C448" s="6"/>
      <c r="D448" s="33">
        <v>0</v>
      </c>
      <c r="E448" s="33">
        <v>0</v>
      </c>
      <c r="F448" s="33">
        <v>0</v>
      </c>
      <c r="G448" s="33">
        <v>0</v>
      </c>
      <c r="H448" s="33">
        <f t="shared" si="44"/>
        <v>0</v>
      </c>
      <c r="I448" s="33">
        <f t="shared" si="45"/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f t="shared" si="47"/>
        <v>0</v>
      </c>
      <c r="S448" s="33">
        <f t="shared" si="48"/>
        <v>0</v>
      </c>
      <c r="T448" s="33">
        <f t="shared" si="42"/>
        <v>0</v>
      </c>
      <c r="U448" s="33">
        <v>0</v>
      </c>
      <c r="V448" s="20">
        <v>0</v>
      </c>
    </row>
    <row r="449" spans="1:22" s="27" customFormat="1" ht="45">
      <c r="A449" s="1"/>
      <c r="B449" s="15" t="s">
        <v>268</v>
      </c>
      <c r="C449" s="6" t="s">
        <v>301</v>
      </c>
      <c r="D449" s="33">
        <v>0.1296360245792</v>
      </c>
      <c r="E449" s="33">
        <v>0</v>
      </c>
      <c r="F449" s="33">
        <v>0</v>
      </c>
      <c r="G449" s="33">
        <v>0</v>
      </c>
      <c r="H449" s="33">
        <f t="shared" si="44"/>
        <v>0.1296360245792</v>
      </c>
      <c r="I449" s="33">
        <f t="shared" si="45"/>
        <v>0.13042768</v>
      </c>
      <c r="J449" s="33">
        <v>0.1296360245792</v>
      </c>
      <c r="K449" s="33">
        <v>0.12607768</v>
      </c>
      <c r="L449" s="33">
        <v>0</v>
      </c>
      <c r="M449" s="33">
        <v>0.00435</v>
      </c>
      <c r="N449" s="33">
        <v>0</v>
      </c>
      <c r="O449" s="33">
        <v>0</v>
      </c>
      <c r="P449" s="33">
        <v>0</v>
      </c>
      <c r="Q449" s="33">
        <v>0</v>
      </c>
      <c r="R449" s="33">
        <f t="shared" si="47"/>
        <v>0</v>
      </c>
      <c r="S449" s="33">
        <f t="shared" si="48"/>
        <v>0</v>
      </c>
      <c r="T449" s="33">
        <f t="shared" si="42"/>
        <v>0.0007916554207999804</v>
      </c>
      <c r="U449" s="33">
        <f t="shared" si="43"/>
        <v>0.6106754842025608</v>
      </c>
      <c r="V449" s="20">
        <v>0</v>
      </c>
    </row>
    <row r="450" spans="1:22" s="27" customFormat="1" ht="45">
      <c r="A450" s="1"/>
      <c r="B450" s="15" t="s">
        <v>483</v>
      </c>
      <c r="C450" s="6" t="s">
        <v>301</v>
      </c>
      <c r="D450" s="33">
        <v>0</v>
      </c>
      <c r="E450" s="33">
        <v>0</v>
      </c>
      <c r="F450" s="33">
        <v>0</v>
      </c>
      <c r="G450" s="33">
        <v>0</v>
      </c>
      <c r="H450" s="33">
        <f t="shared" si="44"/>
        <v>0</v>
      </c>
      <c r="I450" s="33">
        <f t="shared" si="45"/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f t="shared" si="47"/>
        <v>0</v>
      </c>
      <c r="S450" s="33">
        <f t="shared" si="48"/>
        <v>0</v>
      </c>
      <c r="T450" s="33">
        <f t="shared" si="42"/>
        <v>0</v>
      </c>
      <c r="U450" s="33">
        <v>0</v>
      </c>
      <c r="V450" s="20" t="s">
        <v>547</v>
      </c>
    </row>
    <row r="451" spans="1:22" s="27" customFormat="1" ht="12">
      <c r="A451" s="1"/>
      <c r="B451" s="16" t="s">
        <v>356</v>
      </c>
      <c r="C451" s="6" t="s">
        <v>301</v>
      </c>
      <c r="D451" s="33">
        <v>0.512993276646</v>
      </c>
      <c r="E451" s="33">
        <v>0</v>
      </c>
      <c r="F451" s="33">
        <v>0</v>
      </c>
      <c r="G451" s="33">
        <v>0</v>
      </c>
      <c r="H451" s="33">
        <f t="shared" si="44"/>
        <v>0.512993276646</v>
      </c>
      <c r="I451" s="33">
        <f t="shared" si="45"/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0.512993276646</v>
      </c>
      <c r="Q451" s="33">
        <v>0</v>
      </c>
      <c r="R451" s="33">
        <f t="shared" si="47"/>
        <v>0</v>
      </c>
      <c r="S451" s="33">
        <f t="shared" si="48"/>
        <v>0</v>
      </c>
      <c r="T451" s="33">
        <f t="shared" si="42"/>
        <v>-0.512993276646</v>
      </c>
      <c r="U451" s="33">
        <f t="shared" si="43"/>
        <v>-100</v>
      </c>
      <c r="V451" s="20"/>
    </row>
    <row r="452" spans="1:22" s="27" customFormat="1" ht="12">
      <c r="A452" s="1"/>
      <c r="B452" s="16" t="s">
        <v>357</v>
      </c>
      <c r="C452" s="6" t="s">
        <v>301</v>
      </c>
      <c r="D452" s="33">
        <v>1.7746847490120001</v>
      </c>
      <c r="E452" s="33">
        <v>0</v>
      </c>
      <c r="F452" s="33">
        <v>0</v>
      </c>
      <c r="G452" s="33">
        <v>0</v>
      </c>
      <c r="H452" s="33">
        <f t="shared" si="44"/>
        <v>1.774684749012</v>
      </c>
      <c r="I452" s="33">
        <f t="shared" si="45"/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1.774684749012</v>
      </c>
      <c r="Q452" s="33">
        <v>0</v>
      </c>
      <c r="R452" s="33">
        <f t="shared" si="47"/>
        <v>0</v>
      </c>
      <c r="S452" s="33">
        <f t="shared" si="48"/>
        <v>0</v>
      </c>
      <c r="T452" s="33">
        <f t="shared" si="42"/>
        <v>-1.774684749012</v>
      </c>
      <c r="U452" s="33">
        <f t="shared" si="43"/>
        <v>-100</v>
      </c>
      <c r="V452" s="20"/>
    </row>
    <row r="453" spans="1:22" s="27" customFormat="1" ht="12">
      <c r="A453" s="1"/>
      <c r="B453" s="9" t="s">
        <v>145</v>
      </c>
      <c r="C453" s="6"/>
      <c r="D453" s="33">
        <v>0</v>
      </c>
      <c r="E453" s="33">
        <v>0</v>
      </c>
      <c r="F453" s="33">
        <v>0</v>
      </c>
      <c r="G453" s="33">
        <v>0</v>
      </c>
      <c r="H453" s="33">
        <f t="shared" si="44"/>
        <v>0</v>
      </c>
      <c r="I453" s="33">
        <f t="shared" si="45"/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f t="shared" si="47"/>
        <v>0</v>
      </c>
      <c r="S453" s="33">
        <f t="shared" si="48"/>
        <v>0</v>
      </c>
      <c r="T453" s="33">
        <f t="shared" si="42"/>
        <v>0</v>
      </c>
      <c r="U453" s="33">
        <v>0</v>
      </c>
      <c r="V453" s="20"/>
    </row>
    <row r="454" spans="1:22" s="27" customFormat="1" ht="22.5">
      <c r="A454" s="1"/>
      <c r="B454" s="15" t="s">
        <v>484</v>
      </c>
      <c r="C454" s="6" t="s">
        <v>301</v>
      </c>
      <c r="D454" s="33">
        <v>1.993951209435</v>
      </c>
      <c r="E454" s="33">
        <v>0</v>
      </c>
      <c r="F454" s="33">
        <v>0</v>
      </c>
      <c r="G454" s="33">
        <v>0</v>
      </c>
      <c r="H454" s="33">
        <f t="shared" si="44"/>
        <v>1.9939512094349998</v>
      </c>
      <c r="I454" s="33">
        <f t="shared" si="45"/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1.9939512094349998</v>
      </c>
      <c r="Q454" s="33">
        <v>0</v>
      </c>
      <c r="R454" s="33">
        <f t="shared" si="47"/>
        <v>0</v>
      </c>
      <c r="S454" s="33">
        <f t="shared" si="48"/>
        <v>0</v>
      </c>
      <c r="T454" s="33">
        <f t="shared" si="42"/>
        <v>-1.9939512094349998</v>
      </c>
      <c r="U454" s="33">
        <f t="shared" si="43"/>
        <v>-100</v>
      </c>
      <c r="V454" s="20" t="s">
        <v>564</v>
      </c>
    </row>
    <row r="455" spans="1:22" s="27" customFormat="1" ht="33.75">
      <c r="A455" s="1"/>
      <c r="B455" s="15" t="s">
        <v>485</v>
      </c>
      <c r="C455" s="6" t="s">
        <v>301</v>
      </c>
      <c r="D455" s="33">
        <v>0.47963038958192</v>
      </c>
      <c r="E455" s="33">
        <v>0</v>
      </c>
      <c r="F455" s="33">
        <v>0</v>
      </c>
      <c r="G455" s="33">
        <v>0</v>
      </c>
      <c r="H455" s="33">
        <f t="shared" si="44"/>
        <v>0.47963038958192006</v>
      </c>
      <c r="I455" s="33">
        <f t="shared" si="45"/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0.47963038958192006</v>
      </c>
      <c r="Q455" s="33">
        <v>0</v>
      </c>
      <c r="R455" s="33">
        <f t="shared" si="47"/>
        <v>0</v>
      </c>
      <c r="S455" s="33">
        <f t="shared" si="48"/>
        <v>0</v>
      </c>
      <c r="T455" s="33">
        <f t="shared" si="42"/>
        <v>-0.47963038958192006</v>
      </c>
      <c r="U455" s="33">
        <f t="shared" si="43"/>
        <v>-100</v>
      </c>
      <c r="V455" s="20" t="s">
        <v>565</v>
      </c>
    </row>
    <row r="456" spans="1:22" s="27" customFormat="1" ht="22.5">
      <c r="A456" s="1"/>
      <c r="B456" s="15" t="s">
        <v>486</v>
      </c>
      <c r="C456" s="6" t="s">
        <v>301</v>
      </c>
      <c r="D456" s="33">
        <v>0.4491142920896</v>
      </c>
      <c r="E456" s="33">
        <v>0</v>
      </c>
      <c r="F456" s="33">
        <v>0</v>
      </c>
      <c r="G456" s="33">
        <v>0</v>
      </c>
      <c r="H456" s="33">
        <f t="shared" si="44"/>
        <v>0.4491142920896</v>
      </c>
      <c r="I456" s="33">
        <f t="shared" si="45"/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0.4491142920896</v>
      </c>
      <c r="Q456" s="33">
        <v>0</v>
      </c>
      <c r="R456" s="33">
        <f t="shared" si="47"/>
        <v>0</v>
      </c>
      <c r="S456" s="33">
        <f t="shared" si="48"/>
        <v>0</v>
      </c>
      <c r="T456" s="33">
        <f t="shared" si="42"/>
        <v>-0.4491142920896</v>
      </c>
      <c r="U456" s="33">
        <f t="shared" si="43"/>
        <v>-100</v>
      </c>
      <c r="V456" s="20" t="s">
        <v>565</v>
      </c>
    </row>
    <row r="457" spans="1:22" s="27" customFormat="1" ht="12">
      <c r="A457" s="1"/>
      <c r="B457" s="9" t="s">
        <v>102</v>
      </c>
      <c r="C457" s="6"/>
      <c r="D457" s="33">
        <v>0</v>
      </c>
      <c r="E457" s="33">
        <v>0</v>
      </c>
      <c r="F457" s="33">
        <v>0</v>
      </c>
      <c r="G457" s="33">
        <v>0</v>
      </c>
      <c r="H457" s="33">
        <f t="shared" si="44"/>
        <v>0</v>
      </c>
      <c r="I457" s="33">
        <f t="shared" si="45"/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f t="shared" si="47"/>
        <v>0</v>
      </c>
      <c r="S457" s="33">
        <f t="shared" si="48"/>
        <v>0</v>
      </c>
      <c r="T457" s="33">
        <f t="shared" si="42"/>
        <v>0</v>
      </c>
      <c r="U457" s="33">
        <v>0</v>
      </c>
      <c r="V457" s="20"/>
    </row>
    <row r="458" spans="1:22" s="27" customFormat="1" ht="56.25">
      <c r="A458" s="1"/>
      <c r="B458" s="15" t="s">
        <v>487</v>
      </c>
      <c r="C458" s="6" t="s">
        <v>301</v>
      </c>
      <c r="D458" s="33">
        <v>0</v>
      </c>
      <c r="E458" s="33">
        <v>0</v>
      </c>
      <c r="F458" s="33">
        <v>0</v>
      </c>
      <c r="G458" s="33">
        <v>0</v>
      </c>
      <c r="H458" s="33">
        <f t="shared" si="44"/>
        <v>0</v>
      </c>
      <c r="I458" s="33">
        <f t="shared" si="45"/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f t="shared" si="47"/>
        <v>0</v>
      </c>
      <c r="S458" s="33">
        <f t="shared" si="48"/>
        <v>0</v>
      </c>
      <c r="T458" s="33">
        <f t="shared" si="42"/>
        <v>0</v>
      </c>
      <c r="U458" s="33">
        <v>0</v>
      </c>
      <c r="V458" s="20" t="s">
        <v>547</v>
      </c>
    </row>
    <row r="459" spans="1:22" s="27" customFormat="1" ht="12">
      <c r="A459" s="1"/>
      <c r="B459" s="16" t="s">
        <v>488</v>
      </c>
      <c r="C459" s="6" t="s">
        <v>301</v>
      </c>
      <c r="D459" s="33">
        <v>1.6463036274920002</v>
      </c>
      <c r="E459" s="33">
        <v>0</v>
      </c>
      <c r="F459" s="33">
        <v>0</v>
      </c>
      <c r="G459" s="33">
        <v>0</v>
      </c>
      <c r="H459" s="33">
        <f t="shared" si="44"/>
        <v>1.6463036274920002</v>
      </c>
      <c r="I459" s="33">
        <f t="shared" si="45"/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1.6463036274920002</v>
      </c>
      <c r="Q459" s="33">
        <v>0</v>
      </c>
      <c r="R459" s="33">
        <f t="shared" si="47"/>
        <v>0</v>
      </c>
      <c r="S459" s="33">
        <f t="shared" si="48"/>
        <v>0</v>
      </c>
      <c r="T459" s="33">
        <f t="shared" si="42"/>
        <v>-1.6463036274920002</v>
      </c>
      <c r="U459" s="33">
        <f t="shared" si="43"/>
        <v>-100</v>
      </c>
      <c r="V459" s="20"/>
    </row>
    <row r="460" spans="1:22" s="27" customFormat="1" ht="12">
      <c r="A460" s="1"/>
      <c r="B460" s="16" t="s">
        <v>489</v>
      </c>
      <c r="C460" s="6" t="s">
        <v>301</v>
      </c>
      <c r="D460" s="33">
        <v>1.7198582138328002</v>
      </c>
      <c r="E460" s="33">
        <v>0</v>
      </c>
      <c r="F460" s="33">
        <v>0</v>
      </c>
      <c r="G460" s="33">
        <v>0</v>
      </c>
      <c r="H460" s="33">
        <f t="shared" si="44"/>
        <v>1.7198582138328</v>
      </c>
      <c r="I460" s="33">
        <f t="shared" si="45"/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1.7198582138328</v>
      </c>
      <c r="Q460" s="33">
        <v>0</v>
      </c>
      <c r="R460" s="33">
        <f t="shared" si="47"/>
        <v>0</v>
      </c>
      <c r="S460" s="33">
        <f t="shared" si="48"/>
        <v>0</v>
      </c>
      <c r="T460" s="33">
        <f t="shared" si="42"/>
        <v>-1.7198582138328</v>
      </c>
      <c r="U460" s="33">
        <f t="shared" si="43"/>
        <v>-100</v>
      </c>
      <c r="V460" s="20"/>
    </row>
    <row r="461" spans="1:22" s="27" customFormat="1" ht="12">
      <c r="A461" s="1"/>
      <c r="B461" s="9" t="s">
        <v>149</v>
      </c>
      <c r="C461" s="6"/>
      <c r="D461" s="33">
        <v>0</v>
      </c>
      <c r="E461" s="33">
        <v>0</v>
      </c>
      <c r="F461" s="33">
        <v>0</v>
      </c>
      <c r="G461" s="33">
        <v>0</v>
      </c>
      <c r="H461" s="33">
        <f t="shared" si="44"/>
        <v>0</v>
      </c>
      <c r="I461" s="33">
        <f t="shared" si="45"/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f t="shared" si="47"/>
        <v>0</v>
      </c>
      <c r="S461" s="33">
        <f t="shared" si="48"/>
        <v>0</v>
      </c>
      <c r="T461" s="33">
        <f t="shared" si="42"/>
        <v>0</v>
      </c>
      <c r="U461" s="33">
        <v>0</v>
      </c>
      <c r="V461" s="20">
        <v>0</v>
      </c>
    </row>
    <row r="462" spans="1:22" s="27" customFormat="1" ht="45">
      <c r="A462" s="1"/>
      <c r="B462" s="15" t="s">
        <v>490</v>
      </c>
      <c r="C462" s="6" t="s">
        <v>301</v>
      </c>
      <c r="D462" s="33">
        <v>0</v>
      </c>
      <c r="E462" s="33">
        <v>0</v>
      </c>
      <c r="F462" s="33">
        <v>0</v>
      </c>
      <c r="G462" s="33">
        <v>0</v>
      </c>
      <c r="H462" s="33">
        <f t="shared" si="44"/>
        <v>0</v>
      </c>
      <c r="I462" s="33">
        <f t="shared" si="45"/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f t="shared" si="47"/>
        <v>0</v>
      </c>
      <c r="S462" s="33">
        <f t="shared" si="48"/>
        <v>0</v>
      </c>
      <c r="T462" s="33">
        <f t="shared" si="42"/>
        <v>0</v>
      </c>
      <c r="U462" s="33">
        <v>0</v>
      </c>
      <c r="V462" s="20" t="s">
        <v>547</v>
      </c>
    </row>
    <row r="463" spans="1:22" s="27" customFormat="1" ht="12">
      <c r="A463" s="1"/>
      <c r="B463" s="16" t="s">
        <v>491</v>
      </c>
      <c r="C463" s="6" t="s">
        <v>301</v>
      </c>
      <c r="D463" s="33">
        <v>1.6463036274920002</v>
      </c>
      <c r="E463" s="33">
        <v>0</v>
      </c>
      <c r="F463" s="33">
        <v>0</v>
      </c>
      <c r="G463" s="33">
        <v>0</v>
      </c>
      <c r="H463" s="33">
        <f t="shared" si="44"/>
        <v>1.6463036274920002</v>
      </c>
      <c r="I463" s="33">
        <f t="shared" si="45"/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1.6463036274920002</v>
      </c>
      <c r="Q463" s="33">
        <v>0</v>
      </c>
      <c r="R463" s="33">
        <f t="shared" si="47"/>
        <v>0</v>
      </c>
      <c r="S463" s="33">
        <f t="shared" si="48"/>
        <v>0</v>
      </c>
      <c r="T463" s="33">
        <f t="shared" si="42"/>
        <v>-1.6463036274920002</v>
      </c>
      <c r="U463" s="33">
        <f t="shared" si="43"/>
        <v>-100</v>
      </c>
      <c r="V463" s="20"/>
    </row>
    <row r="464" spans="1:22" s="27" customFormat="1" ht="12">
      <c r="A464" s="1"/>
      <c r="B464" s="16" t="s">
        <v>492</v>
      </c>
      <c r="C464" s="6" t="s">
        <v>301</v>
      </c>
      <c r="D464" s="33">
        <v>0.226024488904</v>
      </c>
      <c r="E464" s="33">
        <v>0</v>
      </c>
      <c r="F464" s="33">
        <v>0</v>
      </c>
      <c r="G464" s="33">
        <v>0</v>
      </c>
      <c r="H464" s="33">
        <f t="shared" si="44"/>
        <v>0.226024488904</v>
      </c>
      <c r="I464" s="33">
        <f t="shared" si="45"/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0.226024488904</v>
      </c>
      <c r="Q464" s="33">
        <v>0</v>
      </c>
      <c r="R464" s="33">
        <f t="shared" si="47"/>
        <v>0</v>
      </c>
      <c r="S464" s="33">
        <f t="shared" si="48"/>
        <v>0</v>
      </c>
      <c r="T464" s="33">
        <f t="shared" si="42"/>
        <v>-0.226024488904</v>
      </c>
      <c r="U464" s="33">
        <f t="shared" si="43"/>
        <v>-100</v>
      </c>
      <c r="V464" s="20"/>
    </row>
    <row r="465" spans="1:22" s="27" customFormat="1" ht="45">
      <c r="A465" s="1"/>
      <c r="B465" s="15" t="s">
        <v>541</v>
      </c>
      <c r="C465" s="6" t="s">
        <v>301</v>
      </c>
      <c r="D465" s="33">
        <v>0.15030880795097598</v>
      </c>
      <c r="E465" s="33">
        <v>0</v>
      </c>
      <c r="F465" s="33">
        <v>0</v>
      </c>
      <c r="G465" s="33">
        <v>0</v>
      </c>
      <c r="H465" s="33">
        <f t="shared" si="44"/>
        <v>0.15030880795097598</v>
      </c>
      <c r="I465" s="33">
        <f t="shared" si="45"/>
        <v>0.16907154</v>
      </c>
      <c r="J465" s="33">
        <v>0.15030880795097598</v>
      </c>
      <c r="K465" s="33">
        <v>0.15936554</v>
      </c>
      <c r="L465" s="33">
        <v>0</v>
      </c>
      <c r="M465" s="33">
        <v>0.009706</v>
      </c>
      <c r="N465" s="33">
        <v>0</v>
      </c>
      <c r="O465" s="33">
        <v>0</v>
      </c>
      <c r="P465" s="33">
        <v>0</v>
      </c>
      <c r="Q465" s="33">
        <v>0</v>
      </c>
      <c r="R465" s="33">
        <f t="shared" si="47"/>
        <v>0</v>
      </c>
      <c r="S465" s="33">
        <f t="shared" si="48"/>
        <v>0</v>
      </c>
      <c r="T465" s="33">
        <f t="shared" si="42"/>
        <v>0.01876273204902401</v>
      </c>
      <c r="U465" s="33">
        <f t="shared" si="43"/>
        <v>12.482789468427942</v>
      </c>
      <c r="V465" s="20" t="s">
        <v>522</v>
      </c>
    </row>
    <row r="466" spans="1:22" s="27" customFormat="1" ht="45">
      <c r="A466" s="1"/>
      <c r="B466" s="15" t="s">
        <v>269</v>
      </c>
      <c r="C466" s="6" t="s">
        <v>301</v>
      </c>
      <c r="D466" s="33">
        <v>0.15500698328896</v>
      </c>
      <c r="E466" s="33">
        <v>0</v>
      </c>
      <c r="F466" s="33">
        <v>0</v>
      </c>
      <c r="G466" s="33">
        <v>0</v>
      </c>
      <c r="H466" s="33">
        <f t="shared" si="44"/>
        <v>0.15500698328896</v>
      </c>
      <c r="I466" s="33">
        <f t="shared" si="45"/>
        <v>0.15299047</v>
      </c>
      <c r="J466" s="33">
        <v>0.15500698328896</v>
      </c>
      <c r="K466" s="33">
        <v>0.14878447</v>
      </c>
      <c r="L466" s="33">
        <v>0</v>
      </c>
      <c r="M466" s="33">
        <v>0.004206</v>
      </c>
      <c r="N466" s="33">
        <v>0</v>
      </c>
      <c r="O466" s="33">
        <v>0</v>
      </c>
      <c r="P466" s="33">
        <v>0</v>
      </c>
      <c r="Q466" s="33">
        <v>0</v>
      </c>
      <c r="R466" s="33">
        <f t="shared" si="47"/>
        <v>0</v>
      </c>
      <c r="S466" s="33">
        <f t="shared" si="48"/>
        <v>0</v>
      </c>
      <c r="T466" s="33">
        <f t="shared" si="42"/>
        <v>-0.00201651328896002</v>
      </c>
      <c r="U466" s="33">
        <f t="shared" si="43"/>
        <v>-1.3009177045919849</v>
      </c>
      <c r="V466" s="20"/>
    </row>
    <row r="467" spans="1:22" ht="15.75">
      <c r="A467" s="39" t="s">
        <v>302</v>
      </c>
      <c r="B467" s="37" t="s">
        <v>270</v>
      </c>
      <c r="C467" s="42" t="s">
        <v>32</v>
      </c>
      <c r="D467" s="33">
        <v>15.063472206663999</v>
      </c>
      <c r="E467" s="33">
        <v>0</v>
      </c>
      <c r="F467" s="33">
        <v>0</v>
      </c>
      <c r="G467" s="33">
        <v>0</v>
      </c>
      <c r="H467" s="33">
        <f t="shared" si="44"/>
        <v>15.063472206663997</v>
      </c>
      <c r="I467" s="33">
        <f t="shared" si="45"/>
        <v>3.4171070199999996</v>
      </c>
      <c r="J467" s="33">
        <v>0.09014805108400001</v>
      </c>
      <c r="K467" s="33">
        <v>0.09754597</v>
      </c>
      <c r="L467" s="33">
        <v>0</v>
      </c>
      <c r="M467" s="33">
        <v>0</v>
      </c>
      <c r="N467" s="33">
        <v>8.515234863072</v>
      </c>
      <c r="O467" s="33">
        <v>2.2236522699999997</v>
      </c>
      <c r="P467" s="33">
        <v>6.458089292507998</v>
      </c>
      <c r="Q467" s="33">
        <v>1.09590878</v>
      </c>
      <c r="R467" s="33">
        <f t="shared" si="47"/>
        <v>0</v>
      </c>
      <c r="S467" s="33">
        <f t="shared" si="48"/>
        <v>0</v>
      </c>
      <c r="T467" s="33">
        <f aca="true" t="shared" si="49" ref="T467:T503">I467-H467</f>
        <v>-11.646365186663997</v>
      </c>
      <c r="U467" s="33">
        <f aca="true" t="shared" si="50" ref="U467:U503">T467/H467*100</f>
        <v>-77.31527649721895</v>
      </c>
      <c r="V467" s="44">
        <v>0</v>
      </c>
    </row>
    <row r="468" spans="1:22" ht="15.75">
      <c r="A468" s="39" t="s">
        <v>303</v>
      </c>
      <c r="B468" s="38" t="s">
        <v>271</v>
      </c>
      <c r="C468" s="42" t="s">
        <v>304</v>
      </c>
      <c r="D468" s="33">
        <v>15.063472206663999</v>
      </c>
      <c r="E468" s="33">
        <v>0</v>
      </c>
      <c r="F468" s="33">
        <v>0</v>
      </c>
      <c r="G468" s="33">
        <v>0</v>
      </c>
      <c r="H468" s="33">
        <f t="shared" si="44"/>
        <v>15.063472206663997</v>
      </c>
      <c r="I468" s="33">
        <f t="shared" si="45"/>
        <v>3.4171070199999996</v>
      </c>
      <c r="J468" s="33">
        <v>0.09014805108400001</v>
      </c>
      <c r="K468" s="33">
        <v>0.09754597</v>
      </c>
      <c r="L468" s="33">
        <v>0</v>
      </c>
      <c r="M468" s="33">
        <v>0</v>
      </c>
      <c r="N468" s="33">
        <v>8.515234863072</v>
      </c>
      <c r="O468" s="33">
        <v>2.2236522699999997</v>
      </c>
      <c r="P468" s="33">
        <v>6.458089292507998</v>
      </c>
      <c r="Q468" s="33">
        <v>1.09590878</v>
      </c>
      <c r="R468" s="33">
        <f t="shared" si="47"/>
        <v>0</v>
      </c>
      <c r="S468" s="33">
        <f t="shared" si="48"/>
        <v>0</v>
      </c>
      <c r="T468" s="33">
        <f t="shared" si="49"/>
        <v>-11.646365186663997</v>
      </c>
      <c r="U468" s="33">
        <f t="shared" si="50"/>
        <v>-77.31527649721895</v>
      </c>
      <c r="V468" s="44">
        <v>0</v>
      </c>
    </row>
    <row r="469" spans="1:22" ht="15.75">
      <c r="A469" s="1"/>
      <c r="B469" s="9" t="s">
        <v>124</v>
      </c>
      <c r="C469" s="6"/>
      <c r="D469" s="33">
        <v>0</v>
      </c>
      <c r="E469" s="33">
        <v>0</v>
      </c>
      <c r="F469" s="33">
        <v>0</v>
      </c>
      <c r="G469" s="33">
        <v>0</v>
      </c>
      <c r="H469" s="33">
        <f aca="true" t="shared" si="51" ref="H469:H503">J469+L469+N469+P469</f>
        <v>0</v>
      </c>
      <c r="I469" s="33">
        <f aca="true" t="shared" si="52" ref="I469:I503">K469+M469+O469+Q469</f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f t="shared" si="47"/>
        <v>0</v>
      </c>
      <c r="S469" s="33">
        <f t="shared" si="48"/>
        <v>0</v>
      </c>
      <c r="T469" s="33">
        <f t="shared" si="49"/>
        <v>0</v>
      </c>
      <c r="U469" s="33">
        <v>0</v>
      </c>
      <c r="V469" s="20">
        <v>0</v>
      </c>
    </row>
    <row r="470" spans="1:22" ht="22.5">
      <c r="A470" s="1"/>
      <c r="B470" s="15" t="s">
        <v>493</v>
      </c>
      <c r="C470" s="6" t="s">
        <v>304</v>
      </c>
      <c r="D470" s="33">
        <v>0.34795840962</v>
      </c>
      <c r="E470" s="33">
        <v>0</v>
      </c>
      <c r="F470" s="33">
        <v>0</v>
      </c>
      <c r="G470" s="33">
        <v>0</v>
      </c>
      <c r="H470" s="33">
        <f t="shared" si="51"/>
        <v>0.34795840962</v>
      </c>
      <c r="I470" s="33">
        <f t="shared" si="52"/>
        <v>0.32138925</v>
      </c>
      <c r="J470" s="33">
        <v>0</v>
      </c>
      <c r="K470" s="33">
        <v>0</v>
      </c>
      <c r="L470" s="33">
        <v>0</v>
      </c>
      <c r="M470" s="33">
        <v>0</v>
      </c>
      <c r="N470" s="33">
        <v>0.34795840962</v>
      </c>
      <c r="O470" s="33">
        <v>0.32138925</v>
      </c>
      <c r="P470" s="33">
        <v>0</v>
      </c>
      <c r="Q470" s="33">
        <v>0</v>
      </c>
      <c r="R470" s="33">
        <f t="shared" si="47"/>
        <v>0</v>
      </c>
      <c r="S470" s="33">
        <f t="shared" si="48"/>
        <v>0</v>
      </c>
      <c r="T470" s="33">
        <f t="shared" si="49"/>
        <v>-0.026569159620000005</v>
      </c>
      <c r="U470" s="33">
        <f t="shared" si="50"/>
        <v>-7.635728548425018</v>
      </c>
      <c r="V470" s="20"/>
    </row>
    <row r="471" spans="1:22" ht="22.5">
      <c r="A471" s="1"/>
      <c r="B471" s="15" t="s">
        <v>494</v>
      </c>
      <c r="C471" s="6" t="s">
        <v>304</v>
      </c>
      <c r="D471" s="33">
        <v>0.5484940423920001</v>
      </c>
      <c r="E471" s="33">
        <v>0</v>
      </c>
      <c r="F471" s="33">
        <v>0</v>
      </c>
      <c r="G471" s="33">
        <v>0</v>
      </c>
      <c r="H471" s="33">
        <f t="shared" si="51"/>
        <v>0.5484940423920001</v>
      </c>
      <c r="I471" s="33">
        <f t="shared" si="52"/>
        <v>0.52762089</v>
      </c>
      <c r="J471" s="33">
        <v>0</v>
      </c>
      <c r="K471" s="33">
        <v>0</v>
      </c>
      <c r="L471" s="33">
        <v>0</v>
      </c>
      <c r="M471" s="33">
        <v>0</v>
      </c>
      <c r="N471" s="33">
        <v>0.5484940423920001</v>
      </c>
      <c r="O471" s="33">
        <v>0.52762089</v>
      </c>
      <c r="P471" s="33">
        <v>0</v>
      </c>
      <c r="Q471" s="33">
        <v>0</v>
      </c>
      <c r="R471" s="33">
        <f t="shared" si="47"/>
        <v>0</v>
      </c>
      <c r="S471" s="33">
        <f t="shared" si="48"/>
        <v>0</v>
      </c>
      <c r="T471" s="33">
        <f t="shared" si="49"/>
        <v>-0.02087315239200005</v>
      </c>
      <c r="U471" s="33">
        <f t="shared" si="50"/>
        <v>-3.805538579958237</v>
      </c>
      <c r="V471" s="20"/>
    </row>
    <row r="472" spans="1:22" ht="15.75">
      <c r="A472" s="1"/>
      <c r="B472" s="15" t="s">
        <v>495</v>
      </c>
      <c r="C472" s="6" t="s">
        <v>304</v>
      </c>
      <c r="D472" s="33">
        <v>0</v>
      </c>
      <c r="E472" s="33">
        <v>0</v>
      </c>
      <c r="F472" s="33">
        <v>0</v>
      </c>
      <c r="G472" s="33">
        <v>0</v>
      </c>
      <c r="H472" s="33">
        <f t="shared" si="51"/>
        <v>0</v>
      </c>
      <c r="I472" s="33">
        <f t="shared" si="52"/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f t="shared" si="47"/>
        <v>0</v>
      </c>
      <c r="S472" s="33">
        <f t="shared" si="48"/>
        <v>0</v>
      </c>
      <c r="T472" s="33">
        <f t="shared" si="49"/>
        <v>0</v>
      </c>
      <c r="U472" s="33">
        <v>0</v>
      </c>
      <c r="V472" s="20" t="s">
        <v>545</v>
      </c>
    </row>
    <row r="473" spans="1:22" ht="22.5">
      <c r="A473" s="1"/>
      <c r="B473" s="15" t="s">
        <v>496</v>
      </c>
      <c r="C473" s="6" t="s">
        <v>304</v>
      </c>
      <c r="D473" s="33">
        <v>0.18874671872</v>
      </c>
      <c r="E473" s="33">
        <v>0</v>
      </c>
      <c r="F473" s="33">
        <v>0</v>
      </c>
      <c r="G473" s="33">
        <v>0</v>
      </c>
      <c r="H473" s="33">
        <f t="shared" si="51"/>
        <v>0.18874671872</v>
      </c>
      <c r="I473" s="33">
        <f t="shared" si="52"/>
        <v>0.23937763</v>
      </c>
      <c r="J473" s="33">
        <v>0</v>
      </c>
      <c r="K473" s="33">
        <v>0</v>
      </c>
      <c r="L473" s="33">
        <v>0</v>
      </c>
      <c r="M473" s="33">
        <v>0</v>
      </c>
      <c r="N473" s="33">
        <v>0.18874671872</v>
      </c>
      <c r="O473" s="33">
        <v>0.15688685000000002</v>
      </c>
      <c r="P473" s="33">
        <v>0</v>
      </c>
      <c r="Q473" s="33">
        <v>0.08249078</v>
      </c>
      <c r="R473" s="33">
        <f t="shared" si="47"/>
        <v>0</v>
      </c>
      <c r="S473" s="33">
        <f t="shared" si="48"/>
        <v>0</v>
      </c>
      <c r="T473" s="33">
        <f t="shared" si="49"/>
        <v>0.050630911279999996</v>
      </c>
      <c r="U473" s="33">
        <f t="shared" si="50"/>
        <v>26.824790186212137</v>
      </c>
      <c r="V473" s="20" t="s">
        <v>361</v>
      </c>
    </row>
    <row r="474" spans="1:22" ht="22.5">
      <c r="A474" s="1"/>
      <c r="B474" s="15" t="s">
        <v>497</v>
      </c>
      <c r="C474" s="6" t="s">
        <v>304</v>
      </c>
      <c r="D474" s="33">
        <v>0.09014805108400001</v>
      </c>
      <c r="E474" s="33">
        <v>0</v>
      </c>
      <c r="F474" s="33">
        <v>0</v>
      </c>
      <c r="G474" s="33">
        <v>0</v>
      </c>
      <c r="H474" s="33">
        <f t="shared" si="51"/>
        <v>0.09014805108400001</v>
      </c>
      <c r="I474" s="33">
        <f t="shared" si="52"/>
        <v>0.09754597</v>
      </c>
      <c r="J474" s="33">
        <v>0.09014805108400001</v>
      </c>
      <c r="K474" s="33">
        <v>0.09754597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f t="shared" si="47"/>
        <v>0</v>
      </c>
      <c r="S474" s="33">
        <f t="shared" si="48"/>
        <v>0</v>
      </c>
      <c r="T474" s="33">
        <f t="shared" si="49"/>
        <v>0.0073979189159999875</v>
      </c>
      <c r="U474" s="33">
        <f t="shared" si="50"/>
        <v>8.206410262942459</v>
      </c>
      <c r="V474" s="20">
        <v>0</v>
      </c>
    </row>
    <row r="475" spans="1:22" ht="22.5">
      <c r="A475" s="1"/>
      <c r="B475" s="15" t="s">
        <v>498</v>
      </c>
      <c r="C475" s="6" t="s">
        <v>304</v>
      </c>
      <c r="D475" s="33">
        <v>0.28733624074</v>
      </c>
      <c r="E475" s="33">
        <v>0</v>
      </c>
      <c r="F475" s="33">
        <v>0</v>
      </c>
      <c r="G475" s="33">
        <v>0</v>
      </c>
      <c r="H475" s="33">
        <f t="shared" si="51"/>
        <v>0.28733624074</v>
      </c>
      <c r="I475" s="33">
        <f t="shared" si="52"/>
        <v>0.29395586</v>
      </c>
      <c r="J475" s="33">
        <v>0</v>
      </c>
      <c r="K475" s="33">
        <v>0</v>
      </c>
      <c r="L475" s="33">
        <v>0</v>
      </c>
      <c r="M475" s="33">
        <v>0</v>
      </c>
      <c r="N475" s="33">
        <v>0.28733624074</v>
      </c>
      <c r="O475" s="33">
        <v>0.19574289</v>
      </c>
      <c r="P475" s="33">
        <v>0</v>
      </c>
      <c r="Q475" s="33">
        <v>0.09821297000000001</v>
      </c>
      <c r="R475" s="33">
        <f t="shared" si="47"/>
        <v>0</v>
      </c>
      <c r="S475" s="33">
        <f t="shared" si="48"/>
        <v>0</v>
      </c>
      <c r="T475" s="33">
        <f t="shared" si="49"/>
        <v>0.006619619259999987</v>
      </c>
      <c r="U475" s="33">
        <f t="shared" si="50"/>
        <v>2.3037884963455886</v>
      </c>
      <c r="V475" s="20"/>
    </row>
    <row r="476" spans="1:22" ht="22.5">
      <c r="A476" s="1"/>
      <c r="B476" s="15" t="s">
        <v>499</v>
      </c>
      <c r="C476" s="6" t="s">
        <v>304</v>
      </c>
      <c r="D476" s="33">
        <v>0.155877174976</v>
      </c>
      <c r="E476" s="33">
        <v>0</v>
      </c>
      <c r="F476" s="33">
        <v>0</v>
      </c>
      <c r="G476" s="33">
        <v>0</v>
      </c>
      <c r="H476" s="33">
        <f t="shared" si="51"/>
        <v>0.155877174976</v>
      </c>
      <c r="I476" s="33">
        <f t="shared" si="52"/>
        <v>0.20209644000000002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0.11508335</v>
      </c>
      <c r="P476" s="33">
        <v>0.155877174976</v>
      </c>
      <c r="Q476" s="33">
        <v>0.08701309000000002</v>
      </c>
      <c r="R476" s="33">
        <f t="shared" si="47"/>
        <v>0</v>
      </c>
      <c r="S476" s="33">
        <f t="shared" si="48"/>
        <v>0</v>
      </c>
      <c r="T476" s="33">
        <f t="shared" si="49"/>
        <v>0.046219265024000006</v>
      </c>
      <c r="U476" s="33">
        <f t="shared" si="50"/>
        <v>29.651079467610487</v>
      </c>
      <c r="V476" s="20" t="s">
        <v>361</v>
      </c>
    </row>
    <row r="477" spans="1:22" ht="15.75">
      <c r="A477" s="1"/>
      <c r="B477" s="15" t="s">
        <v>500</v>
      </c>
      <c r="C477" s="6" t="s">
        <v>304</v>
      </c>
      <c r="D477" s="33">
        <v>0.282220249324</v>
      </c>
      <c r="E477" s="33">
        <v>0</v>
      </c>
      <c r="F477" s="33">
        <v>0</v>
      </c>
      <c r="G477" s="33">
        <v>0</v>
      </c>
      <c r="H477" s="33">
        <f t="shared" si="51"/>
        <v>0.282220249324</v>
      </c>
      <c r="I477" s="33">
        <f t="shared" si="52"/>
        <v>0.24937966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0.18583697999999998</v>
      </c>
      <c r="P477" s="33">
        <v>0.282220249324</v>
      </c>
      <c r="Q477" s="33">
        <v>0.06354268000000002</v>
      </c>
      <c r="R477" s="33">
        <f t="shared" si="47"/>
        <v>0</v>
      </c>
      <c r="S477" s="33">
        <f t="shared" si="48"/>
        <v>0</v>
      </c>
      <c r="T477" s="33">
        <f t="shared" si="49"/>
        <v>-0.032840589324000025</v>
      </c>
      <c r="U477" s="33">
        <f t="shared" si="50"/>
        <v>-11.63651063403949</v>
      </c>
      <c r="V477" s="20" t="s">
        <v>361</v>
      </c>
    </row>
    <row r="478" spans="1:22" ht="15.75">
      <c r="A478" s="1"/>
      <c r="B478" s="15" t="s">
        <v>501</v>
      </c>
      <c r="C478" s="6" t="s">
        <v>304</v>
      </c>
      <c r="D478" s="33">
        <v>0.05727447093600001</v>
      </c>
      <c r="E478" s="33">
        <v>0</v>
      </c>
      <c r="F478" s="33">
        <v>0</v>
      </c>
      <c r="G478" s="33">
        <v>0</v>
      </c>
      <c r="H478" s="33">
        <f t="shared" si="51"/>
        <v>0.05727447093600001</v>
      </c>
      <c r="I478" s="33">
        <f t="shared" si="52"/>
        <v>0.04910449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0.038643880000000005</v>
      </c>
      <c r="P478" s="33">
        <v>0.05727447093600001</v>
      </c>
      <c r="Q478" s="33">
        <v>0.010460609999999999</v>
      </c>
      <c r="R478" s="33">
        <f t="shared" si="47"/>
        <v>0</v>
      </c>
      <c r="S478" s="33">
        <f t="shared" si="48"/>
        <v>0</v>
      </c>
      <c r="T478" s="33">
        <f t="shared" si="49"/>
        <v>-0.008169980936000007</v>
      </c>
      <c r="U478" s="33">
        <f t="shared" si="50"/>
        <v>-14.264611793846788</v>
      </c>
      <c r="V478" s="20" t="s">
        <v>361</v>
      </c>
    </row>
    <row r="479" spans="1:22" ht="15.75">
      <c r="A479" s="1"/>
      <c r="B479" s="9" t="s">
        <v>148</v>
      </c>
      <c r="C479" s="6"/>
      <c r="D479" s="33">
        <v>0</v>
      </c>
      <c r="E479" s="33">
        <v>0</v>
      </c>
      <c r="F479" s="33">
        <v>0</v>
      </c>
      <c r="G479" s="33">
        <v>0</v>
      </c>
      <c r="H479" s="33">
        <f t="shared" si="51"/>
        <v>0</v>
      </c>
      <c r="I479" s="33">
        <f t="shared" si="52"/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f t="shared" si="47"/>
        <v>0</v>
      </c>
      <c r="S479" s="33">
        <f t="shared" si="48"/>
        <v>0</v>
      </c>
      <c r="T479" s="33">
        <f t="shared" si="49"/>
        <v>0</v>
      </c>
      <c r="U479" s="33">
        <v>0</v>
      </c>
      <c r="V479" s="20">
        <v>0</v>
      </c>
    </row>
    <row r="480" spans="1:22" ht="15.75">
      <c r="A480" s="1"/>
      <c r="B480" s="15" t="s">
        <v>358</v>
      </c>
      <c r="C480" s="6" t="s">
        <v>304</v>
      </c>
      <c r="D480" s="33">
        <v>1.5206440893760003</v>
      </c>
      <c r="E480" s="33">
        <v>0</v>
      </c>
      <c r="F480" s="33">
        <v>0</v>
      </c>
      <c r="G480" s="33">
        <v>0</v>
      </c>
      <c r="H480" s="33">
        <f t="shared" si="51"/>
        <v>1.5206440893760003</v>
      </c>
      <c r="I480" s="33">
        <f t="shared" si="52"/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1.5206440893760003</v>
      </c>
      <c r="Q480" s="33">
        <v>0</v>
      </c>
      <c r="R480" s="33">
        <f t="shared" si="47"/>
        <v>0</v>
      </c>
      <c r="S480" s="33">
        <f t="shared" si="48"/>
        <v>0</v>
      </c>
      <c r="T480" s="33">
        <f t="shared" si="49"/>
        <v>-1.5206440893760003</v>
      </c>
      <c r="U480" s="33">
        <f t="shared" si="50"/>
        <v>-100</v>
      </c>
      <c r="V480" s="20" t="s">
        <v>558</v>
      </c>
    </row>
    <row r="481" spans="1:22" ht="15.75">
      <c r="A481" s="1"/>
      <c r="B481" s="9" t="s">
        <v>90</v>
      </c>
      <c r="C481" s="6"/>
      <c r="D481" s="33">
        <v>0</v>
      </c>
      <c r="E481" s="33">
        <v>0</v>
      </c>
      <c r="F481" s="33">
        <v>0</v>
      </c>
      <c r="G481" s="33">
        <v>0</v>
      </c>
      <c r="H481" s="33">
        <f t="shared" si="51"/>
        <v>0</v>
      </c>
      <c r="I481" s="33">
        <f t="shared" si="52"/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f t="shared" si="47"/>
        <v>0</v>
      </c>
      <c r="S481" s="33">
        <f t="shared" si="48"/>
        <v>0</v>
      </c>
      <c r="T481" s="33">
        <f t="shared" si="49"/>
        <v>0</v>
      </c>
      <c r="U481" s="33">
        <v>0</v>
      </c>
      <c r="V481" s="20"/>
    </row>
    <row r="482" spans="1:22" ht="22.5">
      <c r="A482" s="1"/>
      <c r="B482" s="15" t="s">
        <v>502</v>
      </c>
      <c r="C482" s="6" t="s">
        <v>304</v>
      </c>
      <c r="D482" s="33">
        <v>0</v>
      </c>
      <c r="E482" s="33">
        <v>0</v>
      </c>
      <c r="F482" s="33">
        <v>0</v>
      </c>
      <c r="G482" s="33">
        <v>0</v>
      </c>
      <c r="H482" s="33">
        <f t="shared" si="51"/>
        <v>0</v>
      </c>
      <c r="I482" s="33">
        <f t="shared" si="52"/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f t="shared" si="47"/>
        <v>0</v>
      </c>
      <c r="S482" s="33">
        <f t="shared" si="48"/>
        <v>0</v>
      </c>
      <c r="T482" s="33">
        <f t="shared" si="49"/>
        <v>0</v>
      </c>
      <c r="U482" s="33">
        <v>0</v>
      </c>
      <c r="V482" s="20" t="s">
        <v>545</v>
      </c>
    </row>
    <row r="483" spans="1:22" ht="22.5">
      <c r="A483" s="1"/>
      <c r="B483" s="15" t="s">
        <v>503</v>
      </c>
      <c r="C483" s="6" t="s">
        <v>304</v>
      </c>
      <c r="D483" s="33">
        <v>0</v>
      </c>
      <c r="E483" s="33">
        <v>0</v>
      </c>
      <c r="F483" s="33">
        <v>0</v>
      </c>
      <c r="G483" s="33">
        <v>0</v>
      </c>
      <c r="H483" s="33">
        <f t="shared" si="51"/>
        <v>0</v>
      </c>
      <c r="I483" s="33">
        <f t="shared" si="52"/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f t="shared" si="47"/>
        <v>0</v>
      </c>
      <c r="S483" s="33">
        <f t="shared" si="48"/>
        <v>0</v>
      </c>
      <c r="T483" s="33">
        <f t="shared" si="49"/>
        <v>0</v>
      </c>
      <c r="U483" s="33">
        <v>0</v>
      </c>
      <c r="V483" s="20" t="s">
        <v>545</v>
      </c>
    </row>
    <row r="484" spans="1:22" ht="33.75">
      <c r="A484" s="1"/>
      <c r="B484" s="15" t="s">
        <v>504</v>
      </c>
      <c r="C484" s="6" t="s">
        <v>304</v>
      </c>
      <c r="D484" s="33">
        <v>0.67995914456</v>
      </c>
      <c r="E484" s="33">
        <v>0</v>
      </c>
      <c r="F484" s="33">
        <v>0</v>
      </c>
      <c r="G484" s="33">
        <v>0</v>
      </c>
      <c r="H484" s="33">
        <f t="shared" si="51"/>
        <v>0.67995914456</v>
      </c>
      <c r="I484" s="33">
        <f t="shared" si="52"/>
        <v>0.68244818</v>
      </c>
      <c r="J484" s="33">
        <v>0</v>
      </c>
      <c r="K484" s="33">
        <v>0</v>
      </c>
      <c r="L484" s="33">
        <v>0</v>
      </c>
      <c r="M484" s="33">
        <v>0</v>
      </c>
      <c r="N484" s="33">
        <v>0.67995914456</v>
      </c>
      <c r="O484" s="33">
        <v>0.68244818</v>
      </c>
      <c r="P484" s="33">
        <v>0</v>
      </c>
      <c r="Q484" s="33">
        <v>0</v>
      </c>
      <c r="R484" s="33">
        <f t="shared" si="47"/>
        <v>0</v>
      </c>
      <c r="S484" s="33">
        <f t="shared" si="48"/>
        <v>0</v>
      </c>
      <c r="T484" s="33">
        <f t="shared" si="49"/>
        <v>0.002489035440000009</v>
      </c>
      <c r="U484" s="33">
        <f t="shared" si="50"/>
        <v>0.36605661677080004</v>
      </c>
      <c r="V484" s="20"/>
    </row>
    <row r="485" spans="1:22" ht="15.75">
      <c r="A485" s="1"/>
      <c r="B485" s="9" t="s">
        <v>145</v>
      </c>
      <c r="C485" s="6"/>
      <c r="D485" s="33">
        <v>0</v>
      </c>
      <c r="E485" s="33">
        <v>0</v>
      </c>
      <c r="F485" s="33">
        <v>0</v>
      </c>
      <c r="G485" s="33">
        <v>0</v>
      </c>
      <c r="H485" s="33">
        <f t="shared" si="51"/>
        <v>0</v>
      </c>
      <c r="I485" s="33">
        <f t="shared" si="52"/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f t="shared" si="47"/>
        <v>0</v>
      </c>
      <c r="S485" s="33">
        <f t="shared" si="48"/>
        <v>0</v>
      </c>
      <c r="T485" s="33">
        <f t="shared" si="49"/>
        <v>0</v>
      </c>
      <c r="U485" s="33">
        <v>0</v>
      </c>
      <c r="V485" s="20">
        <v>0</v>
      </c>
    </row>
    <row r="486" spans="1:22" ht="15.75">
      <c r="A486" s="1"/>
      <c r="B486" s="15" t="s">
        <v>505</v>
      </c>
      <c r="C486" s="6" t="s">
        <v>304</v>
      </c>
      <c r="D486" s="33">
        <v>0.103040675236</v>
      </c>
      <c r="E486" s="33">
        <v>0</v>
      </c>
      <c r="F486" s="33">
        <v>0</v>
      </c>
      <c r="G486" s="33">
        <v>0</v>
      </c>
      <c r="H486" s="33">
        <f t="shared" si="51"/>
        <v>0.103040675236</v>
      </c>
      <c r="I486" s="33">
        <f t="shared" si="52"/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0.103040675236</v>
      </c>
      <c r="Q486" s="33">
        <v>0</v>
      </c>
      <c r="R486" s="33">
        <f t="shared" si="47"/>
        <v>0</v>
      </c>
      <c r="S486" s="33">
        <f t="shared" si="48"/>
        <v>0</v>
      </c>
      <c r="T486" s="33">
        <f t="shared" si="49"/>
        <v>-0.103040675236</v>
      </c>
      <c r="U486" s="33">
        <f t="shared" si="50"/>
        <v>-100</v>
      </c>
      <c r="V486" s="20" t="s">
        <v>558</v>
      </c>
    </row>
    <row r="487" spans="1:22" ht="22.5">
      <c r="A487" s="1"/>
      <c r="B487" s="15" t="s">
        <v>506</v>
      </c>
      <c r="C487" s="6" t="s">
        <v>304</v>
      </c>
      <c r="D487" s="33">
        <v>0.157261386876</v>
      </c>
      <c r="E487" s="33">
        <v>0</v>
      </c>
      <c r="F487" s="33">
        <v>0</v>
      </c>
      <c r="G487" s="33">
        <v>0</v>
      </c>
      <c r="H487" s="33">
        <f t="shared" si="51"/>
        <v>0.157261386876</v>
      </c>
      <c r="I487" s="33">
        <f t="shared" si="52"/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0.157261386876</v>
      </c>
      <c r="Q487" s="33">
        <v>0</v>
      </c>
      <c r="R487" s="33">
        <f t="shared" si="47"/>
        <v>0</v>
      </c>
      <c r="S487" s="33">
        <f t="shared" si="48"/>
        <v>0</v>
      </c>
      <c r="T487" s="33">
        <f t="shared" si="49"/>
        <v>-0.157261386876</v>
      </c>
      <c r="U487" s="33">
        <f t="shared" si="50"/>
        <v>-100</v>
      </c>
      <c r="V487" s="20" t="s">
        <v>558</v>
      </c>
    </row>
    <row r="488" spans="1:22" ht="15.75">
      <c r="A488" s="1"/>
      <c r="B488" s="15" t="s">
        <v>507</v>
      </c>
      <c r="C488" s="6" t="s">
        <v>304</v>
      </c>
      <c r="D488" s="33">
        <v>0.38016102234400007</v>
      </c>
      <c r="E488" s="33">
        <v>0</v>
      </c>
      <c r="F488" s="33">
        <v>0</v>
      </c>
      <c r="G488" s="33">
        <v>0</v>
      </c>
      <c r="H488" s="33">
        <f t="shared" si="51"/>
        <v>0.38016102234400007</v>
      </c>
      <c r="I488" s="33">
        <f t="shared" si="52"/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0.38016102234400007</v>
      </c>
      <c r="Q488" s="33">
        <v>0</v>
      </c>
      <c r="R488" s="33">
        <f t="shared" si="47"/>
        <v>0</v>
      </c>
      <c r="S488" s="33">
        <f t="shared" si="48"/>
        <v>0</v>
      </c>
      <c r="T488" s="33">
        <f t="shared" si="49"/>
        <v>-0.38016102234400007</v>
      </c>
      <c r="U488" s="33">
        <f t="shared" si="50"/>
        <v>-100</v>
      </c>
      <c r="V488" s="20" t="s">
        <v>558</v>
      </c>
    </row>
    <row r="489" spans="1:22" ht="15.75">
      <c r="A489" s="1"/>
      <c r="B489" s="15" t="s">
        <v>508</v>
      </c>
      <c r="C489" s="6" t="s">
        <v>304</v>
      </c>
      <c r="D489" s="33">
        <v>0.38016102234400007</v>
      </c>
      <c r="E489" s="33">
        <v>0</v>
      </c>
      <c r="F489" s="33">
        <v>0</v>
      </c>
      <c r="G489" s="33">
        <v>0</v>
      </c>
      <c r="H489" s="33">
        <f t="shared" si="51"/>
        <v>0.38016102234400007</v>
      </c>
      <c r="I489" s="33">
        <f t="shared" si="52"/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0.38016102234400007</v>
      </c>
      <c r="Q489" s="33">
        <v>0</v>
      </c>
      <c r="R489" s="33">
        <f t="shared" si="47"/>
        <v>0</v>
      </c>
      <c r="S489" s="33">
        <f t="shared" si="48"/>
        <v>0</v>
      </c>
      <c r="T489" s="33">
        <f t="shared" si="49"/>
        <v>-0.38016102234400007</v>
      </c>
      <c r="U489" s="33">
        <f t="shared" si="50"/>
        <v>-100</v>
      </c>
      <c r="V489" s="20" t="s">
        <v>558</v>
      </c>
    </row>
    <row r="490" spans="1:22" ht="15.75">
      <c r="A490" s="1"/>
      <c r="B490" s="9" t="s">
        <v>91</v>
      </c>
      <c r="C490" s="6"/>
      <c r="D490" s="33">
        <v>0</v>
      </c>
      <c r="E490" s="33">
        <v>0</v>
      </c>
      <c r="F490" s="33">
        <v>0</v>
      </c>
      <c r="G490" s="33">
        <v>0</v>
      </c>
      <c r="H490" s="33">
        <f t="shared" si="51"/>
        <v>0</v>
      </c>
      <c r="I490" s="33">
        <f t="shared" si="52"/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f t="shared" si="47"/>
        <v>0</v>
      </c>
      <c r="S490" s="33">
        <f t="shared" si="48"/>
        <v>0</v>
      </c>
      <c r="T490" s="33">
        <f t="shared" si="49"/>
        <v>0</v>
      </c>
      <c r="U490" s="33">
        <v>0</v>
      </c>
      <c r="V490" s="20">
        <v>0</v>
      </c>
    </row>
    <row r="491" spans="1:22" ht="15.75">
      <c r="A491" s="1"/>
      <c r="B491" s="15" t="s">
        <v>359</v>
      </c>
      <c r="C491" s="6" t="s">
        <v>304</v>
      </c>
      <c r="D491" s="33">
        <v>1.140483067032</v>
      </c>
      <c r="E491" s="33">
        <v>0</v>
      </c>
      <c r="F491" s="33">
        <v>0</v>
      </c>
      <c r="G491" s="33">
        <v>0</v>
      </c>
      <c r="H491" s="33">
        <f t="shared" si="51"/>
        <v>1.140483067032</v>
      </c>
      <c r="I491" s="33">
        <f t="shared" si="52"/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1.140483067032</v>
      </c>
      <c r="Q491" s="33">
        <v>0</v>
      </c>
      <c r="R491" s="33">
        <f t="shared" si="47"/>
        <v>0</v>
      </c>
      <c r="S491" s="33">
        <f t="shared" si="48"/>
        <v>0</v>
      </c>
      <c r="T491" s="33">
        <f t="shared" si="49"/>
        <v>-1.140483067032</v>
      </c>
      <c r="U491" s="33">
        <f t="shared" si="50"/>
        <v>-100</v>
      </c>
      <c r="V491" s="20" t="s">
        <v>558</v>
      </c>
    </row>
    <row r="492" spans="1:22" ht="15.75">
      <c r="A492" s="1"/>
      <c r="B492" s="9" t="s">
        <v>102</v>
      </c>
      <c r="C492" s="6"/>
      <c r="D492" s="33">
        <v>0</v>
      </c>
      <c r="E492" s="33">
        <v>0</v>
      </c>
      <c r="F492" s="33">
        <v>0</v>
      </c>
      <c r="G492" s="33">
        <v>0</v>
      </c>
      <c r="H492" s="33">
        <f t="shared" si="51"/>
        <v>0</v>
      </c>
      <c r="I492" s="33">
        <f t="shared" si="52"/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f t="shared" si="47"/>
        <v>0</v>
      </c>
      <c r="S492" s="33">
        <f t="shared" si="48"/>
        <v>0</v>
      </c>
      <c r="T492" s="33">
        <f t="shared" si="49"/>
        <v>0</v>
      </c>
      <c r="U492" s="33">
        <v>0</v>
      </c>
      <c r="V492" s="20"/>
    </row>
    <row r="493" spans="1:22" ht="22.5">
      <c r="A493" s="1"/>
      <c r="B493" s="15" t="s">
        <v>509</v>
      </c>
      <c r="C493" s="6" t="s">
        <v>304</v>
      </c>
      <c r="D493" s="33">
        <v>1.5206440893760003</v>
      </c>
      <c r="E493" s="33">
        <v>0</v>
      </c>
      <c r="F493" s="33">
        <v>0</v>
      </c>
      <c r="G493" s="33">
        <v>0</v>
      </c>
      <c r="H493" s="33">
        <f t="shared" si="51"/>
        <v>1.5206440893760003</v>
      </c>
      <c r="I493" s="33">
        <f t="shared" si="52"/>
        <v>0.30160615</v>
      </c>
      <c r="J493" s="33">
        <v>0</v>
      </c>
      <c r="K493" s="33">
        <v>0</v>
      </c>
      <c r="L493" s="33">
        <v>0</v>
      </c>
      <c r="M493" s="33">
        <v>0</v>
      </c>
      <c r="N493" s="33">
        <v>1.5206440893760003</v>
      </c>
      <c r="O493" s="33">
        <v>0</v>
      </c>
      <c r="P493" s="33">
        <v>0</v>
      </c>
      <c r="Q493" s="33">
        <v>0.30160615</v>
      </c>
      <c r="R493" s="33">
        <f t="shared" si="47"/>
        <v>0</v>
      </c>
      <c r="S493" s="33">
        <f t="shared" si="48"/>
        <v>0</v>
      </c>
      <c r="T493" s="33">
        <f t="shared" si="49"/>
        <v>-1.2190379393760002</v>
      </c>
      <c r="U493" s="33">
        <f t="shared" si="50"/>
        <v>-80.16589469507196</v>
      </c>
      <c r="V493" s="20" t="s">
        <v>566</v>
      </c>
    </row>
    <row r="494" spans="1:22" ht="22.5">
      <c r="A494" s="1"/>
      <c r="B494" s="15" t="s">
        <v>510</v>
      </c>
      <c r="C494" s="6" t="s">
        <v>304</v>
      </c>
      <c r="D494" s="33">
        <v>1.140483067032</v>
      </c>
      <c r="E494" s="33">
        <v>0</v>
      </c>
      <c r="F494" s="33">
        <v>0</v>
      </c>
      <c r="G494" s="33">
        <v>0</v>
      </c>
      <c r="H494" s="33">
        <f t="shared" si="51"/>
        <v>1.140483067032</v>
      </c>
      <c r="I494" s="33">
        <f t="shared" si="52"/>
        <v>0.22629117</v>
      </c>
      <c r="J494" s="33">
        <v>0</v>
      </c>
      <c r="K494" s="33">
        <v>0</v>
      </c>
      <c r="L494" s="33">
        <v>0</v>
      </c>
      <c r="M494" s="33">
        <v>0</v>
      </c>
      <c r="N494" s="33">
        <v>1.140483067032</v>
      </c>
      <c r="O494" s="33">
        <v>0</v>
      </c>
      <c r="P494" s="33">
        <v>0</v>
      </c>
      <c r="Q494" s="33">
        <v>0.22629117</v>
      </c>
      <c r="R494" s="33">
        <f t="shared" si="47"/>
        <v>0</v>
      </c>
      <c r="S494" s="33">
        <f t="shared" si="48"/>
        <v>0</v>
      </c>
      <c r="T494" s="33">
        <f t="shared" si="49"/>
        <v>-0.9141918970320001</v>
      </c>
      <c r="U494" s="33">
        <f t="shared" si="50"/>
        <v>-80.15830514793161</v>
      </c>
      <c r="V494" s="20" t="s">
        <v>566</v>
      </c>
    </row>
    <row r="495" spans="1:22" ht="22.5">
      <c r="A495" s="1"/>
      <c r="B495" s="15" t="s">
        <v>511</v>
      </c>
      <c r="C495" s="6" t="s">
        <v>304</v>
      </c>
      <c r="D495" s="33">
        <v>1.140483067032</v>
      </c>
      <c r="E495" s="33">
        <v>0</v>
      </c>
      <c r="F495" s="33">
        <v>0</v>
      </c>
      <c r="G495" s="33">
        <v>0</v>
      </c>
      <c r="H495" s="33">
        <f t="shared" si="51"/>
        <v>1.140483067032</v>
      </c>
      <c r="I495" s="33">
        <f t="shared" si="52"/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1.140483067032</v>
      </c>
      <c r="O495" s="33">
        <v>0</v>
      </c>
      <c r="P495" s="33">
        <v>0</v>
      </c>
      <c r="Q495" s="33">
        <v>0</v>
      </c>
      <c r="R495" s="33">
        <f t="shared" si="47"/>
        <v>0</v>
      </c>
      <c r="S495" s="33">
        <f t="shared" si="48"/>
        <v>0</v>
      </c>
      <c r="T495" s="33">
        <f t="shared" si="49"/>
        <v>-1.140483067032</v>
      </c>
      <c r="U495" s="33">
        <f t="shared" si="50"/>
        <v>-100</v>
      </c>
      <c r="V495" s="20" t="s">
        <v>558</v>
      </c>
    </row>
    <row r="496" spans="1:22" ht="22.5">
      <c r="A496" s="1"/>
      <c r="B496" s="15" t="s">
        <v>512</v>
      </c>
      <c r="C496" s="6" t="s">
        <v>304</v>
      </c>
      <c r="D496" s="33">
        <v>1.5206440893760003</v>
      </c>
      <c r="E496" s="33">
        <v>0</v>
      </c>
      <c r="F496" s="33">
        <v>0</v>
      </c>
      <c r="G496" s="33">
        <v>0</v>
      </c>
      <c r="H496" s="33">
        <f t="shared" si="51"/>
        <v>1.5206440893760003</v>
      </c>
      <c r="I496" s="33">
        <f t="shared" si="52"/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1.5206440893760003</v>
      </c>
      <c r="O496" s="33">
        <v>0</v>
      </c>
      <c r="P496" s="33">
        <v>0</v>
      </c>
      <c r="Q496" s="33">
        <v>0</v>
      </c>
      <c r="R496" s="33">
        <f t="shared" si="47"/>
        <v>0</v>
      </c>
      <c r="S496" s="33">
        <f t="shared" si="48"/>
        <v>0</v>
      </c>
      <c r="T496" s="33">
        <f t="shared" si="49"/>
        <v>-1.5206440893760003</v>
      </c>
      <c r="U496" s="33">
        <f t="shared" si="50"/>
        <v>-100</v>
      </c>
      <c r="V496" s="20" t="s">
        <v>558</v>
      </c>
    </row>
    <row r="497" spans="1:22" ht="15.75">
      <c r="A497" s="1"/>
      <c r="B497" s="9" t="s">
        <v>149</v>
      </c>
      <c r="C497" s="6"/>
      <c r="D497" s="33">
        <v>0</v>
      </c>
      <c r="E497" s="33">
        <v>0</v>
      </c>
      <c r="F497" s="33">
        <v>0</v>
      </c>
      <c r="G497" s="33">
        <v>0</v>
      </c>
      <c r="H497" s="33">
        <f t="shared" si="51"/>
        <v>0</v>
      </c>
      <c r="I497" s="33">
        <f t="shared" si="52"/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f t="shared" si="47"/>
        <v>0</v>
      </c>
      <c r="S497" s="33">
        <f t="shared" si="48"/>
        <v>0</v>
      </c>
      <c r="T497" s="33">
        <f t="shared" si="49"/>
        <v>0</v>
      </c>
      <c r="U497" s="33">
        <v>0</v>
      </c>
      <c r="V497" s="20"/>
    </row>
    <row r="498" spans="1:22" ht="22.5">
      <c r="A498" s="1"/>
      <c r="B498" s="15" t="s">
        <v>513</v>
      </c>
      <c r="C498" s="6" t="s">
        <v>304</v>
      </c>
      <c r="D498" s="33">
        <v>1.140485994224</v>
      </c>
      <c r="E498" s="33">
        <v>0</v>
      </c>
      <c r="F498" s="33">
        <v>0</v>
      </c>
      <c r="G498" s="33">
        <v>0</v>
      </c>
      <c r="H498" s="33">
        <f t="shared" si="51"/>
        <v>1.140485994224</v>
      </c>
      <c r="I498" s="33">
        <f t="shared" si="52"/>
        <v>0.22629132999999996</v>
      </c>
      <c r="J498" s="33">
        <v>0</v>
      </c>
      <c r="K498" s="33">
        <v>0</v>
      </c>
      <c r="L498" s="33">
        <v>0</v>
      </c>
      <c r="M498" s="33">
        <v>0</v>
      </c>
      <c r="N498" s="33">
        <v>1.140485994224</v>
      </c>
      <c r="O498" s="33">
        <v>0</v>
      </c>
      <c r="P498" s="33">
        <v>0</v>
      </c>
      <c r="Q498" s="33">
        <v>0.22629132999999996</v>
      </c>
      <c r="R498" s="33">
        <f t="shared" si="47"/>
        <v>0</v>
      </c>
      <c r="S498" s="33">
        <f t="shared" si="48"/>
        <v>0</v>
      </c>
      <c r="T498" s="33">
        <f t="shared" si="49"/>
        <v>-0.914194664224</v>
      </c>
      <c r="U498" s="33">
        <f t="shared" si="50"/>
        <v>-80.15834204487787</v>
      </c>
      <c r="V498" s="20" t="s">
        <v>566</v>
      </c>
    </row>
    <row r="499" spans="1:22" ht="22.5">
      <c r="A499" s="1"/>
      <c r="B499" s="15" t="s">
        <v>514</v>
      </c>
      <c r="C499" s="6" t="s">
        <v>304</v>
      </c>
      <c r="D499" s="33">
        <v>0.7603220446880001</v>
      </c>
      <c r="E499" s="33">
        <v>0</v>
      </c>
      <c r="F499" s="33">
        <v>0</v>
      </c>
      <c r="G499" s="33">
        <v>0</v>
      </c>
      <c r="H499" s="33">
        <f t="shared" si="51"/>
        <v>0.7603220446880001</v>
      </c>
      <c r="I499" s="33">
        <f t="shared" si="52"/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0.7603220446880001</v>
      </c>
      <c r="Q499" s="33">
        <v>0</v>
      </c>
      <c r="R499" s="33">
        <f t="shared" si="47"/>
        <v>0</v>
      </c>
      <c r="S499" s="33">
        <f t="shared" si="48"/>
        <v>0</v>
      </c>
      <c r="T499" s="33">
        <f t="shared" si="49"/>
        <v>-0.7603220446880001</v>
      </c>
      <c r="U499" s="33">
        <f t="shared" si="50"/>
        <v>-100</v>
      </c>
      <c r="V499" s="20" t="s">
        <v>558</v>
      </c>
    </row>
    <row r="500" spans="1:22" ht="15.75">
      <c r="A500" s="1"/>
      <c r="B500" s="9" t="s">
        <v>92</v>
      </c>
      <c r="C500" s="6"/>
      <c r="D500" s="33">
        <v>0</v>
      </c>
      <c r="E500" s="33">
        <v>0</v>
      </c>
      <c r="F500" s="33">
        <v>0</v>
      </c>
      <c r="G500" s="33">
        <v>0</v>
      </c>
      <c r="H500" s="33">
        <f t="shared" si="51"/>
        <v>0</v>
      </c>
      <c r="I500" s="33">
        <f t="shared" si="52"/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f t="shared" si="47"/>
        <v>0</v>
      </c>
      <c r="S500" s="33">
        <f t="shared" si="48"/>
        <v>0</v>
      </c>
      <c r="T500" s="33">
        <f t="shared" si="49"/>
        <v>0</v>
      </c>
      <c r="U500" s="33">
        <v>0</v>
      </c>
      <c r="V500" s="20">
        <v>0</v>
      </c>
    </row>
    <row r="501" spans="1:22" ht="15.75">
      <c r="A501" s="1"/>
      <c r="B501" s="15" t="s">
        <v>272</v>
      </c>
      <c r="C501" s="6" t="s">
        <v>304</v>
      </c>
      <c r="D501" s="33">
        <v>0.7603220446880001</v>
      </c>
      <c r="E501" s="33">
        <v>0</v>
      </c>
      <c r="F501" s="33">
        <v>0</v>
      </c>
      <c r="G501" s="33">
        <v>0</v>
      </c>
      <c r="H501" s="33">
        <f t="shared" si="51"/>
        <v>0.7603220446880001</v>
      </c>
      <c r="I501" s="33">
        <f t="shared" si="52"/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0.7603220446880001</v>
      </c>
      <c r="Q501" s="33">
        <v>0</v>
      </c>
      <c r="R501" s="33">
        <f t="shared" si="47"/>
        <v>0</v>
      </c>
      <c r="S501" s="33">
        <f t="shared" si="48"/>
        <v>0</v>
      </c>
      <c r="T501" s="33">
        <f t="shared" si="49"/>
        <v>-0.7603220446880001</v>
      </c>
      <c r="U501" s="33">
        <f t="shared" si="50"/>
        <v>-100</v>
      </c>
      <c r="V501" s="20" t="s">
        <v>558</v>
      </c>
    </row>
    <row r="502" spans="1:22" ht="15.75">
      <c r="A502" s="1"/>
      <c r="B502" s="9" t="s">
        <v>150</v>
      </c>
      <c r="C502" s="6"/>
      <c r="D502" s="33">
        <v>0</v>
      </c>
      <c r="E502" s="33">
        <v>0</v>
      </c>
      <c r="F502" s="33">
        <v>0</v>
      </c>
      <c r="G502" s="33">
        <v>0</v>
      </c>
      <c r="H502" s="33">
        <f t="shared" si="51"/>
        <v>0</v>
      </c>
      <c r="I502" s="33">
        <f t="shared" si="52"/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f t="shared" si="47"/>
        <v>0</v>
      </c>
      <c r="S502" s="33">
        <f t="shared" si="48"/>
        <v>0</v>
      </c>
      <c r="T502" s="33">
        <f t="shared" si="49"/>
        <v>0</v>
      </c>
      <c r="U502" s="33">
        <v>0</v>
      </c>
      <c r="V502" s="20">
        <v>0</v>
      </c>
    </row>
    <row r="503" spans="1:22" ht="15.75">
      <c r="A503" s="1"/>
      <c r="B503" s="15" t="s">
        <v>360</v>
      </c>
      <c r="C503" s="6" t="s">
        <v>304</v>
      </c>
      <c r="D503" s="33">
        <v>0.7603220446880001</v>
      </c>
      <c r="E503" s="33">
        <v>0</v>
      </c>
      <c r="F503" s="33">
        <v>0</v>
      </c>
      <c r="G503" s="33">
        <v>0</v>
      </c>
      <c r="H503" s="33">
        <f t="shared" si="51"/>
        <v>0.7603220446880001</v>
      </c>
      <c r="I503" s="33">
        <f t="shared" si="52"/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0.7603220446880001</v>
      </c>
      <c r="Q503" s="33">
        <v>0</v>
      </c>
      <c r="R503" s="33">
        <f t="shared" si="47"/>
        <v>0</v>
      </c>
      <c r="S503" s="33">
        <f t="shared" si="48"/>
        <v>0</v>
      </c>
      <c r="T503" s="33">
        <f t="shared" si="49"/>
        <v>-0.7603220446880001</v>
      </c>
      <c r="U503" s="33">
        <f t="shared" si="50"/>
        <v>-100</v>
      </c>
      <c r="V503" s="20" t="s">
        <v>558</v>
      </c>
    </row>
  </sheetData>
  <sheetProtection/>
  <autoFilter ref="A17:V466"/>
  <mergeCells count="24">
    <mergeCell ref="G7:P7"/>
    <mergeCell ref="G15:G16"/>
    <mergeCell ref="A14:A16"/>
    <mergeCell ref="B14:B16"/>
    <mergeCell ref="C14:C16"/>
    <mergeCell ref="D14:D16"/>
    <mergeCell ref="T14:U15"/>
    <mergeCell ref="H12:Q12"/>
    <mergeCell ref="N15:O15"/>
    <mergeCell ref="L15:M15"/>
    <mergeCell ref="E14:E16"/>
    <mergeCell ref="H14:Q14"/>
    <mergeCell ref="F14:G14"/>
    <mergeCell ref="F15:F16"/>
    <mergeCell ref="T2:V2"/>
    <mergeCell ref="R14:S14"/>
    <mergeCell ref="V14:V16"/>
    <mergeCell ref="R15:R16"/>
    <mergeCell ref="S15:S16"/>
    <mergeCell ref="H15:I15"/>
    <mergeCell ref="J15:K15"/>
    <mergeCell ref="A3:V3"/>
    <mergeCell ref="G6:P6"/>
    <mergeCell ref="P15:Q15"/>
  </mergeCells>
  <printOptions/>
  <pageMargins left="0.3937007874015748" right="0.3937007874015748" top="0.7874015748031497" bottom="0.3937007874015748" header="0.1968503937007874" footer="0.1968503937007874"/>
  <pageSetup fitToHeight="8" fitToWidth="1" horizontalDpi="600" verticalDpi="600" orientation="portrait" paperSize="8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2020-04-27T11:23:23Z</cp:lastPrinted>
  <dcterms:created xsi:type="dcterms:W3CDTF">2011-01-11T10:25:48Z</dcterms:created>
  <dcterms:modified xsi:type="dcterms:W3CDTF">2021-02-10T06:25:52Z</dcterms:modified>
  <cp:category/>
  <cp:version/>
  <cp:contentType/>
  <cp:contentStatus/>
</cp:coreProperties>
</file>