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65" windowHeight="12660" activeTab="0"/>
  </bookViews>
  <sheets>
    <sheet name="стр.1_2" sheetId="1" r:id="rId1"/>
  </sheets>
  <definedNames>
    <definedName name="_xlnm._FilterDatabase" localSheetId="0" hidden="1">'стр.1_2'!$A$19:$CA$495</definedName>
    <definedName name="TABLE" localSheetId="0">'стр.1_2'!#REF!</definedName>
    <definedName name="TABLE_2" localSheetId="0">'стр.1_2'!#REF!</definedName>
    <definedName name="_xlnm.Print_Area" localSheetId="0">'стр.1_2'!$A$1:$CA$495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71" authorId="0">
      <text>
        <r>
          <rPr>
            <b/>
            <sz val="9"/>
            <rFont val="Tahoma"/>
            <family val="2"/>
          </rPr>
          <t xml:space="preserve">ОК:
</t>
        </r>
        <r>
          <rPr>
            <sz val="9"/>
            <rFont val="Tahoma"/>
            <family val="2"/>
          </rPr>
          <t>объем совпадает с ПС</t>
        </r>
      </text>
    </comment>
    <comment ref="B172" authorId="0">
      <text>
        <r>
          <rPr>
            <b/>
            <sz val="9"/>
            <rFont val="Tahoma"/>
            <family val="2"/>
          </rPr>
          <t xml:space="preserve">ОК:
</t>
        </r>
        <r>
          <rPr>
            <sz val="9"/>
            <rFont val="Tahoma"/>
            <family val="2"/>
          </rPr>
          <t xml:space="preserve">объем совпадает с ПС
</t>
        </r>
      </text>
    </comment>
  </commentList>
</comments>
</file>

<file path=xl/sharedStrings.xml><?xml version="1.0" encoding="utf-8"?>
<sst xmlns="http://schemas.openxmlformats.org/spreadsheetml/2006/main" count="1174" uniqueCount="593">
  <si>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</si>
  <si>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</si>
  <si>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</si>
  <si>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</si>
  <si>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</si>
  <si>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</si>
  <si>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</si>
  <si>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</si>
  <si>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</si>
  <si>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</si>
  <si>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</si>
  <si>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</si>
  <si>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</si>
  <si>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</si>
  <si>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</si>
  <si>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</si>
  <si>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</si>
  <si>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</si>
  <si>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</si>
  <si>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Приложение № 13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</si>
  <si>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</si>
  <si>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</si>
  <si>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Всего</t>
  </si>
  <si>
    <t>I квартал</t>
  </si>
  <si>
    <t>II квартал</t>
  </si>
  <si>
    <t>III квартал</t>
  </si>
  <si>
    <t>IV квартал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</si>
  <si>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</si>
  <si>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</si>
  <si>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</si>
  <si>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</si>
  <si>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</si>
  <si>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</si>
  <si>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</si>
  <si>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</si>
  <si>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</si>
  <si>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</si>
  <si>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</si>
  <si>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</si>
  <si>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</si>
  <si>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</si>
  <si>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</si>
  <si>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</si>
  <si>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</si>
  <si>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</si>
  <si>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</si>
  <si>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</si>
  <si>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</si>
  <si>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</si>
  <si>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</si>
  <si>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</si>
  <si>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</si>
  <si>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</si>
  <si>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</si>
  <si>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</si>
  <si>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</si>
  <si>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</si>
  <si>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</si>
  <si>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</si>
  <si>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</si>
  <si>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</si>
  <si>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</si>
  <si>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</si>
  <si>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</si>
  <si>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</si>
  <si>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</si>
  <si>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</si>
  <si>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</si>
  <si>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за </t>
  </si>
  <si>
    <t>квартал</t>
  </si>
  <si>
    <t xml:space="preserve"> года</t>
  </si>
  <si>
    <t>%</t>
  </si>
  <si>
    <t>Отклонение от плана ввода основных средств по итогам отчетного периода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</si>
  <si>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</si>
  <si>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</si>
  <si>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</si>
  <si>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</si>
  <si>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</si>
  <si>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</si>
  <si>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</si>
  <si>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</si>
  <si>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</si>
  <si>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</si>
  <si>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</si>
  <si>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</si>
  <si>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</si>
  <si>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</si>
  <si>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</si>
  <si>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</si>
  <si>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</si>
  <si>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</si>
  <si>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</si>
  <si>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</si>
  <si>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</si>
  <si>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</si>
  <si>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</si>
  <si>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</si>
  <si>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</si>
  <si>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</si>
  <si>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</si>
  <si>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</si>
  <si>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</si>
  <si>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</si>
  <si>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</si>
  <si>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</si>
  <si>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6.4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</si>
  <si>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</si>
  <si>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</si>
  <si>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</si>
  <si>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</si>
  <si>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</si>
  <si>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</si>
  <si>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</si>
  <si>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</si>
  <si>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</si>
  <si>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</si>
  <si>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</si>
  <si>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</si>
  <si>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</si>
  <si>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</si>
  <si>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</si>
  <si>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</si>
  <si>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</si>
  <si>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</si>
  <si>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</si>
  <si>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</si>
  <si>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</si>
  <si>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</si>
  <si>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</si>
  <si>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</si>
  <si>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</si>
  <si>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</si>
  <si>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</si>
  <si>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</si>
  <si>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</si>
  <si>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</si>
  <si>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</si>
  <si>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</si>
  <si>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</si>
  <si>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</si>
  <si>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</si>
  <si>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</si>
  <si>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</si>
  <si>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</si>
  <si>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</si>
  <si>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</si>
  <si>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</si>
  <si>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</si>
  <si>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</si>
  <si>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</si>
  <si>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</si>
  <si>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</si>
  <si>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</si>
  <si>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</si>
  <si>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</si>
  <si>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</si>
  <si>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</si>
  <si>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</si>
  <si>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</si>
  <si>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</si>
  <si>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</si>
  <si>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</si>
  <si>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</si>
  <si>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</si>
  <si>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</si>
  <si>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</si>
  <si>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</si>
  <si>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</si>
  <si>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</si>
  <si>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</si>
  <si>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</si>
  <si>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</si>
  <si>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</si>
  <si>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</si>
  <si>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</si>
  <si>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</si>
  <si>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</si>
  <si>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</si>
  <si>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</si>
  <si>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</si>
  <si>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</si>
  <si>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</si>
  <si>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</si>
  <si>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</si>
  <si>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</si>
  <si>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</si>
  <si>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</si>
  <si>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</si>
  <si>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</si>
  <si>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</si>
  <si>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</si>
  <si>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</si>
  <si>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</si>
  <si>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</si>
  <si>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</si>
  <si>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</si>
  <si>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</si>
  <si>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</si>
  <si>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</si>
  <si>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</si>
  <si>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</si>
  <si>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</si>
  <si>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</si>
  <si>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</si>
  <si>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</si>
  <si>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</si>
  <si>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</si>
  <si>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</si>
  <si>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</si>
  <si>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</si>
  <si>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</si>
  <si>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</si>
  <si>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</si>
  <si>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</si>
  <si>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</si>
  <si>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</si>
  <si>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</si>
  <si>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</si>
  <si>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</si>
  <si>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</si>
  <si>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</si>
  <si>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</si>
  <si>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</si>
  <si>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</si>
  <si>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</si>
  <si>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</si>
  <si>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</si>
  <si>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</si>
  <si>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</si>
  <si>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</si>
  <si>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</si>
  <si>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</si>
  <si>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</si>
  <si>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</si>
  <si>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</si>
  <si>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</si>
  <si>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</si>
  <si>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</si>
  <si>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</si>
  <si>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</si>
  <si>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1.4.2.1</t>
  </si>
  <si>
    <t>2021</t>
  </si>
  <si>
    <t>Приказом Управления по тарифам иценовой политике Орловской и области №536-т от 25.12.2020</t>
  </si>
  <si>
    <t xml:space="preserve">активов к бухгалтерскому учету в 2021 году </t>
  </si>
  <si>
    <t>1.2.1.1.1</t>
  </si>
  <si>
    <t>J-03512522-1.2.1.1.1-2021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</si>
  <si>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</si>
  <si>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</si>
  <si>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</si>
  <si>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</si>
  <si>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</si>
  <si>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</si>
  <si>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</si>
  <si>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</si>
  <si>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</si>
  <si>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</si>
  <si>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</si>
  <si>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</si>
  <si>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</si>
  <si>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J-03512522-1.2.1.2.1-2021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</si>
  <si>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</si>
  <si>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</si>
  <si>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</si>
  <si>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</si>
  <si>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</si>
  <si>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</si>
  <si>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 xml:space="preserve">    </t>
  </si>
  <si>
    <t>J-03512522-1.2.1.2.2-2021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</si>
  <si>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</si>
  <si>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</si>
  <si>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</si>
  <si>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</si>
  <si>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</si>
  <si>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</si>
  <si>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</si>
  <si>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</si>
  <si>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</si>
  <si>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</si>
  <si>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</si>
  <si>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</si>
  <si>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</si>
  <si>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</si>
  <si>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</si>
  <si>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</si>
  <si>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</si>
  <si>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</si>
  <si>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</si>
  <si>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</si>
  <si>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</si>
  <si>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</si>
  <si>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</si>
  <si>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</si>
  <si>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</si>
  <si>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</si>
  <si>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</si>
  <si>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</si>
  <si>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</si>
  <si>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мощностью 250 кВА на трансформатор мощностью 250 кВА ТП 023, Кромы -1шт.</t>
  </si>
  <si>
    <t>J-03512522-1.2.1.2.3-2021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</si>
  <si>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</si>
  <si>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</si>
  <si>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</si>
  <si>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</si>
  <si>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</si>
  <si>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</si>
  <si>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</si>
  <si>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</si>
  <si>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</si>
  <si>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</si>
  <si>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</si>
  <si>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</si>
  <si>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</si>
  <si>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</si>
  <si>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</si>
  <si>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</si>
  <si>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</si>
  <si>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</si>
  <si>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</si>
  <si>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</si>
  <si>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</si>
  <si>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</si>
  <si>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J-03512522-1.2.1.2.4-2021</t>
  </si>
  <si>
    <t>Внедрение дуговой защиты в РП 36 Яч. 02,03,04,05,06,07,09,11,12,13.14,16,17,35,33,32,30,27,25,24,23,22,20 г. Орёл -23 шт.</t>
  </si>
  <si>
    <t>J-03512522-1.2.1.2.5-2021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</si>
  <si>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</si>
  <si>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</si>
  <si>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</si>
  <si>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</si>
  <si>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</si>
  <si>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</si>
  <si>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</si>
  <si>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</si>
  <si>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</si>
  <si>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</si>
  <si>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</si>
  <si>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J-03512522-1.2.2.1.1-2021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</si>
  <si>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</si>
  <si>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</si>
  <si>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</si>
  <si>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</si>
  <si>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</si>
  <si>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</si>
  <si>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</si>
  <si>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</si>
  <si>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</si>
  <si>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</si>
  <si>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</si>
  <si>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</si>
  <si>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</si>
  <si>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ВЛ-0,4кВ №3 ТП 021 ул. Ленина, пер.Алтуховский г. Мценск -1,24км (с установкой охранной зоны).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</si>
  <si>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</si>
  <si>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</si>
  <si>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</si>
  <si>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</si>
  <si>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</si>
  <si>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</si>
  <si>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</si>
  <si>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</si>
  <si>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</si>
  <si>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</si>
  <si>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</si>
  <si>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</si>
  <si>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</si>
  <si>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</si>
  <si>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</si>
  <si>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</si>
  <si>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</si>
  <si>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</si>
  <si>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</si>
  <si>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</si>
  <si>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</si>
  <si>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</si>
  <si>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</si>
  <si>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</si>
  <si>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</si>
  <si>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</si>
  <si>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</si>
  <si>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</si>
  <si>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</si>
  <si>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</si>
  <si>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</si>
  <si>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</si>
  <si>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</si>
  <si>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1.2.2.1.2</t>
  </si>
  <si>
    <t>J-03512522-1.2.2.1.2-2021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</si>
  <si>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</si>
  <si>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</si>
  <si>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</si>
  <si>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</si>
  <si>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</si>
  <si>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</si>
  <si>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</si>
  <si>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</si>
  <si>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</si>
  <si>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</si>
  <si>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</si>
  <si>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</si>
  <si>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</si>
  <si>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</si>
  <si>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</si>
  <si>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</si>
  <si>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</si>
  <si>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</si>
  <si>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</si>
  <si>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</si>
  <si>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</si>
  <si>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</si>
  <si>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</si>
  <si>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</si>
  <si>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J-03512522-1.2.2.2.1-2021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</si>
  <si>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</si>
  <si>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</si>
  <si>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</si>
  <si>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</si>
  <si>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</si>
  <si>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</si>
  <si>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</si>
  <si>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</si>
  <si>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</si>
  <si>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</si>
  <si>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</si>
  <si>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</si>
  <si>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</si>
  <si>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</si>
  <si>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J-03512522-1.2.3.5.1-2021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</si>
  <si>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</si>
  <si>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</si>
  <si>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</si>
  <si>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</si>
  <si>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</si>
  <si>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</si>
  <si>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</si>
  <si>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</si>
  <si>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</si>
  <si>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</si>
  <si>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</si>
  <si>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</si>
  <si>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</si>
  <si>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</si>
  <si>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</si>
  <si>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</si>
  <si>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</si>
  <si>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</si>
  <si>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</si>
  <si>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</si>
  <si>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</si>
  <si>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</si>
  <si>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</si>
  <si>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</si>
  <si>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</si>
  <si>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</si>
  <si>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</si>
  <si>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</si>
  <si>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</si>
  <si>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</si>
  <si>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</si>
  <si>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</si>
  <si>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</si>
  <si>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</si>
  <si>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</si>
  <si>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</si>
  <si>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</si>
  <si>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</si>
  <si>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</si>
  <si>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</si>
  <si>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</si>
  <si>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</si>
  <si>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</si>
  <si>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</si>
  <si>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</si>
  <si>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</si>
  <si>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</si>
  <si>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</si>
  <si>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</si>
  <si>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</si>
  <si>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</si>
  <si>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</si>
  <si>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</si>
  <si>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</si>
  <si>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</si>
  <si>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</si>
  <si>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</si>
  <si>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J-03512522-1.2.3.6.1-2021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</si>
  <si>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</si>
  <si>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</si>
  <si>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</si>
  <si>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</si>
  <si>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</si>
  <si>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</si>
  <si>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</si>
  <si>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</si>
  <si>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</si>
  <si>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</si>
  <si>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J-03512522-1.2.4.2.1-2021</t>
  </si>
  <si>
    <t>J-03512522-1.2.4.2.2-2021</t>
  </si>
  <si>
    <t>J-03512522-1.2.4.2.3-2021</t>
  </si>
  <si>
    <t>Эталонный трансформатор тока -1шт</t>
  </si>
  <si>
    <t>Переносной прибор  Энергомонитор 3.3 Т1-С -2шт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</si>
  <si>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</si>
  <si>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</si>
  <si>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</si>
  <si>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</si>
  <si>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</si>
  <si>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</si>
  <si>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</si>
  <si>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</si>
  <si>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</si>
  <si>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J-03512522-1.4.1.1-2021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</si>
  <si>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</si>
  <si>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</si>
  <si>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</si>
  <si>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</si>
  <si>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</si>
  <si>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</si>
  <si>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</si>
  <si>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</si>
  <si>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</si>
  <si>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</si>
  <si>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</si>
  <si>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</si>
  <si>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</si>
  <si>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</si>
  <si>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</si>
  <si>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</si>
  <si>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</si>
  <si>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</si>
  <si>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</si>
  <si>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</si>
  <si>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</si>
  <si>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J-03512522-1.4.2.1-2021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</si>
  <si>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</si>
  <si>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</si>
  <si>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</si>
  <si>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</si>
  <si>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</si>
  <si>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</si>
  <si>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</si>
  <si>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</si>
  <si>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</si>
  <si>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</si>
  <si>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</si>
  <si>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</si>
  <si>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</si>
  <si>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</si>
  <si>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</si>
  <si>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</si>
  <si>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</si>
  <si>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</si>
  <si>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</si>
  <si>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</si>
  <si>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>Строительство БКТП 1х250 10/0,4 кВ с ликвидацией КТП 011 п. Нарышкино</t>
  </si>
  <si>
    <t>Замена трансформатора 6/0,4 кВ мощностью 180 кВА  на трансформатор 6/0,4 кВ мощностью 160 кВА  ТП 655 г. Орел -1 шт.</t>
  </si>
  <si>
    <t>Замена трансформатора 10/0,4 кВ мощностью 400 кВА на трансформатор 10/0,4 кВ мощностью 100 кВА  ТП 001 с. Моховое -1шт.</t>
  </si>
  <si>
    <t>Замена оборудования РУ 0,4кВ ТП 003 с. Моховое -3шт.(ЩО70-2-01 2шт., ЩО70-1А-30 1шт.)</t>
  </si>
  <si>
    <t>Участок ВЛ 0,4 кВ №5 ТП 006 ул. Козырева (с переводом питания на ВЛ 0,4 кВ №6 ТП 031) г. Болхов - 0,187 км.</t>
  </si>
  <si>
    <t>Участок ВЛ 0,4 кВ №3 ТП 097 пер. Солнечный, ул. Солнечная г. Мценск - 1,388 км</t>
  </si>
  <si>
    <t>ВЛ-0,4кВ №18 ТП 018 ул. Советская, ул. Красноармейская г. Мценск -0,96км (с установкой охранной зоны).</t>
  </si>
  <si>
    <t>ВЛ-0,4кВ №3 ТП-106 ул. Караулова Гора,  пер.2-й Новосильский г. Мценск -0,64км</t>
  </si>
  <si>
    <t>ВЛ 6 кВ №14 ПС Черкасская опора №58-ТП 089 в .г.Ливны - 2,512 км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</si>
  <si>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</si>
  <si>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</si>
  <si>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Участок ВЛ 10 кВ №1 ПС Долгое 110/35/10  от  ТП 001 до ТП 017 с совместным подвесом ВЛ 04 кВ п. Долгое -1,71км</t>
  </si>
  <si>
    <t>ВЛ 0,4 кВ №4 ТП 005 пгт.Покровское, пер.Больничный -0,337км</t>
  </si>
  <si>
    <t>ВЛ 0,4 кВ №4 ТП 005  с.Дросково ул. Больничная-0,386км</t>
  </si>
  <si>
    <t xml:space="preserve">Участок ВЛ 10 кВ №1 ПС 110/35/10 кВ "Нарышкинская" оп. №114 - ТП 012  п. Нарышкино -0,219 км </t>
  </si>
  <si>
    <t>ВЛ 0,4 кВ №2 ТП 011 п. Залегощь, ул. Верховская  -0,651 км</t>
  </si>
  <si>
    <t>ВЛ 0,4 кВ №4 ТП 011 п. Залегощь, ул. Верховская -0,946 км .</t>
  </si>
  <si>
    <t>ВЛ-10 кВ №25 ПС Залегощь оп. №№1-43 с совместным подвесом ВЛИ 0,4 кВ -1,654 км.</t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</si>
  <si>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</si>
  <si>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№11 до опоры №25 г. Дмитровск - 0,8 км.</t>
  </si>
  <si>
    <t>КЛ 0,4 кВ №2 ТП 047 до ж/д №1 по ул. Селищева г. Ливны - 0,111 км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</si>
  <si>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</si>
  <si>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</si>
  <si>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</si>
  <si>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</si>
  <si>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 xml:space="preserve">Прибор УПК-02Н-3 </t>
  </si>
  <si>
    <t>Автомобиль LADA Largus универсал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</si>
  <si>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</si>
  <si>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зоны).ИСКЛ</t>
  </si>
  <si>
    <t>ВЛ 0,4 кВ №1 ТП 010 ул. Калинина, г. Малоархангельск -0,710км (с установкой охранной зоны).</t>
  </si>
  <si>
    <t>ВЛ 0,4 кВ №2 ТП 010 ул. Калинина, г. Малоархангельск -0,42км (с установкой охранной зоны).</t>
  </si>
  <si>
    <t>Стоимость оборудования сложилась по результатам торгов</t>
  </si>
  <si>
    <t>Мероприятие 2 квартала</t>
  </si>
  <si>
    <t>Отсутствие земельного участка под размещение</t>
  </si>
  <si>
    <t>Включено по технической необходимости</t>
  </si>
  <si>
    <t>Стоимость оборудования сложилась по результатам торгов. Разделено на 2 мероприятия.</t>
  </si>
  <si>
    <t>См.строка 95</t>
  </si>
  <si>
    <t>Увеличение мощности тр-ра</t>
  </si>
  <si>
    <t>Уменьшение мощности тр-ра</t>
  </si>
  <si>
    <t>Стоимость оборудования сложилась по результатам торгов. Заменено 5 ячеек.</t>
  </si>
  <si>
    <t>Незавершенная реконструция, изменение протяженности линии в соответствии с проектной документацией.</t>
  </si>
  <si>
    <t>Стоимость материалов сложилась по результатам торгов</t>
  </si>
  <si>
    <t>Стоимость  сложилась по результатам торгов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</si>
</sst>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80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left" wrapText="1"/>
    </xf>
    <xf numFmtId="0" fontId="4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5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180" fontId="4" fillId="0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0" fontId="4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left" vertical="center"/>
    </xf>
    <xf numFmtId="180" fontId="5" fillId="0" borderId="1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95"/>
  <sheetViews>
    <sheetView tabSelected="1" view="pageBreakPreview" zoomScale="110" zoomScaleSheetLayoutView="110" zoomScalePageLayoutView="0" workbookViewId="0" topLeftCell="AY13">
      <pane ySplit="3150" topLeftCell="A1" activePane="bottomLeft" state="split"/>
      <selection pane="topLeft" activeCell="A13" sqref="A1:IV16384"/>
      <selection pane="bottomLeft" activeCell="CA20" sqref="CA20:CA495"/>
    </sheetView>
  </sheetViews>
  <sheetFormatPr defaultColWidth="9.00390625" defaultRowHeight="12.75"/>
  <cols>
    <col min="1" max="1" width="7.25390625" style="26" customWidth="1"/>
    <col min="2" max="2" width="53.75390625" style="26" customWidth="1"/>
    <col min="3" max="3" width="19.375" style="26" customWidth="1"/>
    <col min="4" max="4" width="7.00390625" style="26" customWidth="1"/>
    <col min="5" max="5" width="5.375" style="26" customWidth="1"/>
    <col min="6" max="6" width="6.75390625" style="26" customWidth="1"/>
    <col min="7" max="9" width="5.375" style="26" customWidth="1"/>
    <col min="10" max="10" width="5.625" style="26" customWidth="1"/>
    <col min="11" max="11" width="6.125" style="26" customWidth="1"/>
    <col min="12" max="17" width="5.375" style="26" customWidth="1"/>
    <col min="18" max="18" width="6.125" style="26" customWidth="1"/>
    <col min="19" max="24" width="5.375" style="26" customWidth="1"/>
    <col min="25" max="25" width="6.375" style="26" customWidth="1"/>
    <col min="26" max="26" width="5.375" style="26" customWidth="1"/>
    <col min="27" max="27" width="7.00390625" style="26" customWidth="1"/>
    <col min="28" max="31" width="5.375" style="26" customWidth="1"/>
    <col min="32" max="32" width="6.125" style="26" customWidth="1"/>
    <col min="33" max="33" width="5.375" style="26" customWidth="1"/>
    <col min="34" max="34" width="6.00390625" style="26" customWidth="1"/>
    <col min="35" max="38" width="5.375" style="26" customWidth="1"/>
    <col min="39" max="39" width="6.25390625" style="26" customWidth="1"/>
    <col min="40" max="40" width="5.375" style="26" customWidth="1"/>
    <col min="41" max="41" width="6.00390625" style="26" customWidth="1"/>
    <col min="42" max="45" width="5.375" style="26" customWidth="1"/>
    <col min="46" max="46" width="6.75390625" style="26" customWidth="1"/>
    <col min="47" max="48" width="5.375" style="26" customWidth="1"/>
    <col min="49" max="49" width="6.25390625" style="26" customWidth="1"/>
    <col min="50" max="52" width="5.375" style="26" customWidth="1"/>
    <col min="53" max="53" width="6.25390625" style="26" customWidth="1"/>
    <col min="54" max="54" width="8.25390625" style="26" customWidth="1"/>
    <col min="55" max="73" width="5.375" style="26" customWidth="1"/>
    <col min="74" max="74" width="7.00390625" style="26" customWidth="1"/>
    <col min="75" max="77" width="5.375" style="26" customWidth="1"/>
    <col min="78" max="78" width="8.625" style="26" customWidth="1"/>
    <col min="79" max="79" width="48.375" style="26" customWidth="1"/>
    <col min="80" max="16384" width="9.125" style="26" customWidth="1"/>
  </cols>
  <sheetData>
    <row r="1" ht="12">
      <c r="CA1" s="27" t="s">
        <v>19</v>
      </c>
    </row>
    <row r="2" spans="76:79" ht="19.5" customHeight="1">
      <c r="BX2" s="28"/>
      <c r="BY2" s="52" t="s">
        <v>2</v>
      </c>
      <c r="BZ2" s="52"/>
      <c r="CA2" s="52"/>
    </row>
    <row r="3" spans="1:39" ht="12">
      <c r="A3" s="47" t="s">
        <v>67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4:20" ht="12">
      <c r="N4" s="27" t="s">
        <v>68</v>
      </c>
      <c r="O4" s="51" t="s">
        <v>106</v>
      </c>
      <c r="P4" s="51"/>
      <c r="Q4" s="47" t="s">
        <v>69</v>
      </c>
      <c r="R4" s="47"/>
      <c r="S4" s="29" t="s">
        <v>241</v>
      </c>
      <c r="T4" s="26" t="s">
        <v>70</v>
      </c>
    </row>
    <row r="5" ht="9" customHeight="1"/>
    <row r="6" spans="13:26" ht="12.75" customHeight="1">
      <c r="M6" s="27" t="s">
        <v>3</v>
      </c>
      <c r="N6" s="50" t="s">
        <v>107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4:37" ht="10.5" customHeight="1">
      <c r="N7" s="49" t="s">
        <v>4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30"/>
      <c r="AJ7" s="30"/>
      <c r="AK7" s="30"/>
    </row>
    <row r="8" ht="9" customHeight="1"/>
    <row r="9" spans="18:44" ht="12">
      <c r="R9" s="27" t="s">
        <v>5</v>
      </c>
      <c r="S9" s="29" t="s">
        <v>241</v>
      </c>
      <c r="T9" s="26" t="s">
        <v>6</v>
      </c>
      <c r="Z9" s="27"/>
      <c r="AR9" s="31"/>
    </row>
    <row r="10" ht="9" customHeight="1"/>
    <row r="11" spans="16:37" ht="9.75" customHeight="1">
      <c r="P11" s="27" t="s">
        <v>7</v>
      </c>
      <c r="Q11" s="48" t="s">
        <v>242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</row>
    <row r="12" spans="17:32" ht="12">
      <c r="Q12" s="49" t="s">
        <v>8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30"/>
      <c r="AD12" s="30"/>
      <c r="AE12" s="30"/>
      <c r="AF12" s="30"/>
    </row>
    <row r="13" spans="7:19" ht="9" customHeight="1"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79" ht="15" customHeight="1">
      <c r="A14" s="45" t="s">
        <v>17</v>
      </c>
      <c r="B14" s="45" t="s">
        <v>18</v>
      </c>
      <c r="C14" s="45" t="s">
        <v>9</v>
      </c>
      <c r="D14" s="45" t="s">
        <v>20</v>
      </c>
      <c r="E14" s="46" t="s">
        <v>21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53" t="s">
        <v>243</v>
      </c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45" t="s">
        <v>72</v>
      </c>
      <c r="BX14" s="45"/>
      <c r="BY14" s="45"/>
      <c r="BZ14" s="45"/>
      <c r="CA14" s="45" t="s">
        <v>73</v>
      </c>
    </row>
    <row r="15" spans="1:79" ht="15" customHeight="1">
      <c r="A15" s="45"/>
      <c r="B15" s="45"/>
      <c r="C15" s="45"/>
      <c r="D15" s="45"/>
      <c r="E15" s="45" t="s">
        <v>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 t="s">
        <v>1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</row>
    <row r="16" spans="1:79" ht="15" customHeight="1">
      <c r="A16" s="45"/>
      <c r="B16" s="45"/>
      <c r="C16" s="45"/>
      <c r="D16" s="45"/>
      <c r="E16" s="45" t="s">
        <v>22</v>
      </c>
      <c r="F16" s="45"/>
      <c r="G16" s="45"/>
      <c r="H16" s="45"/>
      <c r="I16" s="45"/>
      <c r="J16" s="45"/>
      <c r="K16" s="45"/>
      <c r="L16" s="45" t="s">
        <v>23</v>
      </c>
      <c r="M16" s="45"/>
      <c r="N16" s="45"/>
      <c r="O16" s="45"/>
      <c r="P16" s="45"/>
      <c r="Q16" s="45"/>
      <c r="R16" s="45"/>
      <c r="S16" s="45" t="s">
        <v>24</v>
      </c>
      <c r="T16" s="45"/>
      <c r="U16" s="45"/>
      <c r="V16" s="45"/>
      <c r="W16" s="45"/>
      <c r="X16" s="45"/>
      <c r="Y16" s="45"/>
      <c r="Z16" s="45" t="s">
        <v>25</v>
      </c>
      <c r="AA16" s="45"/>
      <c r="AB16" s="45"/>
      <c r="AC16" s="45"/>
      <c r="AD16" s="45"/>
      <c r="AE16" s="45"/>
      <c r="AF16" s="45"/>
      <c r="AG16" s="45" t="s">
        <v>26</v>
      </c>
      <c r="AH16" s="45"/>
      <c r="AI16" s="45"/>
      <c r="AJ16" s="45"/>
      <c r="AK16" s="45"/>
      <c r="AL16" s="45"/>
      <c r="AM16" s="45"/>
      <c r="AN16" s="45" t="s">
        <v>22</v>
      </c>
      <c r="AO16" s="45"/>
      <c r="AP16" s="45"/>
      <c r="AQ16" s="45"/>
      <c r="AR16" s="45"/>
      <c r="AS16" s="45"/>
      <c r="AT16" s="45"/>
      <c r="AU16" s="45" t="s">
        <v>23</v>
      </c>
      <c r="AV16" s="45"/>
      <c r="AW16" s="45"/>
      <c r="AX16" s="45"/>
      <c r="AY16" s="45"/>
      <c r="AZ16" s="45"/>
      <c r="BA16" s="45"/>
      <c r="BB16" s="45" t="s">
        <v>24</v>
      </c>
      <c r="BC16" s="45"/>
      <c r="BD16" s="45"/>
      <c r="BE16" s="45"/>
      <c r="BF16" s="45"/>
      <c r="BG16" s="45"/>
      <c r="BH16" s="45"/>
      <c r="BI16" s="45" t="s">
        <v>25</v>
      </c>
      <c r="BJ16" s="45"/>
      <c r="BK16" s="45"/>
      <c r="BL16" s="45"/>
      <c r="BM16" s="45"/>
      <c r="BN16" s="45"/>
      <c r="BO16" s="45"/>
      <c r="BP16" s="45" t="s">
        <v>26</v>
      </c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</row>
    <row r="17" spans="1:79" ht="30" customHeight="1">
      <c r="A17" s="45"/>
      <c r="B17" s="45"/>
      <c r="C17" s="45"/>
      <c r="D17" s="45"/>
      <c r="E17" s="32" t="s">
        <v>27</v>
      </c>
      <c r="F17" s="45" t="s">
        <v>29</v>
      </c>
      <c r="G17" s="45"/>
      <c r="H17" s="45"/>
      <c r="I17" s="45"/>
      <c r="J17" s="45"/>
      <c r="K17" s="45"/>
      <c r="L17" s="32" t="s">
        <v>27</v>
      </c>
      <c r="M17" s="45" t="s">
        <v>29</v>
      </c>
      <c r="N17" s="45"/>
      <c r="O17" s="45"/>
      <c r="P17" s="45"/>
      <c r="Q17" s="45"/>
      <c r="R17" s="45"/>
      <c r="S17" s="32" t="s">
        <v>27</v>
      </c>
      <c r="T17" s="45" t="s">
        <v>29</v>
      </c>
      <c r="U17" s="45"/>
      <c r="V17" s="45"/>
      <c r="W17" s="45"/>
      <c r="X17" s="45"/>
      <c r="Y17" s="45"/>
      <c r="Z17" s="32" t="s">
        <v>27</v>
      </c>
      <c r="AA17" s="45" t="s">
        <v>29</v>
      </c>
      <c r="AB17" s="45"/>
      <c r="AC17" s="45"/>
      <c r="AD17" s="45"/>
      <c r="AE17" s="45"/>
      <c r="AF17" s="45"/>
      <c r="AG17" s="32" t="s">
        <v>27</v>
      </c>
      <c r="AH17" s="45" t="s">
        <v>29</v>
      </c>
      <c r="AI17" s="45"/>
      <c r="AJ17" s="45"/>
      <c r="AK17" s="45"/>
      <c r="AL17" s="45"/>
      <c r="AM17" s="45"/>
      <c r="AN17" s="32" t="s">
        <v>27</v>
      </c>
      <c r="AO17" s="45" t="s">
        <v>29</v>
      </c>
      <c r="AP17" s="45"/>
      <c r="AQ17" s="45"/>
      <c r="AR17" s="45"/>
      <c r="AS17" s="45"/>
      <c r="AT17" s="45"/>
      <c r="AU17" s="32" t="s">
        <v>27</v>
      </c>
      <c r="AV17" s="45" t="s">
        <v>29</v>
      </c>
      <c r="AW17" s="45"/>
      <c r="AX17" s="45"/>
      <c r="AY17" s="45"/>
      <c r="AZ17" s="45"/>
      <c r="BA17" s="45"/>
      <c r="BB17" s="32" t="s">
        <v>27</v>
      </c>
      <c r="BC17" s="45" t="s">
        <v>29</v>
      </c>
      <c r="BD17" s="45"/>
      <c r="BE17" s="45"/>
      <c r="BF17" s="45"/>
      <c r="BG17" s="45"/>
      <c r="BH17" s="45"/>
      <c r="BI17" s="32" t="s">
        <v>27</v>
      </c>
      <c r="BJ17" s="45" t="s">
        <v>29</v>
      </c>
      <c r="BK17" s="45"/>
      <c r="BL17" s="45"/>
      <c r="BM17" s="45"/>
      <c r="BN17" s="45"/>
      <c r="BO17" s="45"/>
      <c r="BP17" s="32" t="s">
        <v>27</v>
      </c>
      <c r="BQ17" s="45" t="s">
        <v>29</v>
      </c>
      <c r="BR17" s="45"/>
      <c r="BS17" s="45"/>
      <c r="BT17" s="45"/>
      <c r="BU17" s="45"/>
      <c r="BV17" s="45"/>
      <c r="BW17" s="45" t="s">
        <v>27</v>
      </c>
      <c r="BX17" s="45"/>
      <c r="BY17" s="45" t="s">
        <v>29</v>
      </c>
      <c r="BZ17" s="45"/>
      <c r="CA17" s="45"/>
    </row>
    <row r="18" spans="1:79" ht="45" customHeight="1">
      <c r="A18" s="45"/>
      <c r="B18" s="45"/>
      <c r="C18" s="45"/>
      <c r="D18" s="45"/>
      <c r="E18" s="33" t="s">
        <v>28</v>
      </c>
      <c r="F18" s="33" t="s">
        <v>28</v>
      </c>
      <c r="G18" s="33" t="s">
        <v>30</v>
      </c>
      <c r="H18" s="33" t="s">
        <v>31</v>
      </c>
      <c r="I18" s="33" t="s">
        <v>32</v>
      </c>
      <c r="J18" s="33" t="s">
        <v>33</v>
      </c>
      <c r="K18" s="33" t="s">
        <v>34</v>
      </c>
      <c r="L18" s="33" t="s">
        <v>28</v>
      </c>
      <c r="M18" s="33" t="s">
        <v>28</v>
      </c>
      <c r="N18" s="33" t="s">
        <v>30</v>
      </c>
      <c r="O18" s="33" t="s">
        <v>31</v>
      </c>
      <c r="P18" s="33" t="s">
        <v>32</v>
      </c>
      <c r="Q18" s="33" t="s">
        <v>33</v>
      </c>
      <c r="R18" s="33" t="s">
        <v>34</v>
      </c>
      <c r="S18" s="33" t="s">
        <v>28</v>
      </c>
      <c r="T18" s="33" t="s">
        <v>28</v>
      </c>
      <c r="U18" s="33" t="s">
        <v>30</v>
      </c>
      <c r="V18" s="33" t="s">
        <v>31</v>
      </c>
      <c r="W18" s="33" t="s">
        <v>32</v>
      </c>
      <c r="X18" s="33" t="s">
        <v>33</v>
      </c>
      <c r="Y18" s="33" t="s">
        <v>34</v>
      </c>
      <c r="Z18" s="33" t="s">
        <v>28</v>
      </c>
      <c r="AA18" s="33" t="s">
        <v>28</v>
      </c>
      <c r="AB18" s="33" t="s">
        <v>30</v>
      </c>
      <c r="AC18" s="33" t="s">
        <v>31</v>
      </c>
      <c r="AD18" s="33" t="s">
        <v>32</v>
      </c>
      <c r="AE18" s="33" t="s">
        <v>33</v>
      </c>
      <c r="AF18" s="33" t="s">
        <v>34</v>
      </c>
      <c r="AG18" s="33" t="s">
        <v>28</v>
      </c>
      <c r="AH18" s="33" t="s">
        <v>28</v>
      </c>
      <c r="AI18" s="33" t="s">
        <v>30</v>
      </c>
      <c r="AJ18" s="33" t="s">
        <v>31</v>
      </c>
      <c r="AK18" s="33" t="s">
        <v>32</v>
      </c>
      <c r="AL18" s="33" t="s">
        <v>33</v>
      </c>
      <c r="AM18" s="33" t="s">
        <v>34</v>
      </c>
      <c r="AN18" s="33" t="s">
        <v>28</v>
      </c>
      <c r="AO18" s="33" t="s">
        <v>28</v>
      </c>
      <c r="AP18" s="33" t="s">
        <v>30</v>
      </c>
      <c r="AQ18" s="33" t="s">
        <v>31</v>
      </c>
      <c r="AR18" s="33" t="s">
        <v>32</v>
      </c>
      <c r="AS18" s="33" t="s">
        <v>33</v>
      </c>
      <c r="AT18" s="33" t="s">
        <v>34</v>
      </c>
      <c r="AU18" s="33" t="s">
        <v>28</v>
      </c>
      <c r="AV18" s="33" t="s">
        <v>28</v>
      </c>
      <c r="AW18" s="33" t="s">
        <v>30</v>
      </c>
      <c r="AX18" s="33" t="s">
        <v>31</v>
      </c>
      <c r="AY18" s="33" t="s">
        <v>32</v>
      </c>
      <c r="AZ18" s="33" t="s">
        <v>33</v>
      </c>
      <c r="BA18" s="33" t="s">
        <v>34</v>
      </c>
      <c r="BB18" s="33" t="s">
        <v>28</v>
      </c>
      <c r="BC18" s="33" t="s">
        <v>28</v>
      </c>
      <c r="BD18" s="33" t="s">
        <v>30</v>
      </c>
      <c r="BE18" s="33" t="s">
        <v>31</v>
      </c>
      <c r="BF18" s="33" t="s">
        <v>32</v>
      </c>
      <c r="BG18" s="33" t="s">
        <v>33</v>
      </c>
      <c r="BH18" s="33" t="s">
        <v>34</v>
      </c>
      <c r="BI18" s="33" t="s">
        <v>28</v>
      </c>
      <c r="BJ18" s="33" t="s">
        <v>28</v>
      </c>
      <c r="BK18" s="33" t="s">
        <v>30</v>
      </c>
      <c r="BL18" s="33" t="s">
        <v>31</v>
      </c>
      <c r="BM18" s="33" t="s">
        <v>32</v>
      </c>
      <c r="BN18" s="33" t="s">
        <v>33</v>
      </c>
      <c r="BO18" s="33" t="s">
        <v>34</v>
      </c>
      <c r="BP18" s="33" t="s">
        <v>28</v>
      </c>
      <c r="BQ18" s="33" t="s">
        <v>28</v>
      </c>
      <c r="BR18" s="33" t="s">
        <v>30</v>
      </c>
      <c r="BS18" s="33" t="s">
        <v>31</v>
      </c>
      <c r="BT18" s="33" t="s">
        <v>32</v>
      </c>
      <c r="BU18" s="33" t="s">
        <v>33</v>
      </c>
      <c r="BV18" s="33" t="s">
        <v>34</v>
      </c>
      <c r="BW18" s="32" t="s">
        <v>28</v>
      </c>
      <c r="BX18" s="32" t="s">
        <v>71</v>
      </c>
      <c r="BY18" s="32" t="s">
        <v>28</v>
      </c>
      <c r="BZ18" s="32" t="s">
        <v>71</v>
      </c>
      <c r="CA18" s="45"/>
    </row>
    <row r="19" spans="1:79" ht="12">
      <c r="A19" s="19">
        <v>1</v>
      </c>
      <c r="B19" s="5">
        <v>2</v>
      </c>
      <c r="C19" s="19">
        <v>3</v>
      </c>
      <c r="D19" s="34">
        <v>4</v>
      </c>
      <c r="E19" s="34" t="s">
        <v>10</v>
      </c>
      <c r="F19" s="34" t="s">
        <v>11</v>
      </c>
      <c r="G19" s="34" t="s">
        <v>12</v>
      </c>
      <c r="H19" s="34" t="s">
        <v>13</v>
      </c>
      <c r="I19" s="34" t="s">
        <v>35</v>
      </c>
      <c r="J19" s="34" t="s">
        <v>36</v>
      </c>
      <c r="K19" s="34" t="s">
        <v>37</v>
      </c>
      <c r="L19" s="34" t="s">
        <v>38</v>
      </c>
      <c r="M19" s="34" t="s">
        <v>39</v>
      </c>
      <c r="N19" s="34" t="s">
        <v>40</v>
      </c>
      <c r="O19" s="34" t="s">
        <v>41</v>
      </c>
      <c r="P19" s="34" t="s">
        <v>42</v>
      </c>
      <c r="Q19" s="34" t="s">
        <v>43</v>
      </c>
      <c r="R19" s="34" t="s">
        <v>44</v>
      </c>
      <c r="S19" s="34" t="s">
        <v>45</v>
      </c>
      <c r="T19" s="34" t="s">
        <v>46</v>
      </c>
      <c r="U19" s="34" t="s">
        <v>47</v>
      </c>
      <c r="V19" s="34" t="s">
        <v>48</v>
      </c>
      <c r="W19" s="34" t="s">
        <v>49</v>
      </c>
      <c r="X19" s="34" t="s">
        <v>50</v>
      </c>
      <c r="Y19" s="34" t="s">
        <v>51</v>
      </c>
      <c r="Z19" s="34" t="s">
        <v>52</v>
      </c>
      <c r="AA19" s="34" t="s">
        <v>53</v>
      </c>
      <c r="AB19" s="34" t="s">
        <v>54</v>
      </c>
      <c r="AC19" s="34" t="s">
        <v>55</v>
      </c>
      <c r="AD19" s="34" t="s">
        <v>56</v>
      </c>
      <c r="AE19" s="34" t="s">
        <v>57</v>
      </c>
      <c r="AF19" s="34" t="s">
        <v>58</v>
      </c>
      <c r="AG19" s="34" t="s">
        <v>59</v>
      </c>
      <c r="AH19" s="34" t="s">
        <v>60</v>
      </c>
      <c r="AI19" s="34" t="s">
        <v>61</v>
      </c>
      <c r="AJ19" s="34" t="s">
        <v>62</v>
      </c>
      <c r="AK19" s="34" t="s">
        <v>63</v>
      </c>
      <c r="AL19" s="34" t="s">
        <v>64</v>
      </c>
      <c r="AM19" s="34" t="s">
        <v>65</v>
      </c>
      <c r="AN19" s="34" t="s">
        <v>14</v>
      </c>
      <c r="AO19" s="34" t="s">
        <v>15</v>
      </c>
      <c r="AP19" s="34" t="s">
        <v>16</v>
      </c>
      <c r="AQ19" s="34" t="s">
        <v>105</v>
      </c>
      <c r="AR19" s="34" t="s">
        <v>74</v>
      </c>
      <c r="AS19" s="34" t="s">
        <v>75</v>
      </c>
      <c r="AT19" s="34" t="s">
        <v>76</v>
      </c>
      <c r="AU19" s="34" t="s">
        <v>77</v>
      </c>
      <c r="AV19" s="34" t="s">
        <v>78</v>
      </c>
      <c r="AW19" s="34" t="s">
        <v>79</v>
      </c>
      <c r="AX19" s="34" t="s">
        <v>80</v>
      </c>
      <c r="AY19" s="34" t="s">
        <v>81</v>
      </c>
      <c r="AZ19" s="34" t="s">
        <v>82</v>
      </c>
      <c r="BA19" s="34" t="s">
        <v>83</v>
      </c>
      <c r="BB19" s="34" t="s">
        <v>84</v>
      </c>
      <c r="BC19" s="34" t="s">
        <v>85</v>
      </c>
      <c r="BD19" s="34" t="s">
        <v>86</v>
      </c>
      <c r="BE19" s="34" t="s">
        <v>87</v>
      </c>
      <c r="BF19" s="34" t="s">
        <v>88</v>
      </c>
      <c r="BG19" s="34" t="s">
        <v>89</v>
      </c>
      <c r="BH19" s="34" t="s">
        <v>90</v>
      </c>
      <c r="BI19" s="34" t="s">
        <v>91</v>
      </c>
      <c r="BJ19" s="34" t="s">
        <v>92</v>
      </c>
      <c r="BK19" s="34" t="s">
        <v>93</v>
      </c>
      <c r="BL19" s="34" t="s">
        <v>94</v>
      </c>
      <c r="BM19" s="34" t="s">
        <v>95</v>
      </c>
      <c r="BN19" s="34" t="s">
        <v>96</v>
      </c>
      <c r="BO19" s="34" t="s">
        <v>97</v>
      </c>
      <c r="BP19" s="34" t="s">
        <v>98</v>
      </c>
      <c r="BQ19" s="34" t="s">
        <v>99</v>
      </c>
      <c r="BR19" s="34" t="s">
        <v>100</v>
      </c>
      <c r="BS19" s="34" t="s">
        <v>101</v>
      </c>
      <c r="BT19" s="34" t="s">
        <v>102</v>
      </c>
      <c r="BU19" s="34" t="s">
        <v>103</v>
      </c>
      <c r="BV19" s="34" t="s">
        <v>104</v>
      </c>
      <c r="BW19" s="34">
        <v>7</v>
      </c>
      <c r="BX19" s="34">
        <v>8</v>
      </c>
      <c r="BY19" s="34">
        <v>9</v>
      </c>
      <c r="BZ19" s="34">
        <v>10</v>
      </c>
      <c r="CA19" s="34">
        <v>11</v>
      </c>
    </row>
    <row r="20" spans="1:79" ht="12">
      <c r="A20" s="23" t="s">
        <v>108</v>
      </c>
      <c r="B20" s="6" t="s">
        <v>66</v>
      </c>
      <c r="C20" s="36" t="s">
        <v>109</v>
      </c>
      <c r="D20" s="1">
        <v>212.1457342491519</v>
      </c>
      <c r="E20" s="1">
        <v>0</v>
      </c>
      <c r="F20" s="1">
        <f aca="true" t="shared" si="0" ref="F20:K20">M20</f>
        <v>38.95546065811716</v>
      </c>
      <c r="G20" s="1">
        <f t="shared" si="0"/>
        <v>9.379999999999999</v>
      </c>
      <c r="H20" s="1">
        <f t="shared" si="0"/>
        <v>0</v>
      </c>
      <c r="I20" s="1">
        <f t="shared" si="0"/>
        <v>11.141</v>
      </c>
      <c r="J20" s="1">
        <f t="shared" si="0"/>
        <v>0</v>
      </c>
      <c r="K20" s="1">
        <f t="shared" si="0"/>
        <v>58</v>
      </c>
      <c r="L20" s="1">
        <v>0</v>
      </c>
      <c r="M20" s="1">
        <v>38.95546065811716</v>
      </c>
      <c r="N20" s="1">
        <v>9.379999999999999</v>
      </c>
      <c r="O20" s="1">
        <v>0</v>
      </c>
      <c r="P20" s="1">
        <v>11.141</v>
      </c>
      <c r="Q20" s="1">
        <v>0</v>
      </c>
      <c r="R20" s="1">
        <v>58</v>
      </c>
      <c r="S20" s="1">
        <f aca="true" t="shared" si="1" ref="S20:AM20">S22+S24</f>
        <v>0</v>
      </c>
      <c r="T20" s="1">
        <f t="shared" si="1"/>
        <v>0</v>
      </c>
      <c r="U20" s="1">
        <f t="shared" si="1"/>
        <v>0</v>
      </c>
      <c r="V20" s="1">
        <f t="shared" si="1"/>
        <v>0</v>
      </c>
      <c r="W20" s="1">
        <f t="shared" si="1"/>
        <v>0</v>
      </c>
      <c r="X20" s="1">
        <f t="shared" si="1"/>
        <v>0</v>
      </c>
      <c r="Y20" s="1">
        <f t="shared" si="1"/>
        <v>0</v>
      </c>
      <c r="Z20" s="1">
        <f t="shared" si="1"/>
        <v>0</v>
      </c>
      <c r="AA20" s="1">
        <f t="shared" si="1"/>
        <v>0</v>
      </c>
      <c r="AB20" s="1">
        <f t="shared" si="1"/>
        <v>0</v>
      </c>
      <c r="AC20" s="1">
        <f t="shared" si="1"/>
        <v>0</v>
      </c>
      <c r="AD20" s="1">
        <f t="shared" si="1"/>
        <v>0</v>
      </c>
      <c r="AE20" s="1">
        <f t="shared" si="1"/>
        <v>0</v>
      </c>
      <c r="AF20" s="1">
        <f t="shared" si="1"/>
        <v>0</v>
      </c>
      <c r="AG20" s="1">
        <f t="shared" si="1"/>
        <v>0</v>
      </c>
      <c r="AH20" s="1">
        <v>0</v>
      </c>
      <c r="AI20" s="1">
        <f t="shared" si="1"/>
        <v>0</v>
      </c>
      <c r="AJ20" s="1">
        <f t="shared" si="1"/>
        <v>0</v>
      </c>
      <c r="AK20" s="1">
        <f t="shared" si="1"/>
        <v>0</v>
      </c>
      <c r="AL20" s="1">
        <f t="shared" si="1"/>
        <v>0</v>
      </c>
      <c r="AM20" s="1">
        <f t="shared" si="1"/>
        <v>0</v>
      </c>
      <c r="AN20" s="1">
        <v>0</v>
      </c>
      <c r="AO20" s="1">
        <f aca="true" t="shared" si="2" ref="AO20:AT20">AV20+BC20+BJ20+BQ20</f>
        <v>35.751213369999995</v>
      </c>
      <c r="AP20" s="1">
        <f t="shared" si="2"/>
        <v>9.490000000000002</v>
      </c>
      <c r="AQ20" s="1">
        <f t="shared" si="2"/>
        <v>0</v>
      </c>
      <c r="AR20" s="1">
        <f t="shared" si="2"/>
        <v>12.006000000000002</v>
      </c>
      <c r="AS20" s="1">
        <f t="shared" si="2"/>
        <v>0</v>
      </c>
      <c r="AT20" s="1">
        <f t="shared" si="2"/>
        <v>71</v>
      </c>
      <c r="AU20" s="1">
        <v>0</v>
      </c>
      <c r="AV20" s="1">
        <v>35.751213369999995</v>
      </c>
      <c r="AW20" s="1">
        <f>AW22+AW24</f>
        <v>9.490000000000002</v>
      </c>
      <c r="AX20" s="1">
        <f aca="true" t="shared" si="3" ref="AX20:BV20">AX22+AX24</f>
        <v>0</v>
      </c>
      <c r="AY20" s="1">
        <f t="shared" si="3"/>
        <v>12.006000000000002</v>
      </c>
      <c r="AZ20" s="1">
        <f t="shared" si="3"/>
        <v>0</v>
      </c>
      <c r="BA20" s="1">
        <f t="shared" si="3"/>
        <v>71</v>
      </c>
      <c r="BB20" s="1">
        <f t="shared" si="3"/>
        <v>0</v>
      </c>
      <c r="BC20" s="1">
        <f t="shared" si="3"/>
        <v>0</v>
      </c>
      <c r="BD20" s="1">
        <f t="shared" si="3"/>
        <v>0</v>
      </c>
      <c r="BE20" s="1">
        <f t="shared" si="3"/>
        <v>0</v>
      </c>
      <c r="BF20" s="1">
        <f t="shared" si="3"/>
        <v>0</v>
      </c>
      <c r="BG20" s="1">
        <f t="shared" si="3"/>
        <v>0</v>
      </c>
      <c r="BH20" s="1">
        <f t="shared" si="3"/>
        <v>0</v>
      </c>
      <c r="BI20" s="1">
        <f t="shared" si="3"/>
        <v>0</v>
      </c>
      <c r="BJ20" s="1">
        <f t="shared" si="3"/>
        <v>0</v>
      </c>
      <c r="BK20" s="1">
        <f t="shared" si="3"/>
        <v>0</v>
      </c>
      <c r="BL20" s="1">
        <f t="shared" si="3"/>
        <v>0</v>
      </c>
      <c r="BM20" s="1">
        <f t="shared" si="3"/>
        <v>0</v>
      </c>
      <c r="BN20" s="1">
        <f t="shared" si="3"/>
        <v>0</v>
      </c>
      <c r="BO20" s="1">
        <f t="shared" si="3"/>
        <v>0</v>
      </c>
      <c r="BP20" s="1">
        <f t="shared" si="3"/>
        <v>0</v>
      </c>
      <c r="BQ20" s="1">
        <f t="shared" si="3"/>
        <v>0</v>
      </c>
      <c r="BR20" s="1">
        <f t="shared" si="3"/>
        <v>0</v>
      </c>
      <c r="BS20" s="1">
        <f t="shared" si="3"/>
        <v>0</v>
      </c>
      <c r="BT20" s="1">
        <f t="shared" si="3"/>
        <v>0</v>
      </c>
      <c r="BU20" s="1">
        <f t="shared" si="3"/>
        <v>0</v>
      </c>
      <c r="BV20" s="1">
        <f t="shared" si="3"/>
        <v>0</v>
      </c>
      <c r="BW20" s="1">
        <v>0</v>
      </c>
      <c r="BX20" s="1">
        <v>0</v>
      </c>
      <c r="BY20" s="1">
        <f>AO20-F20</f>
        <v>-3.204247288117166</v>
      </c>
      <c r="BZ20" s="1">
        <f>BY20/F20*100</f>
        <v>-8.225412391444783</v>
      </c>
      <c r="CA20" s="3"/>
    </row>
    <row r="21" spans="1:79" ht="12">
      <c r="A21" s="23" t="s">
        <v>110</v>
      </c>
      <c r="B21" s="6" t="s">
        <v>111</v>
      </c>
      <c r="C21" s="37"/>
      <c r="D21" s="1">
        <v>0</v>
      </c>
      <c r="E21" s="1">
        <v>0</v>
      </c>
      <c r="F21" s="1">
        <f aca="true" t="shared" si="4" ref="F21:F84">M21</f>
        <v>0</v>
      </c>
      <c r="G21" s="1">
        <f aca="true" t="shared" si="5" ref="G21:G84">N21</f>
        <v>0</v>
      </c>
      <c r="H21" s="1">
        <f aca="true" t="shared" si="6" ref="H21:H84">O21</f>
        <v>0</v>
      </c>
      <c r="I21" s="1">
        <f aca="true" t="shared" si="7" ref="I21:I84">P21</f>
        <v>0</v>
      </c>
      <c r="J21" s="1">
        <f aca="true" t="shared" si="8" ref="J21:J84">Q21</f>
        <v>0</v>
      </c>
      <c r="K21" s="1">
        <f aca="true" t="shared" si="9" ref="K21:K84">R21</f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f aca="true" t="shared" si="10" ref="AO21:AO84">AV21+BC21+BJ21+BQ21</f>
        <v>0</v>
      </c>
      <c r="AP21" s="1">
        <f aca="true" t="shared" si="11" ref="AP21:AP84">AW21+BD21+BK21+BR21</f>
        <v>0</v>
      </c>
      <c r="AQ21" s="1">
        <f aca="true" t="shared" si="12" ref="AQ21:AQ84">AX21+BE21+BL21+BS21</f>
        <v>0</v>
      </c>
      <c r="AR21" s="1">
        <f aca="true" t="shared" si="13" ref="AR21:AR84">AY21+BF21+BM21+BT21</f>
        <v>0</v>
      </c>
      <c r="AS21" s="1">
        <f aca="true" t="shared" si="14" ref="AS21:AS84">AZ21+BG21+BN21+BU21</f>
        <v>0</v>
      </c>
      <c r="AT21" s="1">
        <f aca="true" t="shared" si="15" ref="AT21:AT84">BA21+BH21+BO21+BV21</f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f aca="true" t="shared" si="16" ref="BY21:BY84">AO21-F21</f>
        <v>0</v>
      </c>
      <c r="BZ21" s="1">
        <v>0</v>
      </c>
      <c r="CA21" s="3"/>
    </row>
    <row r="22" spans="1:79" ht="24">
      <c r="A22" s="23" t="s">
        <v>112</v>
      </c>
      <c r="B22" s="6" t="s">
        <v>113</v>
      </c>
      <c r="C22" s="36" t="s">
        <v>109</v>
      </c>
      <c r="D22" s="1">
        <v>189.65196039651408</v>
      </c>
      <c r="E22" s="1">
        <v>0</v>
      </c>
      <c r="F22" s="1">
        <f t="shared" si="4"/>
        <v>38.95546065811716</v>
      </c>
      <c r="G22" s="1">
        <f t="shared" si="5"/>
        <v>9.379999999999999</v>
      </c>
      <c r="H22" s="1">
        <f t="shared" si="6"/>
        <v>0</v>
      </c>
      <c r="I22" s="1">
        <f t="shared" si="7"/>
        <v>11.141</v>
      </c>
      <c r="J22" s="1">
        <f t="shared" si="8"/>
        <v>0</v>
      </c>
      <c r="K22" s="1">
        <f t="shared" si="9"/>
        <v>58</v>
      </c>
      <c r="L22" s="1">
        <v>0</v>
      </c>
      <c r="M22" s="1">
        <v>38.95546065811716</v>
      </c>
      <c r="N22" s="1">
        <v>9.379999999999999</v>
      </c>
      <c r="O22" s="1">
        <v>0</v>
      </c>
      <c r="P22" s="1">
        <v>11.141</v>
      </c>
      <c r="Q22" s="1">
        <v>0</v>
      </c>
      <c r="R22" s="1">
        <v>58</v>
      </c>
      <c r="S22" s="1">
        <f aca="true" t="shared" si="17" ref="S22:AM22">S49</f>
        <v>0</v>
      </c>
      <c r="T22" s="1">
        <f t="shared" si="17"/>
        <v>0</v>
      </c>
      <c r="U22" s="1">
        <f t="shared" si="17"/>
        <v>0</v>
      </c>
      <c r="V22" s="1">
        <f t="shared" si="17"/>
        <v>0</v>
      </c>
      <c r="W22" s="1">
        <f t="shared" si="17"/>
        <v>0</v>
      </c>
      <c r="X22" s="1">
        <f t="shared" si="17"/>
        <v>0</v>
      </c>
      <c r="Y22" s="1">
        <f t="shared" si="17"/>
        <v>0</v>
      </c>
      <c r="Z22" s="1">
        <f t="shared" si="17"/>
        <v>0</v>
      </c>
      <c r="AA22" s="1">
        <f t="shared" si="17"/>
        <v>0</v>
      </c>
      <c r="AB22" s="1">
        <f t="shared" si="17"/>
        <v>0</v>
      </c>
      <c r="AC22" s="1">
        <f t="shared" si="17"/>
        <v>0</v>
      </c>
      <c r="AD22" s="1">
        <f t="shared" si="17"/>
        <v>0</v>
      </c>
      <c r="AE22" s="1">
        <f t="shared" si="17"/>
        <v>0</v>
      </c>
      <c r="AF22" s="1">
        <f t="shared" si="17"/>
        <v>0</v>
      </c>
      <c r="AG22" s="1">
        <f t="shared" si="17"/>
        <v>0</v>
      </c>
      <c r="AH22" s="1">
        <v>0</v>
      </c>
      <c r="AI22" s="1">
        <f t="shared" si="17"/>
        <v>0</v>
      </c>
      <c r="AJ22" s="1">
        <f t="shared" si="17"/>
        <v>0</v>
      </c>
      <c r="AK22" s="1">
        <f t="shared" si="17"/>
        <v>0</v>
      </c>
      <c r="AL22" s="1">
        <f t="shared" si="17"/>
        <v>0</v>
      </c>
      <c r="AM22" s="1">
        <f t="shared" si="17"/>
        <v>0</v>
      </c>
      <c r="AN22" s="1">
        <v>0</v>
      </c>
      <c r="AO22" s="1">
        <f t="shared" si="10"/>
        <v>35.51187116</v>
      </c>
      <c r="AP22" s="1">
        <f t="shared" si="11"/>
        <v>9.490000000000002</v>
      </c>
      <c r="AQ22" s="1">
        <f t="shared" si="12"/>
        <v>0</v>
      </c>
      <c r="AR22" s="1">
        <f t="shared" si="13"/>
        <v>11.622000000000002</v>
      </c>
      <c r="AS22" s="1">
        <f t="shared" si="14"/>
        <v>0</v>
      </c>
      <c r="AT22" s="1">
        <f t="shared" si="15"/>
        <v>71</v>
      </c>
      <c r="AU22" s="1">
        <v>0</v>
      </c>
      <c r="AV22" s="1">
        <v>35.51187116</v>
      </c>
      <c r="AW22" s="1">
        <f aca="true" t="shared" si="18" ref="AW22:BV22">AW49</f>
        <v>9.490000000000002</v>
      </c>
      <c r="AX22" s="1">
        <f t="shared" si="18"/>
        <v>0</v>
      </c>
      <c r="AY22" s="1">
        <f t="shared" si="18"/>
        <v>11.622000000000002</v>
      </c>
      <c r="AZ22" s="1">
        <f t="shared" si="18"/>
        <v>0</v>
      </c>
      <c r="BA22" s="1">
        <f t="shared" si="18"/>
        <v>71</v>
      </c>
      <c r="BB22" s="1">
        <f t="shared" si="18"/>
        <v>0</v>
      </c>
      <c r="BC22" s="1">
        <f t="shared" si="18"/>
        <v>0</v>
      </c>
      <c r="BD22" s="1">
        <f t="shared" si="18"/>
        <v>0</v>
      </c>
      <c r="BE22" s="1">
        <f t="shared" si="18"/>
        <v>0</v>
      </c>
      <c r="BF22" s="1">
        <f t="shared" si="18"/>
        <v>0</v>
      </c>
      <c r="BG22" s="1">
        <f t="shared" si="18"/>
        <v>0</v>
      </c>
      <c r="BH22" s="1">
        <f t="shared" si="18"/>
        <v>0</v>
      </c>
      <c r="BI22" s="1">
        <f t="shared" si="18"/>
        <v>0</v>
      </c>
      <c r="BJ22" s="1">
        <f t="shared" si="18"/>
        <v>0</v>
      </c>
      <c r="BK22" s="1">
        <f t="shared" si="18"/>
        <v>0</v>
      </c>
      <c r="BL22" s="1">
        <f t="shared" si="18"/>
        <v>0</v>
      </c>
      <c r="BM22" s="1">
        <f t="shared" si="18"/>
        <v>0</v>
      </c>
      <c r="BN22" s="1">
        <f t="shared" si="18"/>
        <v>0</v>
      </c>
      <c r="BO22" s="1">
        <f t="shared" si="18"/>
        <v>0</v>
      </c>
      <c r="BP22" s="1">
        <f t="shared" si="18"/>
        <v>0</v>
      </c>
      <c r="BQ22" s="1">
        <f t="shared" si="18"/>
        <v>0</v>
      </c>
      <c r="BR22" s="1">
        <f t="shared" si="18"/>
        <v>0</v>
      </c>
      <c r="BS22" s="1">
        <f t="shared" si="18"/>
        <v>0</v>
      </c>
      <c r="BT22" s="1">
        <f t="shared" si="18"/>
        <v>0</v>
      </c>
      <c r="BU22" s="1">
        <f t="shared" si="18"/>
        <v>0</v>
      </c>
      <c r="BV22" s="1">
        <f t="shared" si="18"/>
        <v>0</v>
      </c>
      <c r="BW22" s="1">
        <v>0</v>
      </c>
      <c r="BX22" s="1">
        <v>0</v>
      </c>
      <c r="BY22" s="1">
        <f t="shared" si="16"/>
        <v>-3.443589498117163</v>
      </c>
      <c r="BZ22" s="1">
        <f>BY22/F22*100</f>
        <v>-8.839812031332302</v>
      </c>
      <c r="CA22" s="3"/>
    </row>
    <row r="23" spans="1:79" ht="36">
      <c r="A23" s="23" t="s">
        <v>114</v>
      </c>
      <c r="B23" s="7" t="s">
        <v>115</v>
      </c>
      <c r="C23" s="37"/>
      <c r="D23" s="1">
        <v>0</v>
      </c>
      <c r="E23" s="1">
        <v>0</v>
      </c>
      <c r="F23" s="1">
        <f t="shared" si="4"/>
        <v>0</v>
      </c>
      <c r="G23" s="1">
        <f t="shared" si="5"/>
        <v>0</v>
      </c>
      <c r="H23" s="1">
        <f t="shared" si="6"/>
        <v>0</v>
      </c>
      <c r="I23" s="1">
        <f t="shared" si="7"/>
        <v>0</v>
      </c>
      <c r="J23" s="1">
        <f t="shared" si="8"/>
        <v>0</v>
      </c>
      <c r="K23" s="1">
        <f t="shared" si="9"/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f t="shared" si="10"/>
        <v>0</v>
      </c>
      <c r="AP23" s="1">
        <f t="shared" si="11"/>
        <v>0</v>
      </c>
      <c r="AQ23" s="1">
        <f t="shared" si="12"/>
        <v>0</v>
      </c>
      <c r="AR23" s="1">
        <f t="shared" si="13"/>
        <v>0</v>
      </c>
      <c r="AS23" s="1">
        <f t="shared" si="14"/>
        <v>0</v>
      </c>
      <c r="AT23" s="1">
        <f t="shared" si="15"/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f t="shared" si="16"/>
        <v>0</v>
      </c>
      <c r="BZ23" s="1">
        <v>0</v>
      </c>
      <c r="CA23" s="3"/>
    </row>
    <row r="24" spans="1:79" ht="24">
      <c r="A24" s="24" t="s">
        <v>116</v>
      </c>
      <c r="B24" s="6" t="s">
        <v>117</v>
      </c>
      <c r="C24" s="36" t="s">
        <v>109</v>
      </c>
      <c r="D24" s="1">
        <v>22.493773852637794</v>
      </c>
      <c r="E24" s="1">
        <v>0</v>
      </c>
      <c r="F24" s="1">
        <f t="shared" si="4"/>
        <v>0</v>
      </c>
      <c r="G24" s="1">
        <f t="shared" si="5"/>
        <v>0</v>
      </c>
      <c r="H24" s="1">
        <f t="shared" si="6"/>
        <v>0</v>
      </c>
      <c r="I24" s="1">
        <f t="shared" si="7"/>
        <v>0</v>
      </c>
      <c r="J24" s="1">
        <f t="shared" si="8"/>
        <v>0</v>
      </c>
      <c r="K24" s="1">
        <f t="shared" si="9"/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f aca="true" t="shared" si="19" ref="S24:AM24">S285</f>
        <v>0</v>
      </c>
      <c r="T24" s="1">
        <f t="shared" si="19"/>
        <v>0</v>
      </c>
      <c r="U24" s="1">
        <f t="shared" si="19"/>
        <v>0</v>
      </c>
      <c r="V24" s="1">
        <f t="shared" si="19"/>
        <v>0</v>
      </c>
      <c r="W24" s="1">
        <f t="shared" si="19"/>
        <v>0</v>
      </c>
      <c r="X24" s="1">
        <f t="shared" si="19"/>
        <v>0</v>
      </c>
      <c r="Y24" s="1">
        <f t="shared" si="19"/>
        <v>0</v>
      </c>
      <c r="Z24" s="1">
        <f t="shared" si="19"/>
        <v>0</v>
      </c>
      <c r="AA24" s="1">
        <f t="shared" si="19"/>
        <v>0</v>
      </c>
      <c r="AB24" s="1">
        <f t="shared" si="19"/>
        <v>0</v>
      </c>
      <c r="AC24" s="1">
        <f t="shared" si="19"/>
        <v>0</v>
      </c>
      <c r="AD24" s="1">
        <f t="shared" si="19"/>
        <v>0</v>
      </c>
      <c r="AE24" s="1">
        <f t="shared" si="19"/>
        <v>0</v>
      </c>
      <c r="AF24" s="1">
        <f t="shared" si="19"/>
        <v>0</v>
      </c>
      <c r="AG24" s="1">
        <f t="shared" si="19"/>
        <v>0</v>
      </c>
      <c r="AH24" s="1">
        <v>0</v>
      </c>
      <c r="AI24" s="1">
        <f t="shared" si="19"/>
        <v>0</v>
      </c>
      <c r="AJ24" s="1">
        <f t="shared" si="19"/>
        <v>0</v>
      </c>
      <c r="AK24" s="1">
        <f t="shared" si="19"/>
        <v>0</v>
      </c>
      <c r="AL24" s="1">
        <f t="shared" si="19"/>
        <v>0</v>
      </c>
      <c r="AM24" s="1">
        <f t="shared" si="19"/>
        <v>0</v>
      </c>
      <c r="AN24" s="1">
        <v>0</v>
      </c>
      <c r="AO24" s="1">
        <f t="shared" si="10"/>
        <v>0.23934221</v>
      </c>
      <c r="AP24" s="1">
        <f t="shared" si="11"/>
        <v>0</v>
      </c>
      <c r="AQ24" s="1">
        <f t="shared" si="12"/>
        <v>0</v>
      </c>
      <c r="AR24" s="1">
        <f t="shared" si="13"/>
        <v>0.384</v>
      </c>
      <c r="AS24" s="1">
        <f t="shared" si="14"/>
        <v>0</v>
      </c>
      <c r="AT24" s="1">
        <f t="shared" si="15"/>
        <v>0</v>
      </c>
      <c r="AU24" s="1">
        <v>0</v>
      </c>
      <c r="AV24" s="1">
        <v>0.23934221</v>
      </c>
      <c r="AW24" s="1">
        <f>AW434</f>
        <v>0</v>
      </c>
      <c r="AX24" s="1">
        <f aca="true" t="shared" si="20" ref="AX24:BV24">AX434</f>
        <v>0</v>
      </c>
      <c r="AY24" s="1">
        <f t="shared" si="20"/>
        <v>0.384</v>
      </c>
      <c r="AZ24" s="1">
        <f t="shared" si="20"/>
        <v>0</v>
      </c>
      <c r="BA24" s="1">
        <f t="shared" si="20"/>
        <v>0</v>
      </c>
      <c r="BB24" s="1">
        <f t="shared" si="20"/>
        <v>0</v>
      </c>
      <c r="BC24" s="1">
        <f t="shared" si="20"/>
        <v>0</v>
      </c>
      <c r="BD24" s="1">
        <f t="shared" si="20"/>
        <v>0</v>
      </c>
      <c r="BE24" s="1">
        <f t="shared" si="20"/>
        <v>0</v>
      </c>
      <c r="BF24" s="1">
        <f t="shared" si="20"/>
        <v>0</v>
      </c>
      <c r="BG24" s="1">
        <f t="shared" si="20"/>
        <v>0</v>
      </c>
      <c r="BH24" s="1">
        <f t="shared" si="20"/>
        <v>0</v>
      </c>
      <c r="BI24" s="1">
        <f t="shared" si="20"/>
        <v>0</v>
      </c>
      <c r="BJ24" s="1">
        <f t="shared" si="20"/>
        <v>0</v>
      </c>
      <c r="BK24" s="1">
        <f t="shared" si="20"/>
        <v>0</v>
      </c>
      <c r="BL24" s="1">
        <f t="shared" si="20"/>
        <v>0</v>
      </c>
      <c r="BM24" s="1">
        <f t="shared" si="20"/>
        <v>0</v>
      </c>
      <c r="BN24" s="1">
        <f t="shared" si="20"/>
        <v>0</v>
      </c>
      <c r="BO24" s="1">
        <f t="shared" si="20"/>
        <v>0</v>
      </c>
      <c r="BP24" s="1">
        <f t="shared" si="20"/>
        <v>0</v>
      </c>
      <c r="BQ24" s="1">
        <f t="shared" si="20"/>
        <v>0</v>
      </c>
      <c r="BR24" s="1">
        <f t="shared" si="20"/>
        <v>0</v>
      </c>
      <c r="BS24" s="1">
        <f t="shared" si="20"/>
        <v>0</v>
      </c>
      <c r="BT24" s="1">
        <f t="shared" si="20"/>
        <v>0</v>
      </c>
      <c r="BU24" s="1">
        <f t="shared" si="20"/>
        <v>0</v>
      </c>
      <c r="BV24" s="1">
        <f t="shared" si="20"/>
        <v>0</v>
      </c>
      <c r="BW24" s="1">
        <v>0</v>
      </c>
      <c r="BX24" s="1">
        <v>0</v>
      </c>
      <c r="BY24" s="1">
        <f t="shared" si="16"/>
        <v>0.23934221</v>
      </c>
      <c r="BZ24" s="1">
        <v>0</v>
      </c>
      <c r="CA24" s="3"/>
    </row>
    <row r="25" spans="1:79" ht="24">
      <c r="A25" s="23" t="s">
        <v>118</v>
      </c>
      <c r="B25" s="6" t="s">
        <v>119</v>
      </c>
      <c r="C25" s="37"/>
      <c r="D25" s="1">
        <v>0</v>
      </c>
      <c r="E25" s="1">
        <v>0</v>
      </c>
      <c r="F25" s="1">
        <f t="shared" si="4"/>
        <v>0</v>
      </c>
      <c r="G25" s="1">
        <f t="shared" si="5"/>
        <v>0</v>
      </c>
      <c r="H25" s="1">
        <f t="shared" si="6"/>
        <v>0</v>
      </c>
      <c r="I25" s="1">
        <f t="shared" si="7"/>
        <v>0</v>
      </c>
      <c r="J25" s="1">
        <f t="shared" si="8"/>
        <v>0</v>
      </c>
      <c r="K25" s="1">
        <f t="shared" si="9"/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f t="shared" si="10"/>
        <v>0</v>
      </c>
      <c r="AP25" s="1">
        <f t="shared" si="11"/>
        <v>0</v>
      </c>
      <c r="AQ25" s="1">
        <f t="shared" si="12"/>
        <v>0</v>
      </c>
      <c r="AR25" s="1">
        <f t="shared" si="13"/>
        <v>0</v>
      </c>
      <c r="AS25" s="1">
        <f t="shared" si="14"/>
        <v>0</v>
      </c>
      <c r="AT25" s="1">
        <f t="shared" si="15"/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f t="shared" si="16"/>
        <v>0</v>
      </c>
      <c r="BZ25" s="1">
        <v>0</v>
      </c>
      <c r="CA25" s="3"/>
    </row>
    <row r="26" spans="1:79" ht="12">
      <c r="A26" s="23" t="s">
        <v>120</v>
      </c>
      <c r="B26" s="7" t="s">
        <v>121</v>
      </c>
      <c r="C26" s="37"/>
      <c r="D26" s="1">
        <v>0</v>
      </c>
      <c r="E26" s="1">
        <v>0</v>
      </c>
      <c r="F26" s="1">
        <f t="shared" si="4"/>
        <v>0</v>
      </c>
      <c r="G26" s="1">
        <f t="shared" si="5"/>
        <v>0</v>
      </c>
      <c r="H26" s="1">
        <f t="shared" si="6"/>
        <v>0</v>
      </c>
      <c r="I26" s="1">
        <f t="shared" si="7"/>
        <v>0</v>
      </c>
      <c r="J26" s="1">
        <f t="shared" si="8"/>
        <v>0</v>
      </c>
      <c r="K26" s="1">
        <f t="shared" si="9"/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f t="shared" si="10"/>
        <v>0</v>
      </c>
      <c r="AP26" s="1">
        <f t="shared" si="11"/>
        <v>0</v>
      </c>
      <c r="AQ26" s="1">
        <f t="shared" si="12"/>
        <v>0</v>
      </c>
      <c r="AR26" s="1">
        <f t="shared" si="13"/>
        <v>0</v>
      </c>
      <c r="AS26" s="1">
        <f t="shared" si="14"/>
        <v>0</v>
      </c>
      <c r="AT26" s="1">
        <f t="shared" si="15"/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f t="shared" si="16"/>
        <v>0</v>
      </c>
      <c r="BZ26" s="1">
        <v>0</v>
      </c>
      <c r="CA26" s="3"/>
    </row>
    <row r="27" spans="1:79" ht="12">
      <c r="A27" s="24" t="s">
        <v>106</v>
      </c>
      <c r="B27" s="6" t="s">
        <v>122</v>
      </c>
      <c r="C27" s="36" t="s">
        <v>109</v>
      </c>
      <c r="D27" s="1">
        <v>212.1457342491519</v>
      </c>
      <c r="E27" s="1">
        <f>E20</f>
        <v>0</v>
      </c>
      <c r="F27" s="1">
        <f t="shared" si="4"/>
        <v>38.95546065811716</v>
      </c>
      <c r="G27" s="1">
        <f t="shared" si="5"/>
        <v>9.379999999999999</v>
      </c>
      <c r="H27" s="1">
        <f t="shared" si="6"/>
        <v>0</v>
      </c>
      <c r="I27" s="1">
        <f t="shared" si="7"/>
        <v>11.141</v>
      </c>
      <c r="J27" s="1">
        <f t="shared" si="8"/>
        <v>0</v>
      </c>
      <c r="K27" s="1">
        <f t="shared" si="9"/>
        <v>58</v>
      </c>
      <c r="L27" s="1">
        <v>0</v>
      </c>
      <c r="M27" s="1">
        <v>38.95546065811716</v>
      </c>
      <c r="N27" s="1">
        <v>9.379999999999999</v>
      </c>
      <c r="O27" s="1">
        <v>0</v>
      </c>
      <c r="P27" s="1">
        <v>11.141</v>
      </c>
      <c r="Q27" s="1">
        <v>0</v>
      </c>
      <c r="R27" s="1">
        <v>58</v>
      </c>
      <c r="S27" s="1">
        <f aca="true" t="shared" si="21" ref="S27:AG27">S20</f>
        <v>0</v>
      </c>
      <c r="T27" s="1">
        <f t="shared" si="21"/>
        <v>0</v>
      </c>
      <c r="U27" s="1">
        <f t="shared" si="21"/>
        <v>0</v>
      </c>
      <c r="V27" s="1">
        <f t="shared" si="21"/>
        <v>0</v>
      </c>
      <c r="W27" s="1">
        <f t="shared" si="21"/>
        <v>0</v>
      </c>
      <c r="X27" s="1">
        <f t="shared" si="21"/>
        <v>0</v>
      </c>
      <c r="Y27" s="1">
        <f t="shared" si="21"/>
        <v>0</v>
      </c>
      <c r="Z27" s="1">
        <f t="shared" si="21"/>
        <v>0</v>
      </c>
      <c r="AA27" s="1">
        <f t="shared" si="21"/>
        <v>0</v>
      </c>
      <c r="AB27" s="1">
        <f t="shared" si="21"/>
        <v>0</v>
      </c>
      <c r="AC27" s="1">
        <f t="shared" si="21"/>
        <v>0</v>
      </c>
      <c r="AD27" s="1">
        <f t="shared" si="21"/>
        <v>0</v>
      </c>
      <c r="AE27" s="1">
        <f t="shared" si="21"/>
        <v>0</v>
      </c>
      <c r="AF27" s="1">
        <f t="shared" si="21"/>
        <v>0</v>
      </c>
      <c r="AG27" s="1">
        <f t="shared" si="21"/>
        <v>0</v>
      </c>
      <c r="AH27" s="1">
        <v>0</v>
      </c>
      <c r="AI27" s="1">
        <f aca="true" t="shared" si="22" ref="AI27:AN27">AI20</f>
        <v>0</v>
      </c>
      <c r="AJ27" s="1">
        <f t="shared" si="22"/>
        <v>0</v>
      </c>
      <c r="AK27" s="1">
        <f t="shared" si="22"/>
        <v>0</v>
      </c>
      <c r="AL27" s="1">
        <f t="shared" si="22"/>
        <v>0</v>
      </c>
      <c r="AM27" s="1">
        <f t="shared" si="22"/>
        <v>0</v>
      </c>
      <c r="AN27" s="1">
        <f t="shared" si="22"/>
        <v>0</v>
      </c>
      <c r="AO27" s="1">
        <f t="shared" si="10"/>
        <v>35.751213369999995</v>
      </c>
      <c r="AP27" s="1">
        <f t="shared" si="11"/>
        <v>9.490000000000002</v>
      </c>
      <c r="AQ27" s="1">
        <f t="shared" si="12"/>
        <v>0</v>
      </c>
      <c r="AR27" s="1">
        <f t="shared" si="13"/>
        <v>12.006000000000002</v>
      </c>
      <c r="AS27" s="1">
        <f t="shared" si="14"/>
        <v>0</v>
      </c>
      <c r="AT27" s="1">
        <f t="shared" si="15"/>
        <v>71</v>
      </c>
      <c r="AU27" s="1">
        <v>0</v>
      </c>
      <c r="AV27" s="1">
        <v>35.751213369999995</v>
      </c>
      <c r="AW27" s="1">
        <f>AW20</f>
        <v>9.490000000000002</v>
      </c>
      <c r="AX27" s="1">
        <f aca="true" t="shared" si="23" ref="AX27:BV27">AX20</f>
        <v>0</v>
      </c>
      <c r="AY27" s="1">
        <f t="shared" si="23"/>
        <v>12.006000000000002</v>
      </c>
      <c r="AZ27" s="1">
        <f t="shared" si="23"/>
        <v>0</v>
      </c>
      <c r="BA27" s="1">
        <f t="shared" si="23"/>
        <v>71</v>
      </c>
      <c r="BB27" s="1">
        <f t="shared" si="23"/>
        <v>0</v>
      </c>
      <c r="BC27" s="1">
        <f t="shared" si="23"/>
        <v>0</v>
      </c>
      <c r="BD27" s="1">
        <f t="shared" si="23"/>
        <v>0</v>
      </c>
      <c r="BE27" s="1">
        <f t="shared" si="23"/>
        <v>0</v>
      </c>
      <c r="BF27" s="1">
        <f t="shared" si="23"/>
        <v>0</v>
      </c>
      <c r="BG27" s="1">
        <f t="shared" si="23"/>
        <v>0</v>
      </c>
      <c r="BH27" s="1">
        <f t="shared" si="23"/>
        <v>0</v>
      </c>
      <c r="BI27" s="1">
        <f t="shared" si="23"/>
        <v>0</v>
      </c>
      <c r="BJ27" s="1">
        <f t="shared" si="23"/>
        <v>0</v>
      </c>
      <c r="BK27" s="1">
        <f t="shared" si="23"/>
        <v>0</v>
      </c>
      <c r="BL27" s="1">
        <f t="shared" si="23"/>
        <v>0</v>
      </c>
      <c r="BM27" s="1">
        <f t="shared" si="23"/>
        <v>0</v>
      </c>
      <c r="BN27" s="1">
        <f t="shared" si="23"/>
        <v>0</v>
      </c>
      <c r="BO27" s="1">
        <f t="shared" si="23"/>
        <v>0</v>
      </c>
      <c r="BP27" s="1">
        <f t="shared" si="23"/>
        <v>0</v>
      </c>
      <c r="BQ27" s="1">
        <f t="shared" si="23"/>
        <v>0</v>
      </c>
      <c r="BR27" s="1">
        <f t="shared" si="23"/>
        <v>0</v>
      </c>
      <c r="BS27" s="1">
        <f t="shared" si="23"/>
        <v>0</v>
      </c>
      <c r="BT27" s="1">
        <f t="shared" si="23"/>
        <v>0</v>
      </c>
      <c r="BU27" s="1">
        <f t="shared" si="23"/>
        <v>0</v>
      </c>
      <c r="BV27" s="1">
        <f t="shared" si="23"/>
        <v>0</v>
      </c>
      <c r="BW27" s="1">
        <v>0</v>
      </c>
      <c r="BX27" s="1">
        <v>0</v>
      </c>
      <c r="BY27" s="1">
        <f t="shared" si="16"/>
        <v>-3.204247288117166</v>
      </c>
      <c r="BZ27" s="1">
        <f>BY27/F27*100</f>
        <v>-8.225412391444783</v>
      </c>
      <c r="CA27" s="3"/>
    </row>
    <row r="28" spans="1:79" ht="12">
      <c r="A28" s="23" t="s">
        <v>123</v>
      </c>
      <c r="B28" s="6" t="s">
        <v>124</v>
      </c>
      <c r="C28" s="37"/>
      <c r="D28" s="1">
        <v>0</v>
      </c>
      <c r="E28" s="1">
        <v>0</v>
      </c>
      <c r="F28" s="1">
        <f t="shared" si="4"/>
        <v>0</v>
      </c>
      <c r="G28" s="1">
        <f t="shared" si="5"/>
        <v>0</v>
      </c>
      <c r="H28" s="1">
        <f t="shared" si="6"/>
        <v>0</v>
      </c>
      <c r="I28" s="1">
        <f t="shared" si="7"/>
        <v>0</v>
      </c>
      <c r="J28" s="1">
        <f t="shared" si="8"/>
        <v>0</v>
      </c>
      <c r="K28" s="1">
        <f t="shared" si="9"/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f t="shared" si="10"/>
        <v>0</v>
      </c>
      <c r="AP28" s="1">
        <f t="shared" si="11"/>
        <v>0</v>
      </c>
      <c r="AQ28" s="1">
        <f t="shared" si="12"/>
        <v>0</v>
      </c>
      <c r="AR28" s="1">
        <f t="shared" si="13"/>
        <v>0</v>
      </c>
      <c r="AS28" s="1">
        <f t="shared" si="14"/>
        <v>0</v>
      </c>
      <c r="AT28" s="1">
        <f t="shared" si="15"/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f t="shared" si="16"/>
        <v>0</v>
      </c>
      <c r="BZ28" s="1">
        <v>0</v>
      </c>
      <c r="CA28" s="3"/>
    </row>
    <row r="29" spans="1:79" ht="24">
      <c r="A29" s="23" t="s">
        <v>125</v>
      </c>
      <c r="B29" s="6" t="s">
        <v>126</v>
      </c>
      <c r="C29" s="37"/>
      <c r="D29" s="1">
        <v>0</v>
      </c>
      <c r="E29" s="1">
        <v>0</v>
      </c>
      <c r="F29" s="1">
        <f t="shared" si="4"/>
        <v>0</v>
      </c>
      <c r="G29" s="1">
        <f t="shared" si="5"/>
        <v>0</v>
      </c>
      <c r="H29" s="1">
        <f t="shared" si="6"/>
        <v>0</v>
      </c>
      <c r="I29" s="1">
        <f t="shared" si="7"/>
        <v>0</v>
      </c>
      <c r="J29" s="1">
        <f t="shared" si="8"/>
        <v>0</v>
      </c>
      <c r="K29" s="1">
        <f t="shared" si="9"/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f t="shared" si="10"/>
        <v>0</v>
      </c>
      <c r="AP29" s="1">
        <f t="shared" si="11"/>
        <v>0</v>
      </c>
      <c r="AQ29" s="1">
        <f t="shared" si="12"/>
        <v>0</v>
      </c>
      <c r="AR29" s="1">
        <f t="shared" si="13"/>
        <v>0</v>
      </c>
      <c r="AS29" s="1">
        <f t="shared" si="14"/>
        <v>0</v>
      </c>
      <c r="AT29" s="1">
        <f t="shared" si="15"/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f t="shared" si="16"/>
        <v>0</v>
      </c>
      <c r="BZ29" s="1">
        <v>0</v>
      </c>
      <c r="CA29" s="3"/>
    </row>
    <row r="30" spans="1:79" ht="36">
      <c r="A30" s="23" t="s">
        <v>127</v>
      </c>
      <c r="B30" s="6" t="s">
        <v>128</v>
      </c>
      <c r="C30" s="37"/>
      <c r="D30" s="1">
        <v>0</v>
      </c>
      <c r="E30" s="1">
        <v>0</v>
      </c>
      <c r="F30" s="1">
        <f t="shared" si="4"/>
        <v>0</v>
      </c>
      <c r="G30" s="1">
        <f t="shared" si="5"/>
        <v>0</v>
      </c>
      <c r="H30" s="1">
        <f t="shared" si="6"/>
        <v>0</v>
      </c>
      <c r="I30" s="1">
        <f t="shared" si="7"/>
        <v>0</v>
      </c>
      <c r="J30" s="1">
        <f t="shared" si="8"/>
        <v>0</v>
      </c>
      <c r="K30" s="1">
        <f t="shared" si="9"/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f t="shared" si="10"/>
        <v>0</v>
      </c>
      <c r="AP30" s="1">
        <f t="shared" si="11"/>
        <v>0</v>
      </c>
      <c r="AQ30" s="1">
        <f t="shared" si="12"/>
        <v>0</v>
      </c>
      <c r="AR30" s="1">
        <f t="shared" si="13"/>
        <v>0</v>
      </c>
      <c r="AS30" s="1">
        <f t="shared" si="14"/>
        <v>0</v>
      </c>
      <c r="AT30" s="1">
        <f t="shared" si="15"/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f t="shared" si="16"/>
        <v>0</v>
      </c>
      <c r="BZ30" s="1">
        <v>0</v>
      </c>
      <c r="CA30" s="3"/>
    </row>
    <row r="31" spans="1:79" ht="36">
      <c r="A31" s="23" t="s">
        <v>129</v>
      </c>
      <c r="B31" s="6" t="s">
        <v>130</v>
      </c>
      <c r="C31" s="37"/>
      <c r="D31" s="1">
        <v>0</v>
      </c>
      <c r="E31" s="1">
        <v>0</v>
      </c>
      <c r="F31" s="1">
        <f t="shared" si="4"/>
        <v>0</v>
      </c>
      <c r="G31" s="1">
        <f t="shared" si="5"/>
        <v>0</v>
      </c>
      <c r="H31" s="1">
        <f t="shared" si="6"/>
        <v>0</v>
      </c>
      <c r="I31" s="1">
        <f t="shared" si="7"/>
        <v>0</v>
      </c>
      <c r="J31" s="1">
        <f t="shared" si="8"/>
        <v>0</v>
      </c>
      <c r="K31" s="1">
        <f t="shared" si="9"/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f t="shared" si="10"/>
        <v>0</v>
      </c>
      <c r="AP31" s="1">
        <f t="shared" si="11"/>
        <v>0</v>
      </c>
      <c r="AQ31" s="1">
        <f t="shared" si="12"/>
        <v>0</v>
      </c>
      <c r="AR31" s="1">
        <f t="shared" si="13"/>
        <v>0</v>
      </c>
      <c r="AS31" s="1">
        <f t="shared" si="14"/>
        <v>0</v>
      </c>
      <c r="AT31" s="1">
        <f t="shared" si="15"/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f t="shared" si="16"/>
        <v>0</v>
      </c>
      <c r="BZ31" s="1">
        <v>0</v>
      </c>
      <c r="CA31" s="3"/>
    </row>
    <row r="32" spans="1:79" ht="24">
      <c r="A32" s="23" t="s">
        <v>131</v>
      </c>
      <c r="B32" s="6" t="s">
        <v>132</v>
      </c>
      <c r="C32" s="37"/>
      <c r="D32" s="1">
        <v>0</v>
      </c>
      <c r="E32" s="1">
        <v>0</v>
      </c>
      <c r="F32" s="1">
        <f t="shared" si="4"/>
        <v>0</v>
      </c>
      <c r="G32" s="1">
        <f t="shared" si="5"/>
        <v>0</v>
      </c>
      <c r="H32" s="1">
        <f t="shared" si="6"/>
        <v>0</v>
      </c>
      <c r="I32" s="1">
        <f t="shared" si="7"/>
        <v>0</v>
      </c>
      <c r="J32" s="1">
        <f t="shared" si="8"/>
        <v>0</v>
      </c>
      <c r="K32" s="1">
        <f t="shared" si="9"/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f t="shared" si="10"/>
        <v>0</v>
      </c>
      <c r="AP32" s="1">
        <f t="shared" si="11"/>
        <v>0</v>
      </c>
      <c r="AQ32" s="1">
        <f t="shared" si="12"/>
        <v>0</v>
      </c>
      <c r="AR32" s="1">
        <f t="shared" si="13"/>
        <v>0</v>
      </c>
      <c r="AS32" s="1">
        <f t="shared" si="14"/>
        <v>0</v>
      </c>
      <c r="AT32" s="1">
        <f t="shared" si="15"/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f t="shared" si="16"/>
        <v>0</v>
      </c>
      <c r="BZ32" s="1">
        <v>0</v>
      </c>
      <c r="CA32" s="3"/>
    </row>
    <row r="33" spans="1:79" ht="24">
      <c r="A33" s="23" t="s">
        <v>133</v>
      </c>
      <c r="B33" s="6" t="s">
        <v>134</v>
      </c>
      <c r="C33" s="37"/>
      <c r="D33" s="1">
        <v>0</v>
      </c>
      <c r="E33" s="1">
        <v>0</v>
      </c>
      <c r="F33" s="1">
        <f t="shared" si="4"/>
        <v>0</v>
      </c>
      <c r="G33" s="1">
        <f t="shared" si="5"/>
        <v>0</v>
      </c>
      <c r="H33" s="1">
        <f t="shared" si="6"/>
        <v>0</v>
      </c>
      <c r="I33" s="1">
        <f t="shared" si="7"/>
        <v>0</v>
      </c>
      <c r="J33" s="1">
        <f t="shared" si="8"/>
        <v>0</v>
      </c>
      <c r="K33" s="1">
        <f t="shared" si="9"/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f t="shared" si="10"/>
        <v>0</v>
      </c>
      <c r="AP33" s="1">
        <f t="shared" si="11"/>
        <v>0</v>
      </c>
      <c r="AQ33" s="1">
        <f t="shared" si="12"/>
        <v>0</v>
      </c>
      <c r="AR33" s="1">
        <f t="shared" si="13"/>
        <v>0</v>
      </c>
      <c r="AS33" s="1">
        <f t="shared" si="14"/>
        <v>0</v>
      </c>
      <c r="AT33" s="1">
        <f t="shared" si="15"/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f t="shared" si="16"/>
        <v>0</v>
      </c>
      <c r="BZ33" s="1">
        <v>0</v>
      </c>
      <c r="CA33" s="3"/>
    </row>
    <row r="34" spans="1:79" ht="36">
      <c r="A34" s="23" t="s">
        <v>135</v>
      </c>
      <c r="B34" s="6" t="s">
        <v>136</v>
      </c>
      <c r="C34" s="37"/>
      <c r="D34" s="1">
        <v>0</v>
      </c>
      <c r="E34" s="1">
        <v>0</v>
      </c>
      <c r="F34" s="1">
        <f t="shared" si="4"/>
        <v>0</v>
      </c>
      <c r="G34" s="1">
        <f t="shared" si="5"/>
        <v>0</v>
      </c>
      <c r="H34" s="1">
        <f t="shared" si="6"/>
        <v>0</v>
      </c>
      <c r="I34" s="1">
        <f t="shared" si="7"/>
        <v>0</v>
      </c>
      <c r="J34" s="1">
        <f t="shared" si="8"/>
        <v>0</v>
      </c>
      <c r="K34" s="1">
        <f t="shared" si="9"/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f t="shared" si="10"/>
        <v>0</v>
      </c>
      <c r="AP34" s="1">
        <f t="shared" si="11"/>
        <v>0</v>
      </c>
      <c r="AQ34" s="1">
        <f t="shared" si="12"/>
        <v>0</v>
      </c>
      <c r="AR34" s="1">
        <f t="shared" si="13"/>
        <v>0</v>
      </c>
      <c r="AS34" s="1">
        <f t="shared" si="14"/>
        <v>0</v>
      </c>
      <c r="AT34" s="1">
        <f t="shared" si="15"/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f t="shared" si="16"/>
        <v>0</v>
      </c>
      <c r="BZ34" s="1">
        <v>0</v>
      </c>
      <c r="CA34" s="3"/>
    </row>
    <row r="35" spans="1:79" ht="24">
      <c r="A35" s="23" t="s">
        <v>137</v>
      </c>
      <c r="B35" s="6" t="s">
        <v>138</v>
      </c>
      <c r="C35" s="37"/>
      <c r="D35" s="1">
        <v>0</v>
      </c>
      <c r="E35" s="1">
        <v>0</v>
      </c>
      <c r="F35" s="1">
        <f t="shared" si="4"/>
        <v>0</v>
      </c>
      <c r="G35" s="1">
        <f t="shared" si="5"/>
        <v>0</v>
      </c>
      <c r="H35" s="1">
        <f t="shared" si="6"/>
        <v>0</v>
      </c>
      <c r="I35" s="1">
        <f t="shared" si="7"/>
        <v>0</v>
      </c>
      <c r="J35" s="1">
        <f t="shared" si="8"/>
        <v>0</v>
      </c>
      <c r="K35" s="1">
        <f t="shared" si="9"/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f t="shared" si="10"/>
        <v>0</v>
      </c>
      <c r="AP35" s="1">
        <f t="shared" si="11"/>
        <v>0</v>
      </c>
      <c r="AQ35" s="1">
        <f t="shared" si="12"/>
        <v>0</v>
      </c>
      <c r="AR35" s="1">
        <f t="shared" si="13"/>
        <v>0</v>
      </c>
      <c r="AS35" s="1">
        <f t="shared" si="14"/>
        <v>0</v>
      </c>
      <c r="AT35" s="1">
        <f t="shared" si="15"/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f t="shared" si="16"/>
        <v>0</v>
      </c>
      <c r="BZ35" s="1">
        <v>0</v>
      </c>
      <c r="CA35" s="3"/>
    </row>
    <row r="36" spans="1:79" ht="24">
      <c r="A36" s="23" t="s">
        <v>139</v>
      </c>
      <c r="B36" s="6" t="s">
        <v>140</v>
      </c>
      <c r="C36" s="37"/>
      <c r="D36" s="1">
        <v>0</v>
      </c>
      <c r="E36" s="1">
        <v>0</v>
      </c>
      <c r="F36" s="1">
        <f t="shared" si="4"/>
        <v>0</v>
      </c>
      <c r="G36" s="1">
        <f t="shared" si="5"/>
        <v>0</v>
      </c>
      <c r="H36" s="1">
        <f t="shared" si="6"/>
        <v>0</v>
      </c>
      <c r="I36" s="1">
        <f t="shared" si="7"/>
        <v>0</v>
      </c>
      <c r="J36" s="1">
        <f t="shared" si="8"/>
        <v>0</v>
      </c>
      <c r="K36" s="1">
        <f t="shared" si="9"/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f t="shared" si="10"/>
        <v>0</v>
      </c>
      <c r="AP36" s="1">
        <f t="shared" si="11"/>
        <v>0</v>
      </c>
      <c r="AQ36" s="1">
        <f t="shared" si="12"/>
        <v>0</v>
      </c>
      <c r="AR36" s="1">
        <f t="shared" si="13"/>
        <v>0</v>
      </c>
      <c r="AS36" s="1">
        <f t="shared" si="14"/>
        <v>0</v>
      </c>
      <c r="AT36" s="1">
        <f t="shared" si="15"/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f t="shared" si="16"/>
        <v>0</v>
      </c>
      <c r="BZ36" s="1">
        <v>0</v>
      </c>
      <c r="CA36" s="3"/>
    </row>
    <row r="37" spans="1:79" ht="24">
      <c r="A37" s="23" t="s">
        <v>141</v>
      </c>
      <c r="B37" s="6" t="s">
        <v>142</v>
      </c>
      <c r="C37" s="37"/>
      <c r="D37" s="1">
        <v>0</v>
      </c>
      <c r="E37" s="1">
        <v>0</v>
      </c>
      <c r="F37" s="1">
        <f t="shared" si="4"/>
        <v>0</v>
      </c>
      <c r="G37" s="1">
        <f t="shared" si="5"/>
        <v>0</v>
      </c>
      <c r="H37" s="1">
        <f t="shared" si="6"/>
        <v>0</v>
      </c>
      <c r="I37" s="1">
        <f t="shared" si="7"/>
        <v>0</v>
      </c>
      <c r="J37" s="1">
        <f t="shared" si="8"/>
        <v>0</v>
      </c>
      <c r="K37" s="1">
        <f t="shared" si="9"/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f t="shared" si="10"/>
        <v>0</v>
      </c>
      <c r="AP37" s="1">
        <f t="shared" si="11"/>
        <v>0</v>
      </c>
      <c r="AQ37" s="1">
        <f t="shared" si="12"/>
        <v>0</v>
      </c>
      <c r="AR37" s="1">
        <f t="shared" si="13"/>
        <v>0</v>
      </c>
      <c r="AS37" s="1">
        <f t="shared" si="14"/>
        <v>0</v>
      </c>
      <c r="AT37" s="1">
        <f t="shared" si="15"/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f t="shared" si="16"/>
        <v>0</v>
      </c>
      <c r="BZ37" s="1">
        <v>0</v>
      </c>
      <c r="CA37" s="3"/>
    </row>
    <row r="38" spans="1:79" ht="60">
      <c r="A38" s="23" t="s">
        <v>141</v>
      </c>
      <c r="B38" s="6" t="s">
        <v>143</v>
      </c>
      <c r="C38" s="37"/>
      <c r="D38" s="1">
        <v>0</v>
      </c>
      <c r="E38" s="1">
        <v>0</v>
      </c>
      <c r="F38" s="1">
        <f t="shared" si="4"/>
        <v>0</v>
      </c>
      <c r="G38" s="1">
        <f t="shared" si="5"/>
        <v>0</v>
      </c>
      <c r="H38" s="1">
        <f t="shared" si="6"/>
        <v>0</v>
      </c>
      <c r="I38" s="1">
        <f t="shared" si="7"/>
        <v>0</v>
      </c>
      <c r="J38" s="1">
        <f t="shared" si="8"/>
        <v>0</v>
      </c>
      <c r="K38" s="1">
        <f t="shared" si="9"/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f t="shared" si="10"/>
        <v>0</v>
      </c>
      <c r="AP38" s="1">
        <f t="shared" si="11"/>
        <v>0</v>
      </c>
      <c r="AQ38" s="1">
        <f t="shared" si="12"/>
        <v>0</v>
      </c>
      <c r="AR38" s="1">
        <f t="shared" si="13"/>
        <v>0</v>
      </c>
      <c r="AS38" s="1">
        <f t="shared" si="14"/>
        <v>0</v>
      </c>
      <c r="AT38" s="1">
        <f t="shared" si="15"/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f t="shared" si="16"/>
        <v>0</v>
      </c>
      <c r="BZ38" s="1">
        <v>0</v>
      </c>
      <c r="CA38" s="3"/>
    </row>
    <row r="39" spans="1:79" ht="48">
      <c r="A39" s="23" t="s">
        <v>141</v>
      </c>
      <c r="B39" s="6" t="s">
        <v>144</v>
      </c>
      <c r="C39" s="37"/>
      <c r="D39" s="1">
        <v>0</v>
      </c>
      <c r="E39" s="1">
        <v>0</v>
      </c>
      <c r="F39" s="1">
        <f t="shared" si="4"/>
        <v>0</v>
      </c>
      <c r="G39" s="1">
        <f t="shared" si="5"/>
        <v>0</v>
      </c>
      <c r="H39" s="1">
        <f t="shared" si="6"/>
        <v>0</v>
      </c>
      <c r="I39" s="1">
        <f t="shared" si="7"/>
        <v>0</v>
      </c>
      <c r="J39" s="1">
        <f t="shared" si="8"/>
        <v>0</v>
      </c>
      <c r="K39" s="1">
        <f t="shared" si="9"/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f t="shared" si="10"/>
        <v>0</v>
      </c>
      <c r="AP39" s="1">
        <f t="shared" si="11"/>
        <v>0</v>
      </c>
      <c r="AQ39" s="1">
        <f t="shared" si="12"/>
        <v>0</v>
      </c>
      <c r="AR39" s="1">
        <f t="shared" si="13"/>
        <v>0</v>
      </c>
      <c r="AS39" s="1">
        <f t="shared" si="14"/>
        <v>0</v>
      </c>
      <c r="AT39" s="1">
        <f t="shared" si="15"/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f t="shared" si="16"/>
        <v>0</v>
      </c>
      <c r="BZ39" s="1">
        <v>0</v>
      </c>
      <c r="CA39" s="3"/>
    </row>
    <row r="40" spans="1:79" ht="48">
      <c r="A40" s="23" t="s">
        <v>141</v>
      </c>
      <c r="B40" s="6" t="s">
        <v>145</v>
      </c>
      <c r="C40" s="37"/>
      <c r="D40" s="1">
        <v>0</v>
      </c>
      <c r="E40" s="1">
        <v>0</v>
      </c>
      <c r="F40" s="1">
        <f t="shared" si="4"/>
        <v>0</v>
      </c>
      <c r="G40" s="1">
        <f t="shared" si="5"/>
        <v>0</v>
      </c>
      <c r="H40" s="1">
        <f t="shared" si="6"/>
        <v>0</v>
      </c>
      <c r="I40" s="1">
        <f t="shared" si="7"/>
        <v>0</v>
      </c>
      <c r="J40" s="1">
        <f t="shared" si="8"/>
        <v>0</v>
      </c>
      <c r="K40" s="1">
        <f t="shared" si="9"/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f t="shared" si="10"/>
        <v>0</v>
      </c>
      <c r="AP40" s="1">
        <f t="shared" si="11"/>
        <v>0</v>
      </c>
      <c r="AQ40" s="1">
        <f t="shared" si="12"/>
        <v>0</v>
      </c>
      <c r="AR40" s="1">
        <f t="shared" si="13"/>
        <v>0</v>
      </c>
      <c r="AS40" s="1">
        <f t="shared" si="14"/>
        <v>0</v>
      </c>
      <c r="AT40" s="1">
        <f t="shared" si="15"/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f t="shared" si="16"/>
        <v>0</v>
      </c>
      <c r="BZ40" s="1">
        <v>0</v>
      </c>
      <c r="CA40" s="3"/>
    </row>
    <row r="41" spans="1:79" ht="24">
      <c r="A41" s="23" t="s">
        <v>146</v>
      </c>
      <c r="B41" s="6" t="s">
        <v>142</v>
      </c>
      <c r="C41" s="37"/>
      <c r="D41" s="1">
        <v>0</v>
      </c>
      <c r="E41" s="1">
        <v>0</v>
      </c>
      <c r="F41" s="1">
        <f t="shared" si="4"/>
        <v>0</v>
      </c>
      <c r="G41" s="1">
        <f t="shared" si="5"/>
        <v>0</v>
      </c>
      <c r="H41" s="1">
        <f t="shared" si="6"/>
        <v>0</v>
      </c>
      <c r="I41" s="1">
        <f t="shared" si="7"/>
        <v>0</v>
      </c>
      <c r="J41" s="1">
        <f t="shared" si="8"/>
        <v>0</v>
      </c>
      <c r="K41" s="1">
        <f t="shared" si="9"/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f t="shared" si="10"/>
        <v>0</v>
      </c>
      <c r="AP41" s="1">
        <f t="shared" si="11"/>
        <v>0</v>
      </c>
      <c r="AQ41" s="1">
        <f t="shared" si="12"/>
        <v>0</v>
      </c>
      <c r="AR41" s="1">
        <f t="shared" si="13"/>
        <v>0</v>
      </c>
      <c r="AS41" s="1">
        <f t="shared" si="14"/>
        <v>0</v>
      </c>
      <c r="AT41" s="1">
        <f t="shared" si="15"/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f t="shared" si="16"/>
        <v>0</v>
      </c>
      <c r="BZ41" s="1">
        <v>0</v>
      </c>
      <c r="CA41" s="3"/>
    </row>
    <row r="42" spans="1:79" ht="60">
      <c r="A42" s="23" t="s">
        <v>146</v>
      </c>
      <c r="B42" s="6" t="s">
        <v>143</v>
      </c>
      <c r="C42" s="37"/>
      <c r="D42" s="1">
        <v>0</v>
      </c>
      <c r="E42" s="1">
        <v>0</v>
      </c>
      <c r="F42" s="1">
        <f t="shared" si="4"/>
        <v>0</v>
      </c>
      <c r="G42" s="1">
        <f t="shared" si="5"/>
        <v>0</v>
      </c>
      <c r="H42" s="1">
        <f t="shared" si="6"/>
        <v>0</v>
      </c>
      <c r="I42" s="1">
        <f t="shared" si="7"/>
        <v>0</v>
      </c>
      <c r="J42" s="1">
        <f t="shared" si="8"/>
        <v>0</v>
      </c>
      <c r="K42" s="1">
        <f t="shared" si="9"/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f t="shared" si="10"/>
        <v>0</v>
      </c>
      <c r="AP42" s="1">
        <f t="shared" si="11"/>
        <v>0</v>
      </c>
      <c r="AQ42" s="1">
        <f t="shared" si="12"/>
        <v>0</v>
      </c>
      <c r="AR42" s="1">
        <f t="shared" si="13"/>
        <v>0</v>
      </c>
      <c r="AS42" s="1">
        <f t="shared" si="14"/>
        <v>0</v>
      </c>
      <c r="AT42" s="1">
        <f t="shared" si="15"/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f t="shared" si="16"/>
        <v>0</v>
      </c>
      <c r="BZ42" s="1">
        <v>0</v>
      </c>
      <c r="CA42" s="3"/>
    </row>
    <row r="43" spans="1:79" ht="48">
      <c r="A43" s="23" t="s">
        <v>146</v>
      </c>
      <c r="B43" s="6" t="s">
        <v>144</v>
      </c>
      <c r="C43" s="37"/>
      <c r="D43" s="1">
        <v>0</v>
      </c>
      <c r="E43" s="1">
        <v>0</v>
      </c>
      <c r="F43" s="1">
        <f t="shared" si="4"/>
        <v>0</v>
      </c>
      <c r="G43" s="1">
        <f t="shared" si="5"/>
        <v>0</v>
      </c>
      <c r="H43" s="1">
        <f t="shared" si="6"/>
        <v>0</v>
      </c>
      <c r="I43" s="1">
        <f t="shared" si="7"/>
        <v>0</v>
      </c>
      <c r="J43" s="1">
        <f t="shared" si="8"/>
        <v>0</v>
      </c>
      <c r="K43" s="1">
        <f t="shared" si="9"/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f t="shared" si="10"/>
        <v>0</v>
      </c>
      <c r="AP43" s="1">
        <f t="shared" si="11"/>
        <v>0</v>
      </c>
      <c r="AQ43" s="1">
        <f t="shared" si="12"/>
        <v>0</v>
      </c>
      <c r="AR43" s="1">
        <f t="shared" si="13"/>
        <v>0</v>
      </c>
      <c r="AS43" s="1">
        <f t="shared" si="14"/>
        <v>0</v>
      </c>
      <c r="AT43" s="1">
        <f t="shared" si="15"/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f t="shared" si="16"/>
        <v>0</v>
      </c>
      <c r="BZ43" s="1">
        <v>0</v>
      </c>
      <c r="CA43" s="3"/>
    </row>
    <row r="44" spans="1:79" ht="12">
      <c r="A44" s="23" t="s">
        <v>146</v>
      </c>
      <c r="B44" s="8" t="s">
        <v>147</v>
      </c>
      <c r="C44" s="37"/>
      <c r="D44" s="1">
        <v>0</v>
      </c>
      <c r="E44" s="1">
        <v>0</v>
      </c>
      <c r="F44" s="1">
        <f t="shared" si="4"/>
        <v>0</v>
      </c>
      <c r="G44" s="1">
        <f t="shared" si="5"/>
        <v>0</v>
      </c>
      <c r="H44" s="1">
        <f t="shared" si="6"/>
        <v>0</v>
      </c>
      <c r="I44" s="1">
        <f t="shared" si="7"/>
        <v>0</v>
      </c>
      <c r="J44" s="1">
        <f t="shared" si="8"/>
        <v>0</v>
      </c>
      <c r="K44" s="1">
        <f t="shared" si="9"/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f t="shared" si="10"/>
        <v>0</v>
      </c>
      <c r="AP44" s="1">
        <f t="shared" si="11"/>
        <v>0</v>
      </c>
      <c r="AQ44" s="1">
        <f t="shared" si="12"/>
        <v>0</v>
      </c>
      <c r="AR44" s="1">
        <f t="shared" si="13"/>
        <v>0</v>
      </c>
      <c r="AS44" s="1">
        <f t="shared" si="14"/>
        <v>0</v>
      </c>
      <c r="AT44" s="1">
        <f t="shared" si="15"/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f t="shared" si="16"/>
        <v>0</v>
      </c>
      <c r="BZ44" s="1">
        <v>0</v>
      </c>
      <c r="CA44" s="3"/>
    </row>
    <row r="45" spans="1:79" ht="48">
      <c r="A45" s="23" t="s">
        <v>146</v>
      </c>
      <c r="B45" s="6" t="s">
        <v>148</v>
      </c>
      <c r="C45" s="37"/>
      <c r="D45" s="1">
        <v>0</v>
      </c>
      <c r="E45" s="1">
        <v>0</v>
      </c>
      <c r="F45" s="1">
        <f t="shared" si="4"/>
        <v>0</v>
      </c>
      <c r="G45" s="1">
        <f t="shared" si="5"/>
        <v>0</v>
      </c>
      <c r="H45" s="1">
        <f t="shared" si="6"/>
        <v>0</v>
      </c>
      <c r="I45" s="1">
        <f t="shared" si="7"/>
        <v>0</v>
      </c>
      <c r="J45" s="1">
        <f t="shared" si="8"/>
        <v>0</v>
      </c>
      <c r="K45" s="1">
        <f t="shared" si="9"/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f t="shared" si="10"/>
        <v>0</v>
      </c>
      <c r="AP45" s="1">
        <f t="shared" si="11"/>
        <v>0</v>
      </c>
      <c r="AQ45" s="1">
        <f t="shared" si="12"/>
        <v>0</v>
      </c>
      <c r="AR45" s="1">
        <f t="shared" si="13"/>
        <v>0</v>
      </c>
      <c r="AS45" s="1">
        <f t="shared" si="14"/>
        <v>0</v>
      </c>
      <c r="AT45" s="1">
        <f t="shared" si="15"/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f t="shared" si="16"/>
        <v>0</v>
      </c>
      <c r="BZ45" s="1">
        <v>0</v>
      </c>
      <c r="CA45" s="3"/>
    </row>
    <row r="46" spans="1:79" ht="48">
      <c r="A46" s="23" t="s">
        <v>149</v>
      </c>
      <c r="B46" s="6" t="s">
        <v>150</v>
      </c>
      <c r="C46" s="37"/>
      <c r="D46" s="1">
        <v>0</v>
      </c>
      <c r="E46" s="1">
        <v>0</v>
      </c>
      <c r="F46" s="1">
        <f t="shared" si="4"/>
        <v>0</v>
      </c>
      <c r="G46" s="1">
        <f t="shared" si="5"/>
        <v>0</v>
      </c>
      <c r="H46" s="1">
        <f t="shared" si="6"/>
        <v>0</v>
      </c>
      <c r="I46" s="1">
        <f t="shared" si="7"/>
        <v>0</v>
      </c>
      <c r="J46" s="1">
        <f t="shared" si="8"/>
        <v>0</v>
      </c>
      <c r="K46" s="1">
        <f t="shared" si="9"/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f t="shared" si="10"/>
        <v>0</v>
      </c>
      <c r="AP46" s="1">
        <f t="shared" si="11"/>
        <v>0</v>
      </c>
      <c r="AQ46" s="1">
        <f t="shared" si="12"/>
        <v>0</v>
      </c>
      <c r="AR46" s="1">
        <f t="shared" si="13"/>
        <v>0</v>
      </c>
      <c r="AS46" s="1">
        <f t="shared" si="14"/>
        <v>0</v>
      </c>
      <c r="AT46" s="1">
        <f t="shared" si="15"/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f t="shared" si="16"/>
        <v>0</v>
      </c>
      <c r="BZ46" s="1">
        <v>0</v>
      </c>
      <c r="CA46" s="3"/>
    </row>
    <row r="47" spans="1:79" ht="36">
      <c r="A47" s="23" t="s">
        <v>151</v>
      </c>
      <c r="B47" s="6" t="s">
        <v>152</v>
      </c>
      <c r="C47" s="37"/>
      <c r="D47" s="1">
        <v>0</v>
      </c>
      <c r="E47" s="1">
        <v>0</v>
      </c>
      <c r="F47" s="1">
        <f t="shared" si="4"/>
        <v>0</v>
      </c>
      <c r="G47" s="1">
        <f t="shared" si="5"/>
        <v>0</v>
      </c>
      <c r="H47" s="1">
        <f t="shared" si="6"/>
        <v>0</v>
      </c>
      <c r="I47" s="1">
        <f t="shared" si="7"/>
        <v>0</v>
      </c>
      <c r="J47" s="1">
        <f t="shared" si="8"/>
        <v>0</v>
      </c>
      <c r="K47" s="1">
        <f t="shared" si="9"/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f t="shared" si="10"/>
        <v>0</v>
      </c>
      <c r="AP47" s="1">
        <f t="shared" si="11"/>
        <v>0</v>
      </c>
      <c r="AQ47" s="1">
        <f t="shared" si="12"/>
        <v>0</v>
      </c>
      <c r="AR47" s="1">
        <f t="shared" si="13"/>
        <v>0</v>
      </c>
      <c r="AS47" s="1">
        <f t="shared" si="14"/>
        <v>0</v>
      </c>
      <c r="AT47" s="1">
        <f t="shared" si="15"/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f t="shared" si="16"/>
        <v>0</v>
      </c>
      <c r="BZ47" s="1">
        <v>0</v>
      </c>
      <c r="CA47" s="3"/>
    </row>
    <row r="48" spans="1:79" ht="36">
      <c r="A48" s="23" t="s">
        <v>153</v>
      </c>
      <c r="B48" s="6" t="s">
        <v>154</v>
      </c>
      <c r="C48" s="37"/>
      <c r="D48" s="1">
        <v>0</v>
      </c>
      <c r="E48" s="1">
        <v>0</v>
      </c>
      <c r="F48" s="1">
        <f t="shared" si="4"/>
        <v>0</v>
      </c>
      <c r="G48" s="1">
        <f t="shared" si="5"/>
        <v>0</v>
      </c>
      <c r="H48" s="1">
        <f t="shared" si="6"/>
        <v>0</v>
      </c>
      <c r="I48" s="1">
        <f t="shared" si="7"/>
        <v>0</v>
      </c>
      <c r="J48" s="1">
        <f t="shared" si="8"/>
        <v>0</v>
      </c>
      <c r="K48" s="1">
        <f t="shared" si="9"/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f t="shared" si="10"/>
        <v>0</v>
      </c>
      <c r="AP48" s="1">
        <f t="shared" si="11"/>
        <v>0</v>
      </c>
      <c r="AQ48" s="1">
        <f t="shared" si="12"/>
        <v>0</v>
      </c>
      <c r="AR48" s="1">
        <f t="shared" si="13"/>
        <v>0</v>
      </c>
      <c r="AS48" s="1">
        <f t="shared" si="14"/>
        <v>0</v>
      </c>
      <c r="AT48" s="1">
        <f t="shared" si="15"/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f t="shared" si="16"/>
        <v>0</v>
      </c>
      <c r="BZ48" s="1">
        <v>0</v>
      </c>
      <c r="CA48" s="3"/>
    </row>
    <row r="49" spans="1:79" ht="41.25" customHeight="1">
      <c r="A49" s="23" t="s">
        <v>155</v>
      </c>
      <c r="B49" s="6" t="s">
        <v>156</v>
      </c>
      <c r="C49" s="36" t="s">
        <v>109</v>
      </c>
      <c r="D49" s="1">
        <v>189.65196039651408</v>
      </c>
      <c r="E49" s="1">
        <v>0</v>
      </c>
      <c r="F49" s="1">
        <f t="shared" si="4"/>
        <v>38.95546065811716</v>
      </c>
      <c r="G49" s="1">
        <f t="shared" si="5"/>
        <v>9.379999999999999</v>
      </c>
      <c r="H49" s="1">
        <f t="shared" si="6"/>
        <v>0</v>
      </c>
      <c r="I49" s="1">
        <f t="shared" si="7"/>
        <v>11.141</v>
      </c>
      <c r="J49" s="1">
        <f t="shared" si="8"/>
        <v>0</v>
      </c>
      <c r="K49" s="1">
        <f t="shared" si="9"/>
        <v>58</v>
      </c>
      <c r="L49" s="1">
        <v>0</v>
      </c>
      <c r="M49" s="1">
        <v>38.95546065811716</v>
      </c>
      <c r="N49" s="1">
        <v>9.379999999999999</v>
      </c>
      <c r="O49" s="1">
        <v>0</v>
      </c>
      <c r="P49" s="1">
        <v>11.141</v>
      </c>
      <c r="Q49" s="1">
        <v>0</v>
      </c>
      <c r="R49" s="1">
        <v>58</v>
      </c>
      <c r="S49" s="1">
        <f aca="true" t="shared" si="24" ref="S49:AG49">S50+S110+S202+S261</f>
        <v>0</v>
      </c>
      <c r="T49" s="1">
        <f t="shared" si="24"/>
        <v>0</v>
      </c>
      <c r="U49" s="1">
        <f t="shared" si="24"/>
        <v>0</v>
      </c>
      <c r="V49" s="1">
        <f t="shared" si="24"/>
        <v>0</v>
      </c>
      <c r="W49" s="1">
        <f t="shared" si="24"/>
        <v>0</v>
      </c>
      <c r="X49" s="1">
        <f t="shared" si="24"/>
        <v>0</v>
      </c>
      <c r="Y49" s="1">
        <f t="shared" si="24"/>
        <v>0</v>
      </c>
      <c r="Z49" s="1">
        <f t="shared" si="24"/>
        <v>0</v>
      </c>
      <c r="AA49" s="1">
        <f t="shared" si="24"/>
        <v>0</v>
      </c>
      <c r="AB49" s="1">
        <f t="shared" si="24"/>
        <v>0</v>
      </c>
      <c r="AC49" s="1">
        <f t="shared" si="24"/>
        <v>0</v>
      </c>
      <c r="AD49" s="1">
        <f t="shared" si="24"/>
        <v>0</v>
      </c>
      <c r="AE49" s="1">
        <f t="shared" si="24"/>
        <v>0</v>
      </c>
      <c r="AF49" s="1">
        <f t="shared" si="24"/>
        <v>0</v>
      </c>
      <c r="AG49" s="1">
        <f t="shared" si="24"/>
        <v>0</v>
      </c>
      <c r="AH49" s="1">
        <v>0</v>
      </c>
      <c r="AI49" s="1">
        <f>AI50+AI110+AI202+AI261</f>
        <v>0</v>
      </c>
      <c r="AJ49" s="1">
        <f>AJ50+AJ110+AJ202+AJ261</f>
        <v>0</v>
      </c>
      <c r="AK49" s="1">
        <f>AK50+AK110+AK202+AK261</f>
        <v>0</v>
      </c>
      <c r="AL49" s="1">
        <f>AL50+AL110+AL202+AL261</f>
        <v>0</v>
      </c>
      <c r="AM49" s="1">
        <f>AM50+AM110+AM202+AM261</f>
        <v>0</v>
      </c>
      <c r="AN49" s="1">
        <v>0</v>
      </c>
      <c r="AO49" s="1">
        <f t="shared" si="10"/>
        <v>35.51187116</v>
      </c>
      <c r="AP49" s="1">
        <f t="shared" si="11"/>
        <v>9.490000000000002</v>
      </c>
      <c r="AQ49" s="1">
        <f t="shared" si="12"/>
        <v>0</v>
      </c>
      <c r="AR49" s="1">
        <f t="shared" si="13"/>
        <v>11.622000000000002</v>
      </c>
      <c r="AS49" s="1">
        <f t="shared" si="14"/>
        <v>0</v>
      </c>
      <c r="AT49" s="1">
        <f t="shared" si="15"/>
        <v>71</v>
      </c>
      <c r="AU49" s="1">
        <v>0</v>
      </c>
      <c r="AV49" s="1">
        <v>35.51187116</v>
      </c>
      <c r="AW49" s="1">
        <f aca="true" t="shared" si="25" ref="AW49:BV49">AW50+AW183+AW318+AW409</f>
        <v>9.490000000000002</v>
      </c>
      <c r="AX49" s="1">
        <f t="shared" si="25"/>
        <v>0</v>
      </c>
      <c r="AY49" s="1">
        <f t="shared" si="25"/>
        <v>11.622000000000002</v>
      </c>
      <c r="AZ49" s="1">
        <f t="shared" si="25"/>
        <v>0</v>
      </c>
      <c r="BA49" s="1">
        <f t="shared" si="25"/>
        <v>71</v>
      </c>
      <c r="BB49" s="1">
        <f t="shared" si="25"/>
        <v>0</v>
      </c>
      <c r="BC49" s="1">
        <f t="shared" si="25"/>
        <v>0</v>
      </c>
      <c r="BD49" s="1">
        <f t="shared" si="25"/>
        <v>0</v>
      </c>
      <c r="BE49" s="1">
        <f t="shared" si="25"/>
        <v>0</v>
      </c>
      <c r="BF49" s="1">
        <f t="shared" si="25"/>
        <v>0</v>
      </c>
      <c r="BG49" s="1">
        <f t="shared" si="25"/>
        <v>0</v>
      </c>
      <c r="BH49" s="1">
        <f t="shared" si="25"/>
        <v>0</v>
      </c>
      <c r="BI49" s="1">
        <f t="shared" si="25"/>
        <v>0</v>
      </c>
      <c r="BJ49" s="1">
        <f t="shared" si="25"/>
        <v>0</v>
      </c>
      <c r="BK49" s="1">
        <f t="shared" si="25"/>
        <v>0</v>
      </c>
      <c r="BL49" s="1">
        <f t="shared" si="25"/>
        <v>0</v>
      </c>
      <c r="BM49" s="1">
        <f t="shared" si="25"/>
        <v>0</v>
      </c>
      <c r="BN49" s="1">
        <f t="shared" si="25"/>
        <v>0</v>
      </c>
      <c r="BO49" s="1">
        <f t="shared" si="25"/>
        <v>0</v>
      </c>
      <c r="BP49" s="1">
        <f t="shared" si="25"/>
        <v>0</v>
      </c>
      <c r="BQ49" s="1">
        <f t="shared" si="25"/>
        <v>0</v>
      </c>
      <c r="BR49" s="1">
        <f t="shared" si="25"/>
        <v>0</v>
      </c>
      <c r="BS49" s="1">
        <f t="shared" si="25"/>
        <v>0</v>
      </c>
      <c r="BT49" s="1">
        <f t="shared" si="25"/>
        <v>0</v>
      </c>
      <c r="BU49" s="1">
        <f t="shared" si="25"/>
        <v>0</v>
      </c>
      <c r="BV49" s="1">
        <f t="shared" si="25"/>
        <v>0</v>
      </c>
      <c r="BW49" s="1">
        <v>0</v>
      </c>
      <c r="BX49" s="1">
        <v>0</v>
      </c>
      <c r="BY49" s="1">
        <f t="shared" si="16"/>
        <v>-3.443589498117163</v>
      </c>
      <c r="BZ49" s="1">
        <f>BY49/F49*100</f>
        <v>-8.839812031332302</v>
      </c>
      <c r="CA49" s="4"/>
    </row>
    <row r="50" spans="1:79" ht="41.25" customHeight="1">
      <c r="A50" s="23" t="s">
        <v>157</v>
      </c>
      <c r="B50" s="6" t="s">
        <v>158</v>
      </c>
      <c r="C50" s="36" t="s">
        <v>109</v>
      </c>
      <c r="D50" s="1">
        <v>42.640147825171994</v>
      </c>
      <c r="E50" s="1">
        <v>0</v>
      </c>
      <c r="F50" s="1">
        <f t="shared" si="4"/>
        <v>19.607920453259197</v>
      </c>
      <c r="G50" s="1">
        <f t="shared" si="5"/>
        <v>9.379999999999999</v>
      </c>
      <c r="H50" s="1">
        <f t="shared" si="6"/>
        <v>0</v>
      </c>
      <c r="I50" s="1">
        <f t="shared" si="7"/>
        <v>0</v>
      </c>
      <c r="J50" s="1">
        <f t="shared" si="8"/>
        <v>0</v>
      </c>
      <c r="K50" s="1">
        <f t="shared" si="9"/>
        <v>45</v>
      </c>
      <c r="L50" s="1">
        <v>0</v>
      </c>
      <c r="M50" s="1">
        <v>19.607920453259197</v>
      </c>
      <c r="N50" s="1">
        <v>9.379999999999999</v>
      </c>
      <c r="O50" s="1">
        <v>0</v>
      </c>
      <c r="P50" s="1">
        <v>0</v>
      </c>
      <c r="Q50" s="1">
        <v>0</v>
      </c>
      <c r="R50" s="1">
        <v>45</v>
      </c>
      <c r="S50" s="1">
        <f aca="true" t="shared" si="26" ref="S50:AG50">S51+S57</f>
        <v>0</v>
      </c>
      <c r="T50" s="1">
        <f t="shared" si="26"/>
        <v>0</v>
      </c>
      <c r="U50" s="1">
        <f t="shared" si="26"/>
        <v>0</v>
      </c>
      <c r="V50" s="1">
        <f t="shared" si="26"/>
        <v>0</v>
      </c>
      <c r="W50" s="1">
        <f t="shared" si="26"/>
        <v>0</v>
      </c>
      <c r="X50" s="1">
        <f t="shared" si="26"/>
        <v>0</v>
      </c>
      <c r="Y50" s="1">
        <f t="shared" si="26"/>
        <v>0</v>
      </c>
      <c r="Z50" s="1">
        <f t="shared" si="26"/>
        <v>0</v>
      </c>
      <c r="AA50" s="1">
        <f t="shared" si="26"/>
        <v>0</v>
      </c>
      <c r="AB50" s="1">
        <f t="shared" si="26"/>
        <v>0</v>
      </c>
      <c r="AC50" s="1">
        <f t="shared" si="26"/>
        <v>0</v>
      </c>
      <c r="AD50" s="1">
        <f t="shared" si="26"/>
        <v>0</v>
      </c>
      <c r="AE50" s="1">
        <f t="shared" si="26"/>
        <v>0</v>
      </c>
      <c r="AF50" s="1">
        <f t="shared" si="26"/>
        <v>0</v>
      </c>
      <c r="AG50" s="1">
        <f t="shared" si="26"/>
        <v>0</v>
      </c>
      <c r="AH50" s="1">
        <v>0</v>
      </c>
      <c r="AI50" s="1">
        <f>AI51+AI57</f>
        <v>0</v>
      </c>
      <c r="AJ50" s="1">
        <f>AJ51+AJ57</f>
        <v>0</v>
      </c>
      <c r="AK50" s="1">
        <f>AK51+AK57</f>
        <v>0</v>
      </c>
      <c r="AL50" s="1">
        <f>AL51+AL57</f>
        <v>0</v>
      </c>
      <c r="AM50" s="1">
        <f>AM51+AM57</f>
        <v>0</v>
      </c>
      <c r="AN50" s="1">
        <v>0</v>
      </c>
      <c r="AO50" s="1">
        <f t="shared" si="10"/>
        <v>15.56139551</v>
      </c>
      <c r="AP50" s="1">
        <f t="shared" si="11"/>
        <v>9.490000000000002</v>
      </c>
      <c r="AQ50" s="1">
        <f t="shared" si="12"/>
        <v>0</v>
      </c>
      <c r="AR50" s="1">
        <f t="shared" si="13"/>
        <v>0</v>
      </c>
      <c r="AS50" s="1">
        <f t="shared" si="14"/>
        <v>0</v>
      </c>
      <c r="AT50" s="1">
        <f t="shared" si="15"/>
        <v>51</v>
      </c>
      <c r="AU50" s="1">
        <v>0</v>
      </c>
      <c r="AV50" s="1">
        <v>15.56139551</v>
      </c>
      <c r="AW50" s="1">
        <f>AW51+AW75</f>
        <v>9.490000000000002</v>
      </c>
      <c r="AX50" s="1">
        <f aca="true" t="shared" si="27" ref="AX50:BV50">AX51+AX75</f>
        <v>0</v>
      </c>
      <c r="AY50" s="1">
        <f t="shared" si="27"/>
        <v>0</v>
      </c>
      <c r="AZ50" s="1">
        <f t="shared" si="27"/>
        <v>0</v>
      </c>
      <c r="BA50" s="1">
        <f t="shared" si="27"/>
        <v>51</v>
      </c>
      <c r="BB50" s="1">
        <f t="shared" si="27"/>
        <v>0</v>
      </c>
      <c r="BC50" s="1">
        <f t="shared" si="27"/>
        <v>0</v>
      </c>
      <c r="BD50" s="1">
        <f t="shared" si="27"/>
        <v>0</v>
      </c>
      <c r="BE50" s="1">
        <f t="shared" si="27"/>
        <v>0</v>
      </c>
      <c r="BF50" s="1">
        <f t="shared" si="27"/>
        <v>0</v>
      </c>
      <c r="BG50" s="1">
        <f t="shared" si="27"/>
        <v>0</v>
      </c>
      <c r="BH50" s="1">
        <f t="shared" si="27"/>
        <v>0</v>
      </c>
      <c r="BI50" s="1">
        <f t="shared" si="27"/>
        <v>0</v>
      </c>
      <c r="BJ50" s="1">
        <f t="shared" si="27"/>
        <v>0</v>
      </c>
      <c r="BK50" s="1">
        <f t="shared" si="27"/>
        <v>0</v>
      </c>
      <c r="BL50" s="1">
        <f t="shared" si="27"/>
        <v>0</v>
      </c>
      <c r="BM50" s="1">
        <f t="shared" si="27"/>
        <v>0</v>
      </c>
      <c r="BN50" s="1">
        <f t="shared" si="27"/>
        <v>0</v>
      </c>
      <c r="BO50" s="1">
        <f t="shared" si="27"/>
        <v>0</v>
      </c>
      <c r="BP50" s="1">
        <f t="shared" si="27"/>
        <v>0</v>
      </c>
      <c r="BQ50" s="1">
        <f t="shared" si="27"/>
        <v>0</v>
      </c>
      <c r="BR50" s="1">
        <f t="shared" si="27"/>
        <v>0</v>
      </c>
      <c r="BS50" s="1">
        <f t="shared" si="27"/>
        <v>0</v>
      </c>
      <c r="BT50" s="1">
        <f t="shared" si="27"/>
        <v>0</v>
      </c>
      <c r="BU50" s="1">
        <f t="shared" si="27"/>
        <v>0</v>
      </c>
      <c r="BV50" s="1">
        <f t="shared" si="27"/>
        <v>0</v>
      </c>
      <c r="BW50" s="1">
        <v>0</v>
      </c>
      <c r="BX50" s="1">
        <v>0</v>
      </c>
      <c r="BY50" s="1">
        <f t="shared" si="16"/>
        <v>-4.046524943259197</v>
      </c>
      <c r="BZ50" s="1">
        <f>BY50/F50*100</f>
        <v>-20.637195835760288</v>
      </c>
      <c r="CA50" s="4"/>
    </row>
    <row r="51" spans="1:79" ht="41.25" customHeight="1">
      <c r="A51" s="23" t="s">
        <v>159</v>
      </c>
      <c r="B51" s="6" t="s">
        <v>160</v>
      </c>
      <c r="C51" s="36" t="s">
        <v>109</v>
      </c>
      <c r="D51" s="1">
        <v>17.643989975171998</v>
      </c>
      <c r="E51" s="1">
        <v>0</v>
      </c>
      <c r="F51" s="1">
        <f t="shared" si="4"/>
        <v>7.1602630432592</v>
      </c>
      <c r="G51" s="1">
        <f t="shared" si="5"/>
        <v>1.36</v>
      </c>
      <c r="H51" s="1">
        <f t="shared" si="6"/>
        <v>0</v>
      </c>
      <c r="I51" s="1">
        <f t="shared" si="7"/>
        <v>0</v>
      </c>
      <c r="J51" s="1">
        <f t="shared" si="8"/>
        <v>0</v>
      </c>
      <c r="K51" s="1">
        <f t="shared" si="9"/>
        <v>0</v>
      </c>
      <c r="L51" s="1">
        <v>0</v>
      </c>
      <c r="M51" s="1">
        <v>7.1602630432592</v>
      </c>
      <c r="N51" s="1">
        <v>1.36</v>
      </c>
      <c r="O51" s="1">
        <v>0</v>
      </c>
      <c r="P51" s="1">
        <v>0</v>
      </c>
      <c r="Q51" s="1">
        <v>0</v>
      </c>
      <c r="R51" s="1">
        <v>0</v>
      </c>
      <c r="S51" s="1">
        <f aca="true" t="shared" si="28" ref="S51:AM51">S52</f>
        <v>0</v>
      </c>
      <c r="T51" s="1">
        <f t="shared" si="28"/>
        <v>0</v>
      </c>
      <c r="U51" s="1">
        <f t="shared" si="28"/>
        <v>0</v>
      </c>
      <c r="V51" s="1">
        <f t="shared" si="28"/>
        <v>0</v>
      </c>
      <c r="W51" s="1">
        <f t="shared" si="28"/>
        <v>0</v>
      </c>
      <c r="X51" s="1">
        <f t="shared" si="28"/>
        <v>0</v>
      </c>
      <c r="Y51" s="1">
        <f t="shared" si="28"/>
        <v>0</v>
      </c>
      <c r="Z51" s="1">
        <f t="shared" si="28"/>
        <v>0</v>
      </c>
      <c r="AA51" s="1">
        <f t="shared" si="28"/>
        <v>0</v>
      </c>
      <c r="AB51" s="1">
        <f t="shared" si="28"/>
        <v>0</v>
      </c>
      <c r="AC51" s="1">
        <f t="shared" si="28"/>
        <v>0</v>
      </c>
      <c r="AD51" s="1">
        <f t="shared" si="28"/>
        <v>0</v>
      </c>
      <c r="AE51" s="1">
        <f t="shared" si="28"/>
        <v>0</v>
      </c>
      <c r="AF51" s="1">
        <f t="shared" si="28"/>
        <v>0</v>
      </c>
      <c r="AG51" s="1">
        <f t="shared" si="28"/>
        <v>0</v>
      </c>
      <c r="AH51" s="1">
        <v>0</v>
      </c>
      <c r="AI51" s="1">
        <f t="shared" si="28"/>
        <v>0</v>
      </c>
      <c r="AJ51" s="1">
        <f t="shared" si="28"/>
        <v>0</v>
      </c>
      <c r="AK51" s="1">
        <f t="shared" si="28"/>
        <v>0</v>
      </c>
      <c r="AL51" s="1">
        <f t="shared" si="28"/>
        <v>0</v>
      </c>
      <c r="AM51" s="1">
        <f t="shared" si="28"/>
        <v>0</v>
      </c>
      <c r="AN51" s="1">
        <v>0</v>
      </c>
      <c r="AO51" s="1">
        <f t="shared" si="10"/>
        <v>6.3711895400000005</v>
      </c>
      <c r="AP51" s="1">
        <f t="shared" si="11"/>
        <v>1.4500000000000002</v>
      </c>
      <c r="AQ51" s="1">
        <f t="shared" si="12"/>
        <v>0</v>
      </c>
      <c r="AR51" s="1">
        <f t="shared" si="13"/>
        <v>0</v>
      </c>
      <c r="AS51" s="1">
        <f t="shared" si="14"/>
        <v>0</v>
      </c>
      <c r="AT51" s="1">
        <f t="shared" si="15"/>
        <v>0</v>
      </c>
      <c r="AU51" s="1">
        <v>0</v>
      </c>
      <c r="AV51" s="1">
        <v>6.3711895400000005</v>
      </c>
      <c r="AW51" s="1">
        <f>AW52</f>
        <v>1.4500000000000002</v>
      </c>
      <c r="AX51" s="1">
        <f aca="true" t="shared" si="29" ref="AX51:BV51">AX52</f>
        <v>0</v>
      </c>
      <c r="AY51" s="1">
        <f t="shared" si="29"/>
        <v>0</v>
      </c>
      <c r="AZ51" s="1">
        <f t="shared" si="29"/>
        <v>0</v>
      </c>
      <c r="BA51" s="1">
        <f t="shared" si="29"/>
        <v>0</v>
      </c>
      <c r="BB51" s="1">
        <f t="shared" si="29"/>
        <v>0</v>
      </c>
      <c r="BC51" s="1">
        <f t="shared" si="29"/>
        <v>0</v>
      </c>
      <c r="BD51" s="1">
        <f t="shared" si="29"/>
        <v>0</v>
      </c>
      <c r="BE51" s="1">
        <f t="shared" si="29"/>
        <v>0</v>
      </c>
      <c r="BF51" s="1">
        <f t="shared" si="29"/>
        <v>0</v>
      </c>
      <c r="BG51" s="1">
        <f t="shared" si="29"/>
        <v>0</v>
      </c>
      <c r="BH51" s="1">
        <f t="shared" si="29"/>
        <v>0</v>
      </c>
      <c r="BI51" s="1">
        <f t="shared" si="29"/>
        <v>0</v>
      </c>
      <c r="BJ51" s="1">
        <f t="shared" si="29"/>
        <v>0</v>
      </c>
      <c r="BK51" s="1">
        <f t="shared" si="29"/>
        <v>0</v>
      </c>
      <c r="BL51" s="1">
        <f t="shared" si="29"/>
        <v>0</v>
      </c>
      <c r="BM51" s="1">
        <f t="shared" si="29"/>
        <v>0</v>
      </c>
      <c r="BN51" s="1">
        <f t="shared" si="29"/>
        <v>0</v>
      </c>
      <c r="BO51" s="1">
        <f t="shared" si="29"/>
        <v>0</v>
      </c>
      <c r="BP51" s="1">
        <f t="shared" si="29"/>
        <v>0</v>
      </c>
      <c r="BQ51" s="1">
        <f t="shared" si="29"/>
        <v>0</v>
      </c>
      <c r="BR51" s="1">
        <f t="shared" si="29"/>
        <v>0</v>
      </c>
      <c r="BS51" s="1">
        <f t="shared" si="29"/>
        <v>0</v>
      </c>
      <c r="BT51" s="1">
        <f t="shared" si="29"/>
        <v>0</v>
      </c>
      <c r="BU51" s="1">
        <f t="shared" si="29"/>
        <v>0</v>
      </c>
      <c r="BV51" s="1">
        <f t="shared" si="29"/>
        <v>0</v>
      </c>
      <c r="BW51" s="1">
        <v>0</v>
      </c>
      <c r="BX51" s="1">
        <v>0</v>
      </c>
      <c r="BY51" s="1">
        <f t="shared" si="16"/>
        <v>-0.7890735032591998</v>
      </c>
      <c r="BZ51" s="1">
        <f>BY51/F51*100</f>
        <v>-11.02017479653974</v>
      </c>
      <c r="CA51" s="4"/>
    </row>
    <row r="52" spans="1:79" ht="41.25" customHeight="1">
      <c r="A52" s="23" t="s">
        <v>244</v>
      </c>
      <c r="B52" s="7" t="s">
        <v>161</v>
      </c>
      <c r="C52" s="38" t="s">
        <v>245</v>
      </c>
      <c r="D52" s="1">
        <v>17.643989975171998</v>
      </c>
      <c r="E52" s="1">
        <v>0</v>
      </c>
      <c r="F52" s="1">
        <f t="shared" si="4"/>
        <v>7.1602630432592</v>
      </c>
      <c r="G52" s="1">
        <f t="shared" si="5"/>
        <v>1.36</v>
      </c>
      <c r="H52" s="1">
        <f t="shared" si="6"/>
        <v>0</v>
      </c>
      <c r="I52" s="1">
        <f t="shared" si="7"/>
        <v>0</v>
      </c>
      <c r="J52" s="1">
        <f t="shared" si="8"/>
        <v>0</v>
      </c>
      <c r="K52" s="1">
        <f t="shared" si="9"/>
        <v>0</v>
      </c>
      <c r="L52" s="1">
        <v>0</v>
      </c>
      <c r="M52" s="1">
        <v>7.1602630432592</v>
      </c>
      <c r="N52" s="1">
        <v>1.36</v>
      </c>
      <c r="O52" s="1">
        <v>0</v>
      </c>
      <c r="P52" s="1">
        <v>0</v>
      </c>
      <c r="Q52" s="1">
        <v>0</v>
      </c>
      <c r="R52" s="1">
        <v>0</v>
      </c>
      <c r="S52" s="1">
        <f aca="true" t="shared" si="30" ref="S52:AG52">SUM(S54:S56)</f>
        <v>0</v>
      </c>
      <c r="T52" s="1">
        <f t="shared" si="30"/>
        <v>0</v>
      </c>
      <c r="U52" s="1">
        <f t="shared" si="30"/>
        <v>0</v>
      </c>
      <c r="V52" s="1">
        <f t="shared" si="30"/>
        <v>0</v>
      </c>
      <c r="W52" s="1">
        <f t="shared" si="30"/>
        <v>0</v>
      </c>
      <c r="X52" s="1">
        <f t="shared" si="30"/>
        <v>0</v>
      </c>
      <c r="Y52" s="1">
        <f t="shared" si="30"/>
        <v>0</v>
      </c>
      <c r="Z52" s="1">
        <f t="shared" si="30"/>
        <v>0</v>
      </c>
      <c r="AA52" s="1">
        <f t="shared" si="30"/>
        <v>0</v>
      </c>
      <c r="AB52" s="1">
        <f t="shared" si="30"/>
        <v>0</v>
      </c>
      <c r="AC52" s="1">
        <f t="shared" si="30"/>
        <v>0</v>
      </c>
      <c r="AD52" s="1">
        <f t="shared" si="30"/>
        <v>0</v>
      </c>
      <c r="AE52" s="1">
        <f t="shared" si="30"/>
        <v>0</v>
      </c>
      <c r="AF52" s="1">
        <f t="shared" si="30"/>
        <v>0</v>
      </c>
      <c r="AG52" s="1">
        <f t="shared" si="30"/>
        <v>0</v>
      </c>
      <c r="AH52" s="1">
        <v>0</v>
      </c>
      <c r="AI52" s="1">
        <f>SUM(AI54:AI56)</f>
        <v>0</v>
      </c>
      <c r="AJ52" s="1">
        <f>SUM(AJ54:AJ56)</f>
        <v>0</v>
      </c>
      <c r="AK52" s="1">
        <f>SUM(AK54:AK56)</f>
        <v>0</v>
      </c>
      <c r="AL52" s="1">
        <f>SUM(AL54:AL56)</f>
        <v>0</v>
      </c>
      <c r="AM52" s="1">
        <f>SUM(AM54:AM56)</f>
        <v>0</v>
      </c>
      <c r="AN52" s="1">
        <v>0</v>
      </c>
      <c r="AO52" s="1">
        <f t="shared" si="10"/>
        <v>6.3711895400000005</v>
      </c>
      <c r="AP52" s="1">
        <f t="shared" si="11"/>
        <v>1.4500000000000002</v>
      </c>
      <c r="AQ52" s="1">
        <f t="shared" si="12"/>
        <v>0</v>
      </c>
      <c r="AR52" s="1">
        <f t="shared" si="13"/>
        <v>0</v>
      </c>
      <c r="AS52" s="1">
        <f t="shared" si="14"/>
        <v>0</v>
      </c>
      <c r="AT52" s="1">
        <f t="shared" si="15"/>
        <v>0</v>
      </c>
      <c r="AU52" s="1">
        <v>0</v>
      </c>
      <c r="AV52" s="1">
        <v>6.3711895400000005</v>
      </c>
      <c r="AW52" s="1">
        <f>SUM(AW54:AW74)</f>
        <v>1.4500000000000002</v>
      </c>
      <c r="AX52" s="1">
        <f aca="true" t="shared" si="31" ref="AX52:BV52">SUM(AX54:AX74)</f>
        <v>0</v>
      </c>
      <c r="AY52" s="1">
        <f t="shared" si="31"/>
        <v>0</v>
      </c>
      <c r="AZ52" s="1">
        <f t="shared" si="31"/>
        <v>0</v>
      </c>
      <c r="BA52" s="1">
        <f t="shared" si="31"/>
        <v>0</v>
      </c>
      <c r="BB52" s="1">
        <f t="shared" si="31"/>
        <v>0</v>
      </c>
      <c r="BC52" s="1">
        <f t="shared" si="31"/>
        <v>0</v>
      </c>
      <c r="BD52" s="1">
        <f t="shared" si="31"/>
        <v>0</v>
      </c>
      <c r="BE52" s="1">
        <f t="shared" si="31"/>
        <v>0</v>
      </c>
      <c r="BF52" s="1">
        <f t="shared" si="31"/>
        <v>0</v>
      </c>
      <c r="BG52" s="1">
        <f t="shared" si="31"/>
        <v>0</v>
      </c>
      <c r="BH52" s="1">
        <f t="shared" si="31"/>
        <v>0</v>
      </c>
      <c r="BI52" s="1">
        <f t="shared" si="31"/>
        <v>0</v>
      </c>
      <c r="BJ52" s="1">
        <f t="shared" si="31"/>
        <v>0</v>
      </c>
      <c r="BK52" s="1">
        <f t="shared" si="31"/>
        <v>0</v>
      </c>
      <c r="BL52" s="1">
        <f t="shared" si="31"/>
        <v>0</v>
      </c>
      <c r="BM52" s="1">
        <f t="shared" si="31"/>
        <v>0</v>
      </c>
      <c r="BN52" s="1">
        <f t="shared" si="31"/>
        <v>0</v>
      </c>
      <c r="BO52" s="1">
        <f t="shared" si="31"/>
        <v>0</v>
      </c>
      <c r="BP52" s="1">
        <f t="shared" si="31"/>
        <v>0</v>
      </c>
      <c r="BQ52" s="1">
        <f t="shared" si="31"/>
        <v>0</v>
      </c>
      <c r="BR52" s="1">
        <f t="shared" si="31"/>
        <v>0</v>
      </c>
      <c r="BS52" s="1">
        <f t="shared" si="31"/>
        <v>0</v>
      </c>
      <c r="BT52" s="1">
        <f t="shared" si="31"/>
        <v>0</v>
      </c>
      <c r="BU52" s="1">
        <f t="shared" si="31"/>
        <v>0</v>
      </c>
      <c r="BV52" s="1">
        <f t="shared" si="31"/>
        <v>0</v>
      </c>
      <c r="BW52" s="1">
        <v>0</v>
      </c>
      <c r="BX52" s="1">
        <v>0</v>
      </c>
      <c r="BY52" s="1">
        <f t="shared" si="16"/>
        <v>-0.7890735032591998</v>
      </c>
      <c r="BZ52" s="1">
        <f>BY52/F52*100</f>
        <v>-11.02017479653974</v>
      </c>
      <c r="CA52" s="4"/>
    </row>
    <row r="53" spans="1:79" ht="12">
      <c r="A53" s="23"/>
      <c r="B53" s="9" t="s">
        <v>246</v>
      </c>
      <c r="C53" s="39"/>
      <c r="D53" s="1">
        <v>0</v>
      </c>
      <c r="E53" s="1">
        <v>0</v>
      </c>
      <c r="F53" s="1">
        <f t="shared" si="4"/>
        <v>0</v>
      </c>
      <c r="G53" s="1">
        <f t="shared" si="5"/>
        <v>0</v>
      </c>
      <c r="H53" s="1">
        <f t="shared" si="6"/>
        <v>0</v>
      </c>
      <c r="I53" s="1">
        <f t="shared" si="7"/>
        <v>0</v>
      </c>
      <c r="J53" s="1">
        <f t="shared" si="8"/>
        <v>0</v>
      </c>
      <c r="K53" s="1">
        <f t="shared" si="9"/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f t="shared" si="10"/>
        <v>0</v>
      </c>
      <c r="AP53" s="1">
        <f t="shared" si="11"/>
        <v>0</v>
      </c>
      <c r="AQ53" s="1">
        <f t="shared" si="12"/>
        <v>0</v>
      </c>
      <c r="AR53" s="1">
        <f t="shared" si="13"/>
        <v>0</v>
      </c>
      <c r="AS53" s="1">
        <f t="shared" si="14"/>
        <v>0</v>
      </c>
      <c r="AT53" s="1">
        <f t="shared" si="15"/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f t="shared" si="16"/>
        <v>0</v>
      </c>
      <c r="BZ53" s="1">
        <v>0</v>
      </c>
      <c r="CA53" s="3"/>
    </row>
    <row r="54" spans="1:79" ht="12">
      <c r="A54" s="23"/>
      <c r="B54" s="9" t="s">
        <v>247</v>
      </c>
      <c r="C54" s="39"/>
      <c r="D54" s="1">
        <v>0</v>
      </c>
      <c r="E54" s="1">
        <v>0</v>
      </c>
      <c r="F54" s="1">
        <f t="shared" si="4"/>
        <v>0</v>
      </c>
      <c r="G54" s="1">
        <f t="shared" si="5"/>
        <v>0</v>
      </c>
      <c r="H54" s="1">
        <f t="shared" si="6"/>
        <v>0</v>
      </c>
      <c r="I54" s="1">
        <f t="shared" si="7"/>
        <v>0</v>
      </c>
      <c r="J54" s="1">
        <f t="shared" si="8"/>
        <v>0</v>
      </c>
      <c r="K54" s="1">
        <f t="shared" si="9"/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f t="shared" si="10"/>
        <v>0</v>
      </c>
      <c r="AP54" s="1">
        <f t="shared" si="11"/>
        <v>0</v>
      </c>
      <c r="AQ54" s="1">
        <f t="shared" si="12"/>
        <v>0</v>
      </c>
      <c r="AR54" s="1">
        <f t="shared" si="13"/>
        <v>0</v>
      </c>
      <c r="AS54" s="1">
        <f t="shared" si="14"/>
        <v>0</v>
      </c>
      <c r="AT54" s="1">
        <f t="shared" si="15"/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f t="shared" si="16"/>
        <v>0</v>
      </c>
      <c r="BZ54" s="1">
        <v>0</v>
      </c>
      <c r="CA54" s="3"/>
    </row>
    <row r="55" spans="1:79" ht="24">
      <c r="A55" s="23"/>
      <c r="B55" s="10" t="s">
        <v>248</v>
      </c>
      <c r="C55" s="39" t="s">
        <v>245</v>
      </c>
      <c r="D55" s="1">
        <v>3.33691550462</v>
      </c>
      <c r="E55" s="1">
        <v>0</v>
      </c>
      <c r="F55" s="1">
        <f t="shared" si="4"/>
        <v>0</v>
      </c>
      <c r="G55" s="1">
        <f t="shared" si="5"/>
        <v>0</v>
      </c>
      <c r="H55" s="1">
        <f t="shared" si="6"/>
        <v>0</v>
      </c>
      <c r="I55" s="1">
        <f t="shared" si="7"/>
        <v>0</v>
      </c>
      <c r="J55" s="1">
        <f t="shared" si="8"/>
        <v>0</v>
      </c>
      <c r="K55" s="1">
        <f t="shared" si="9"/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f t="shared" si="10"/>
        <v>0</v>
      </c>
      <c r="AP55" s="1">
        <f t="shared" si="11"/>
        <v>0</v>
      </c>
      <c r="AQ55" s="1">
        <f t="shared" si="12"/>
        <v>0</v>
      </c>
      <c r="AR55" s="1">
        <f t="shared" si="13"/>
        <v>0</v>
      </c>
      <c r="AS55" s="1">
        <f t="shared" si="14"/>
        <v>0</v>
      </c>
      <c r="AT55" s="1">
        <f t="shared" si="15"/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f t="shared" si="16"/>
        <v>0</v>
      </c>
      <c r="BZ55" s="1">
        <v>0</v>
      </c>
      <c r="CA55" s="3"/>
    </row>
    <row r="56" spans="1:79" ht="12">
      <c r="A56" s="23"/>
      <c r="B56" s="9" t="s">
        <v>222</v>
      </c>
      <c r="C56" s="39"/>
      <c r="D56" s="1">
        <v>0</v>
      </c>
      <c r="E56" s="1">
        <v>0</v>
      </c>
      <c r="F56" s="1">
        <f t="shared" si="4"/>
        <v>0</v>
      </c>
      <c r="G56" s="1">
        <f t="shared" si="5"/>
        <v>0</v>
      </c>
      <c r="H56" s="1">
        <f t="shared" si="6"/>
        <v>0</v>
      </c>
      <c r="I56" s="1">
        <f t="shared" si="7"/>
        <v>0</v>
      </c>
      <c r="J56" s="1">
        <f t="shared" si="8"/>
        <v>0</v>
      </c>
      <c r="K56" s="1">
        <f t="shared" si="9"/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f t="shared" si="10"/>
        <v>0</v>
      </c>
      <c r="AP56" s="1">
        <f t="shared" si="11"/>
        <v>0</v>
      </c>
      <c r="AQ56" s="1">
        <f t="shared" si="12"/>
        <v>0</v>
      </c>
      <c r="AR56" s="1">
        <f t="shared" si="13"/>
        <v>0</v>
      </c>
      <c r="AS56" s="1">
        <f t="shared" si="14"/>
        <v>0</v>
      </c>
      <c r="AT56" s="1">
        <f t="shared" si="15"/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f t="shared" si="16"/>
        <v>0</v>
      </c>
      <c r="BZ56" s="1">
        <v>0</v>
      </c>
      <c r="CA56" s="3"/>
    </row>
    <row r="57" spans="1:79" s="35" customFormat="1" ht="24">
      <c r="A57" s="23"/>
      <c r="B57" s="10" t="s">
        <v>249</v>
      </c>
      <c r="C57" s="39" t="s">
        <v>245</v>
      </c>
      <c r="D57" s="2">
        <v>1.63786739496</v>
      </c>
      <c r="E57" s="2">
        <v>0</v>
      </c>
      <c r="F57" s="1">
        <f t="shared" si="4"/>
        <v>0</v>
      </c>
      <c r="G57" s="1">
        <f t="shared" si="5"/>
        <v>0</v>
      </c>
      <c r="H57" s="1">
        <f t="shared" si="6"/>
        <v>0</v>
      </c>
      <c r="I57" s="1">
        <f t="shared" si="7"/>
        <v>0</v>
      </c>
      <c r="J57" s="1">
        <f t="shared" si="8"/>
        <v>0</v>
      </c>
      <c r="K57" s="1">
        <f t="shared" si="9"/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f aca="true" t="shared" si="32" ref="S57:AG57">S58+S71+S90+S103+S106</f>
        <v>0</v>
      </c>
      <c r="T57" s="2">
        <f t="shared" si="32"/>
        <v>0</v>
      </c>
      <c r="U57" s="2">
        <f t="shared" si="32"/>
        <v>0</v>
      </c>
      <c r="V57" s="2">
        <f t="shared" si="32"/>
        <v>0</v>
      </c>
      <c r="W57" s="2">
        <f t="shared" si="32"/>
        <v>0</v>
      </c>
      <c r="X57" s="2">
        <f t="shared" si="32"/>
        <v>0</v>
      </c>
      <c r="Y57" s="2">
        <f t="shared" si="32"/>
        <v>0</v>
      </c>
      <c r="Z57" s="2">
        <f t="shared" si="32"/>
        <v>0</v>
      </c>
      <c r="AA57" s="2">
        <f t="shared" si="32"/>
        <v>0</v>
      </c>
      <c r="AB57" s="2">
        <f t="shared" si="32"/>
        <v>0</v>
      </c>
      <c r="AC57" s="2">
        <f t="shared" si="32"/>
        <v>0</v>
      </c>
      <c r="AD57" s="2">
        <f t="shared" si="32"/>
        <v>0</v>
      </c>
      <c r="AE57" s="2">
        <f t="shared" si="32"/>
        <v>0</v>
      </c>
      <c r="AF57" s="2">
        <f t="shared" si="32"/>
        <v>0</v>
      </c>
      <c r="AG57" s="2">
        <f t="shared" si="32"/>
        <v>0</v>
      </c>
      <c r="AH57" s="2">
        <v>0</v>
      </c>
      <c r="AI57" s="2">
        <f>AI58+AI71+AI90+AI103+AI106</f>
        <v>0</v>
      </c>
      <c r="AJ57" s="2">
        <f>AJ58+AJ71+AJ90+AJ103+AJ106</f>
        <v>0</v>
      </c>
      <c r="AK57" s="2">
        <f>AK58+AK71+AK90+AK103+AK106</f>
        <v>0</v>
      </c>
      <c r="AL57" s="2">
        <f>AL58+AL71+AL90+AL103+AL106</f>
        <v>0</v>
      </c>
      <c r="AM57" s="2">
        <f>AM58+AM71+AM90+AM103+AM106</f>
        <v>0</v>
      </c>
      <c r="AN57" s="2">
        <v>0</v>
      </c>
      <c r="AO57" s="1">
        <f t="shared" si="10"/>
        <v>0</v>
      </c>
      <c r="AP57" s="1">
        <f t="shared" si="11"/>
        <v>0</v>
      </c>
      <c r="AQ57" s="1">
        <f t="shared" si="12"/>
        <v>0</v>
      </c>
      <c r="AR57" s="1">
        <f t="shared" si="13"/>
        <v>0</v>
      </c>
      <c r="AS57" s="1">
        <f t="shared" si="14"/>
        <v>0</v>
      </c>
      <c r="AT57" s="1">
        <f t="shared" si="15"/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f aca="true" t="shared" si="33" ref="BB57:BP57">BB58+BB71+BB90+BB103+BB106</f>
        <v>0</v>
      </c>
      <c r="BC57" s="2">
        <f t="shared" si="33"/>
        <v>0</v>
      </c>
      <c r="BD57" s="2">
        <f t="shared" si="33"/>
        <v>0</v>
      </c>
      <c r="BE57" s="2">
        <f t="shared" si="33"/>
        <v>0</v>
      </c>
      <c r="BF57" s="2">
        <f t="shared" si="33"/>
        <v>0</v>
      </c>
      <c r="BG57" s="2">
        <f t="shared" si="33"/>
        <v>0</v>
      </c>
      <c r="BH57" s="2">
        <f t="shared" si="33"/>
        <v>0</v>
      </c>
      <c r="BI57" s="2">
        <f t="shared" si="33"/>
        <v>0</v>
      </c>
      <c r="BJ57" s="2">
        <f t="shared" si="33"/>
        <v>0</v>
      </c>
      <c r="BK57" s="2">
        <f t="shared" si="33"/>
        <v>0</v>
      </c>
      <c r="BL57" s="2">
        <f t="shared" si="33"/>
        <v>0</v>
      </c>
      <c r="BM57" s="2">
        <f t="shared" si="33"/>
        <v>0</v>
      </c>
      <c r="BN57" s="2">
        <f t="shared" si="33"/>
        <v>0</v>
      </c>
      <c r="BO57" s="2">
        <f t="shared" si="33"/>
        <v>0</v>
      </c>
      <c r="BP57" s="2">
        <f t="shared" si="33"/>
        <v>0</v>
      </c>
      <c r="BQ57" s="2">
        <v>0</v>
      </c>
      <c r="BR57" s="2">
        <f>BR58+BR71+BR90+BR103+BR106</f>
        <v>0</v>
      </c>
      <c r="BS57" s="2">
        <f>BS58+BS71+BS90+BS103+BS106</f>
        <v>0</v>
      </c>
      <c r="BT57" s="2">
        <f>BT58+BT71+BT90+BT103+BT106</f>
        <v>0</v>
      </c>
      <c r="BU57" s="2">
        <f>BU58+BU71+BU90+BU103+BU106</f>
        <v>0</v>
      </c>
      <c r="BV57" s="2">
        <f>BV58+BV71+BV90+BV103+BV106</f>
        <v>0</v>
      </c>
      <c r="BW57" s="2">
        <v>0</v>
      </c>
      <c r="BX57" s="2">
        <v>0</v>
      </c>
      <c r="BY57" s="1">
        <f t="shared" si="16"/>
        <v>0</v>
      </c>
      <c r="BZ57" s="1">
        <v>0</v>
      </c>
      <c r="CA57" s="4"/>
    </row>
    <row r="58" spans="1:79" s="35" customFormat="1" ht="12">
      <c r="A58" s="23"/>
      <c r="B58" s="9" t="s">
        <v>223</v>
      </c>
      <c r="C58" s="39"/>
      <c r="D58" s="2">
        <v>0</v>
      </c>
      <c r="E58" s="2">
        <v>0</v>
      </c>
      <c r="F58" s="1">
        <f t="shared" si="4"/>
        <v>0</v>
      </c>
      <c r="G58" s="1">
        <f t="shared" si="5"/>
        <v>0</v>
      </c>
      <c r="H58" s="1">
        <f t="shared" si="6"/>
        <v>0</v>
      </c>
      <c r="I58" s="1">
        <f t="shared" si="7"/>
        <v>0</v>
      </c>
      <c r="J58" s="1">
        <f t="shared" si="8"/>
        <v>0</v>
      </c>
      <c r="K58" s="1">
        <f t="shared" si="9"/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f aca="true" t="shared" si="34" ref="S58:AM58">SUM(S60:S67)</f>
        <v>0</v>
      </c>
      <c r="T58" s="2">
        <f t="shared" si="34"/>
        <v>0</v>
      </c>
      <c r="U58" s="2">
        <f t="shared" si="34"/>
        <v>0</v>
      </c>
      <c r="V58" s="2">
        <f t="shared" si="34"/>
        <v>0</v>
      </c>
      <c r="W58" s="2">
        <f t="shared" si="34"/>
        <v>0</v>
      </c>
      <c r="X58" s="2">
        <f t="shared" si="34"/>
        <v>0</v>
      </c>
      <c r="Y58" s="2">
        <f t="shared" si="34"/>
        <v>0</v>
      </c>
      <c r="Z58" s="2">
        <f t="shared" si="34"/>
        <v>0</v>
      </c>
      <c r="AA58" s="2">
        <f t="shared" si="34"/>
        <v>0</v>
      </c>
      <c r="AB58" s="2">
        <f t="shared" si="34"/>
        <v>0</v>
      </c>
      <c r="AC58" s="2">
        <f t="shared" si="34"/>
        <v>0</v>
      </c>
      <c r="AD58" s="2">
        <f t="shared" si="34"/>
        <v>0</v>
      </c>
      <c r="AE58" s="2">
        <f t="shared" si="34"/>
        <v>0</v>
      </c>
      <c r="AF58" s="2">
        <f t="shared" si="34"/>
        <v>0</v>
      </c>
      <c r="AG58" s="2">
        <f t="shared" si="34"/>
        <v>0</v>
      </c>
      <c r="AH58" s="2">
        <v>0</v>
      </c>
      <c r="AI58" s="2">
        <f t="shared" si="34"/>
        <v>0</v>
      </c>
      <c r="AJ58" s="2">
        <f t="shared" si="34"/>
        <v>0</v>
      </c>
      <c r="AK58" s="2">
        <f t="shared" si="34"/>
        <v>0</v>
      </c>
      <c r="AL58" s="2">
        <f t="shared" si="34"/>
        <v>0</v>
      </c>
      <c r="AM58" s="2">
        <f t="shared" si="34"/>
        <v>0</v>
      </c>
      <c r="AN58" s="2">
        <v>0</v>
      </c>
      <c r="AO58" s="1">
        <f t="shared" si="10"/>
        <v>0</v>
      </c>
      <c r="AP58" s="1">
        <f t="shared" si="11"/>
        <v>0</v>
      </c>
      <c r="AQ58" s="1">
        <f t="shared" si="12"/>
        <v>0</v>
      </c>
      <c r="AR58" s="1">
        <f t="shared" si="13"/>
        <v>0</v>
      </c>
      <c r="AS58" s="1">
        <f t="shared" si="14"/>
        <v>0</v>
      </c>
      <c r="AT58" s="1">
        <f t="shared" si="15"/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f aca="true" t="shared" si="35" ref="BB58:BV58">SUM(BB60:BB67)</f>
        <v>0</v>
      </c>
      <c r="BC58" s="2">
        <f t="shared" si="35"/>
        <v>0</v>
      </c>
      <c r="BD58" s="2">
        <f t="shared" si="35"/>
        <v>0</v>
      </c>
      <c r="BE58" s="2">
        <f t="shared" si="35"/>
        <v>0</v>
      </c>
      <c r="BF58" s="2">
        <f t="shared" si="35"/>
        <v>0</v>
      </c>
      <c r="BG58" s="2">
        <f t="shared" si="35"/>
        <v>0</v>
      </c>
      <c r="BH58" s="2">
        <f t="shared" si="35"/>
        <v>0</v>
      </c>
      <c r="BI58" s="2">
        <f t="shared" si="35"/>
        <v>0</v>
      </c>
      <c r="BJ58" s="2">
        <f t="shared" si="35"/>
        <v>0</v>
      </c>
      <c r="BK58" s="2">
        <f t="shared" si="35"/>
        <v>0</v>
      </c>
      <c r="BL58" s="2">
        <f t="shared" si="35"/>
        <v>0</v>
      </c>
      <c r="BM58" s="2">
        <f t="shared" si="35"/>
        <v>0</v>
      </c>
      <c r="BN58" s="2">
        <f t="shared" si="35"/>
        <v>0</v>
      </c>
      <c r="BO58" s="2">
        <f t="shared" si="35"/>
        <v>0</v>
      </c>
      <c r="BP58" s="2">
        <f t="shared" si="35"/>
        <v>0</v>
      </c>
      <c r="BQ58" s="2">
        <v>0</v>
      </c>
      <c r="BR58" s="2">
        <f t="shared" si="35"/>
        <v>0</v>
      </c>
      <c r="BS58" s="2">
        <f t="shared" si="35"/>
        <v>0</v>
      </c>
      <c r="BT58" s="2">
        <f t="shared" si="35"/>
        <v>0</v>
      </c>
      <c r="BU58" s="2">
        <f t="shared" si="35"/>
        <v>0</v>
      </c>
      <c r="BV58" s="2">
        <f t="shared" si="35"/>
        <v>0</v>
      </c>
      <c r="BW58" s="2">
        <v>0</v>
      </c>
      <c r="BX58" s="2">
        <v>0</v>
      </c>
      <c r="BY58" s="1">
        <f t="shared" si="16"/>
        <v>0</v>
      </c>
      <c r="BZ58" s="1">
        <v>0</v>
      </c>
      <c r="CA58" s="4"/>
    </row>
    <row r="59" spans="1:79" ht="24">
      <c r="A59" s="23"/>
      <c r="B59" s="11" t="s">
        <v>250</v>
      </c>
      <c r="C59" s="39" t="s">
        <v>245</v>
      </c>
      <c r="D59" s="1">
        <v>1.84079855</v>
      </c>
      <c r="E59" s="1">
        <v>0</v>
      </c>
      <c r="F59" s="1">
        <f t="shared" si="4"/>
        <v>1.84079855</v>
      </c>
      <c r="G59" s="1">
        <f t="shared" si="5"/>
        <v>0.4</v>
      </c>
      <c r="H59" s="1">
        <f t="shared" si="6"/>
        <v>0</v>
      </c>
      <c r="I59" s="1">
        <f t="shared" si="7"/>
        <v>0</v>
      </c>
      <c r="J59" s="1">
        <f t="shared" si="8"/>
        <v>0</v>
      </c>
      <c r="K59" s="1">
        <f t="shared" si="9"/>
        <v>0</v>
      </c>
      <c r="L59" s="1">
        <v>0</v>
      </c>
      <c r="M59" s="1">
        <v>1.84079855</v>
      </c>
      <c r="N59" s="1">
        <v>0.4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f t="shared" si="10"/>
        <v>1.5237866400000002</v>
      </c>
      <c r="AP59" s="1">
        <f t="shared" si="11"/>
        <v>0.4</v>
      </c>
      <c r="AQ59" s="1">
        <f t="shared" si="12"/>
        <v>0</v>
      </c>
      <c r="AR59" s="1">
        <f t="shared" si="13"/>
        <v>0</v>
      </c>
      <c r="AS59" s="1">
        <f t="shared" si="14"/>
        <v>0</v>
      </c>
      <c r="AT59" s="1">
        <f t="shared" si="15"/>
        <v>0</v>
      </c>
      <c r="AU59" s="1">
        <v>0</v>
      </c>
      <c r="AV59" s="1">
        <v>1.5237866400000002</v>
      </c>
      <c r="AW59" s="1">
        <v>0.4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f t="shared" si="16"/>
        <v>-0.31701190999999973</v>
      </c>
      <c r="BZ59" s="1">
        <f>BY59/F59*100</f>
        <v>-17.221434143350436</v>
      </c>
      <c r="CA59" s="3" t="s">
        <v>581</v>
      </c>
    </row>
    <row r="60" spans="1:79" ht="12">
      <c r="A60" s="23"/>
      <c r="B60" s="9" t="s">
        <v>166</v>
      </c>
      <c r="C60" s="39"/>
      <c r="D60" s="1">
        <v>0</v>
      </c>
      <c r="E60" s="1">
        <v>0</v>
      </c>
      <c r="F60" s="1">
        <f t="shared" si="4"/>
        <v>0</v>
      </c>
      <c r="G60" s="1">
        <f t="shared" si="5"/>
        <v>0</v>
      </c>
      <c r="H60" s="1">
        <f t="shared" si="6"/>
        <v>0</v>
      </c>
      <c r="I60" s="1">
        <f t="shared" si="7"/>
        <v>0</v>
      </c>
      <c r="J60" s="1">
        <f t="shared" si="8"/>
        <v>0</v>
      </c>
      <c r="K60" s="1">
        <f t="shared" si="9"/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f t="shared" si="10"/>
        <v>0</v>
      </c>
      <c r="AP60" s="1">
        <f t="shared" si="11"/>
        <v>0</v>
      </c>
      <c r="AQ60" s="1">
        <f t="shared" si="12"/>
        <v>0</v>
      </c>
      <c r="AR60" s="1">
        <f t="shared" si="13"/>
        <v>0</v>
      </c>
      <c r="AS60" s="1">
        <f t="shared" si="14"/>
        <v>0</v>
      </c>
      <c r="AT60" s="1">
        <f t="shared" si="15"/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f t="shared" si="16"/>
        <v>0</v>
      </c>
      <c r="BZ60" s="1">
        <v>0</v>
      </c>
      <c r="CA60" s="3"/>
    </row>
    <row r="61" spans="1:79" ht="24">
      <c r="A61" s="23"/>
      <c r="B61" s="11" t="s">
        <v>251</v>
      </c>
      <c r="C61" s="39" t="s">
        <v>245</v>
      </c>
      <c r="D61" s="1">
        <v>1.84079855</v>
      </c>
      <c r="E61" s="1">
        <v>0</v>
      </c>
      <c r="F61" s="1">
        <f t="shared" si="4"/>
        <v>0</v>
      </c>
      <c r="G61" s="1">
        <f t="shared" si="5"/>
        <v>0</v>
      </c>
      <c r="H61" s="1">
        <f t="shared" si="6"/>
        <v>0</v>
      </c>
      <c r="I61" s="1">
        <f t="shared" si="7"/>
        <v>0</v>
      </c>
      <c r="J61" s="1">
        <f t="shared" si="8"/>
        <v>0</v>
      </c>
      <c r="K61" s="1">
        <f t="shared" si="9"/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f t="shared" si="10"/>
        <v>0</v>
      </c>
      <c r="AP61" s="1">
        <f t="shared" si="11"/>
        <v>0</v>
      </c>
      <c r="AQ61" s="1">
        <f t="shared" si="12"/>
        <v>0</v>
      </c>
      <c r="AR61" s="1">
        <f t="shared" si="13"/>
        <v>0</v>
      </c>
      <c r="AS61" s="1">
        <f t="shared" si="14"/>
        <v>0</v>
      </c>
      <c r="AT61" s="1">
        <f t="shared" si="15"/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f t="shared" si="16"/>
        <v>0</v>
      </c>
      <c r="BZ61" s="1">
        <v>0</v>
      </c>
      <c r="CA61" s="3"/>
    </row>
    <row r="62" spans="1:79" ht="12">
      <c r="A62" s="23"/>
      <c r="B62" s="9" t="s">
        <v>221</v>
      </c>
      <c r="C62" s="39"/>
      <c r="D62" s="1">
        <v>0</v>
      </c>
      <c r="E62" s="1">
        <v>0</v>
      </c>
      <c r="F62" s="1">
        <f t="shared" si="4"/>
        <v>0</v>
      </c>
      <c r="G62" s="1">
        <f t="shared" si="5"/>
        <v>0</v>
      </c>
      <c r="H62" s="1">
        <f t="shared" si="6"/>
        <v>0</v>
      </c>
      <c r="I62" s="1">
        <f t="shared" si="7"/>
        <v>0</v>
      </c>
      <c r="J62" s="1">
        <f t="shared" si="8"/>
        <v>0</v>
      </c>
      <c r="K62" s="1">
        <f t="shared" si="9"/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f t="shared" si="10"/>
        <v>0</v>
      </c>
      <c r="AP62" s="1">
        <f t="shared" si="11"/>
        <v>0</v>
      </c>
      <c r="AQ62" s="1">
        <f t="shared" si="12"/>
        <v>0</v>
      </c>
      <c r="AR62" s="1">
        <f t="shared" si="13"/>
        <v>0</v>
      </c>
      <c r="AS62" s="1">
        <f t="shared" si="14"/>
        <v>0</v>
      </c>
      <c r="AT62" s="1">
        <f t="shared" si="15"/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f t="shared" si="16"/>
        <v>0</v>
      </c>
      <c r="BZ62" s="1">
        <v>0</v>
      </c>
      <c r="CA62" s="3"/>
    </row>
    <row r="63" spans="1:79" ht="24">
      <c r="A63" s="23"/>
      <c r="B63" s="11" t="s">
        <v>252</v>
      </c>
      <c r="C63" s="39" t="s">
        <v>245</v>
      </c>
      <c r="D63" s="1">
        <v>1.84079855</v>
      </c>
      <c r="E63" s="1">
        <v>0</v>
      </c>
      <c r="F63" s="1">
        <f t="shared" si="4"/>
        <v>1.84079855</v>
      </c>
      <c r="G63" s="1">
        <f t="shared" si="5"/>
        <v>0.4</v>
      </c>
      <c r="H63" s="1">
        <f t="shared" si="6"/>
        <v>0</v>
      </c>
      <c r="I63" s="1">
        <f t="shared" si="7"/>
        <v>0</v>
      </c>
      <c r="J63" s="1">
        <f t="shared" si="8"/>
        <v>0</v>
      </c>
      <c r="K63" s="1">
        <f t="shared" si="9"/>
        <v>0</v>
      </c>
      <c r="L63" s="1">
        <v>0</v>
      </c>
      <c r="M63" s="1">
        <v>1.84079855</v>
      </c>
      <c r="N63" s="1">
        <v>0.4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f t="shared" si="10"/>
        <v>1.5534055900000001</v>
      </c>
      <c r="AP63" s="1">
        <f t="shared" si="11"/>
        <v>0.4</v>
      </c>
      <c r="AQ63" s="1">
        <f t="shared" si="12"/>
        <v>0</v>
      </c>
      <c r="AR63" s="1">
        <f t="shared" si="13"/>
        <v>0</v>
      </c>
      <c r="AS63" s="1">
        <f t="shared" si="14"/>
        <v>0</v>
      </c>
      <c r="AT63" s="1">
        <f t="shared" si="15"/>
        <v>0</v>
      </c>
      <c r="AU63" s="1">
        <v>0</v>
      </c>
      <c r="AV63" s="1">
        <v>1.5534055900000001</v>
      </c>
      <c r="AW63" s="1">
        <v>0.4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f t="shared" si="16"/>
        <v>-0.2873929599999998</v>
      </c>
      <c r="BZ63" s="1">
        <f>BY63/F63*100</f>
        <v>-15.612406908947197</v>
      </c>
      <c r="CA63" s="3" t="s">
        <v>581</v>
      </c>
    </row>
    <row r="64" spans="1:79" ht="12">
      <c r="A64" s="23"/>
      <c r="B64" s="9" t="s">
        <v>253</v>
      </c>
      <c r="C64" s="39"/>
      <c r="D64" s="1">
        <v>0</v>
      </c>
      <c r="E64" s="1">
        <v>0</v>
      </c>
      <c r="F64" s="1">
        <f t="shared" si="4"/>
        <v>0</v>
      </c>
      <c r="G64" s="1">
        <f t="shared" si="5"/>
        <v>0</v>
      </c>
      <c r="H64" s="1">
        <f t="shared" si="6"/>
        <v>0</v>
      </c>
      <c r="I64" s="1">
        <f t="shared" si="7"/>
        <v>0</v>
      </c>
      <c r="J64" s="1">
        <f t="shared" si="8"/>
        <v>0</v>
      </c>
      <c r="K64" s="1">
        <f t="shared" si="9"/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f t="shared" si="10"/>
        <v>0</v>
      </c>
      <c r="AP64" s="1">
        <f t="shared" si="11"/>
        <v>0</v>
      </c>
      <c r="AQ64" s="1">
        <f t="shared" si="12"/>
        <v>0</v>
      </c>
      <c r="AR64" s="1">
        <f t="shared" si="13"/>
        <v>0</v>
      </c>
      <c r="AS64" s="1">
        <f t="shared" si="14"/>
        <v>0</v>
      </c>
      <c r="AT64" s="1">
        <f t="shared" si="15"/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f t="shared" si="16"/>
        <v>0</v>
      </c>
      <c r="BZ64" s="1">
        <v>0</v>
      </c>
      <c r="CA64" s="3"/>
    </row>
    <row r="65" spans="1:79" ht="36">
      <c r="A65" s="23"/>
      <c r="B65" s="10" t="s">
        <v>254</v>
      </c>
      <c r="C65" s="39" t="s">
        <v>245</v>
      </c>
      <c r="D65" s="1">
        <v>1.63786739496</v>
      </c>
      <c r="E65" s="1">
        <v>0</v>
      </c>
      <c r="F65" s="1">
        <f t="shared" si="4"/>
        <v>0</v>
      </c>
      <c r="G65" s="1">
        <f t="shared" si="5"/>
        <v>0</v>
      </c>
      <c r="H65" s="1">
        <f t="shared" si="6"/>
        <v>0</v>
      </c>
      <c r="I65" s="1">
        <f t="shared" si="7"/>
        <v>0</v>
      </c>
      <c r="J65" s="1">
        <f t="shared" si="8"/>
        <v>0</v>
      </c>
      <c r="K65" s="1">
        <f t="shared" si="9"/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f t="shared" si="10"/>
        <v>0</v>
      </c>
      <c r="AP65" s="1">
        <f t="shared" si="11"/>
        <v>0</v>
      </c>
      <c r="AQ65" s="1">
        <f t="shared" si="12"/>
        <v>0</v>
      </c>
      <c r="AR65" s="1">
        <f t="shared" si="13"/>
        <v>0</v>
      </c>
      <c r="AS65" s="1">
        <f t="shared" si="14"/>
        <v>0</v>
      </c>
      <c r="AT65" s="1">
        <f t="shared" si="15"/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f t="shared" si="16"/>
        <v>0</v>
      </c>
      <c r="BZ65" s="1">
        <v>0</v>
      </c>
      <c r="CA65" s="3"/>
    </row>
    <row r="66" spans="1:79" ht="12">
      <c r="A66" s="23"/>
      <c r="B66" s="9" t="s">
        <v>178</v>
      </c>
      <c r="C66" s="39"/>
      <c r="D66" s="1">
        <v>0</v>
      </c>
      <c r="E66" s="1">
        <v>0</v>
      </c>
      <c r="F66" s="1">
        <f t="shared" si="4"/>
        <v>0</v>
      </c>
      <c r="G66" s="1">
        <f t="shared" si="5"/>
        <v>0</v>
      </c>
      <c r="H66" s="1">
        <f t="shared" si="6"/>
        <v>0</v>
      </c>
      <c r="I66" s="1">
        <f t="shared" si="7"/>
        <v>0</v>
      </c>
      <c r="J66" s="1">
        <f t="shared" si="8"/>
        <v>0</v>
      </c>
      <c r="K66" s="1">
        <f t="shared" si="9"/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f t="shared" si="10"/>
        <v>0</v>
      </c>
      <c r="AP66" s="1">
        <f t="shared" si="11"/>
        <v>0</v>
      </c>
      <c r="AQ66" s="1">
        <f t="shared" si="12"/>
        <v>0</v>
      </c>
      <c r="AR66" s="1">
        <f t="shared" si="13"/>
        <v>0</v>
      </c>
      <c r="AS66" s="1">
        <f t="shared" si="14"/>
        <v>0</v>
      </c>
      <c r="AT66" s="1">
        <f t="shared" si="15"/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f t="shared" si="16"/>
        <v>0</v>
      </c>
      <c r="BZ66" s="1">
        <v>0</v>
      </c>
      <c r="CA66" s="3"/>
    </row>
    <row r="67" spans="1:79" ht="24">
      <c r="A67" s="23"/>
      <c r="B67" s="10" t="s">
        <v>255</v>
      </c>
      <c r="C67" s="39" t="s">
        <v>245</v>
      </c>
      <c r="D67" s="1">
        <v>1.5609038474992</v>
      </c>
      <c r="E67" s="1">
        <v>0</v>
      </c>
      <c r="F67" s="1">
        <f t="shared" si="4"/>
        <v>0</v>
      </c>
      <c r="G67" s="1">
        <f t="shared" si="5"/>
        <v>0</v>
      </c>
      <c r="H67" s="1">
        <f t="shared" si="6"/>
        <v>0</v>
      </c>
      <c r="I67" s="1">
        <f t="shared" si="7"/>
        <v>0</v>
      </c>
      <c r="J67" s="1">
        <f t="shared" si="8"/>
        <v>0</v>
      </c>
      <c r="K67" s="1">
        <f t="shared" si="9"/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f t="shared" si="10"/>
        <v>0.006368</v>
      </c>
      <c r="AP67" s="1">
        <f t="shared" si="11"/>
        <v>0</v>
      </c>
      <c r="AQ67" s="1">
        <f t="shared" si="12"/>
        <v>0</v>
      </c>
      <c r="AR67" s="1">
        <f t="shared" si="13"/>
        <v>0</v>
      </c>
      <c r="AS67" s="1">
        <f t="shared" si="14"/>
        <v>0</v>
      </c>
      <c r="AT67" s="1">
        <f t="shared" si="15"/>
        <v>0</v>
      </c>
      <c r="AU67" s="1">
        <v>0</v>
      </c>
      <c r="AV67" s="1">
        <v>0.006368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f t="shared" si="16"/>
        <v>0.006368</v>
      </c>
      <c r="BZ67" s="1">
        <v>0</v>
      </c>
      <c r="CA67" s="3" t="s">
        <v>582</v>
      </c>
    </row>
    <row r="68" spans="1:79" ht="12">
      <c r="A68" s="23"/>
      <c r="B68" s="9" t="s">
        <v>224</v>
      </c>
      <c r="C68" s="39"/>
      <c r="D68" s="1">
        <v>0</v>
      </c>
      <c r="E68" s="1">
        <v>0</v>
      </c>
      <c r="F68" s="1">
        <f t="shared" si="4"/>
        <v>0</v>
      </c>
      <c r="G68" s="1">
        <f t="shared" si="5"/>
        <v>0</v>
      </c>
      <c r="H68" s="1">
        <f t="shared" si="6"/>
        <v>0</v>
      </c>
      <c r="I68" s="1">
        <f t="shared" si="7"/>
        <v>0</v>
      </c>
      <c r="J68" s="1">
        <f t="shared" si="8"/>
        <v>0</v>
      </c>
      <c r="K68" s="1">
        <f t="shared" si="9"/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f t="shared" si="10"/>
        <v>0</v>
      </c>
      <c r="AP68" s="1">
        <f t="shared" si="11"/>
        <v>0</v>
      </c>
      <c r="AQ68" s="1">
        <f t="shared" si="12"/>
        <v>0</v>
      </c>
      <c r="AR68" s="1">
        <f t="shared" si="13"/>
        <v>0</v>
      </c>
      <c r="AS68" s="1">
        <f t="shared" si="14"/>
        <v>0</v>
      </c>
      <c r="AT68" s="1">
        <f t="shared" si="15"/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f t="shared" si="16"/>
        <v>0</v>
      </c>
      <c r="BZ68" s="1">
        <v>0</v>
      </c>
      <c r="CA68" s="3"/>
    </row>
    <row r="69" spans="1:79" ht="24">
      <c r="A69" s="23"/>
      <c r="B69" s="10" t="s">
        <v>256</v>
      </c>
      <c r="C69" s="39" t="s">
        <v>245</v>
      </c>
      <c r="D69" s="1">
        <v>1.63786739496</v>
      </c>
      <c r="E69" s="1">
        <v>0</v>
      </c>
      <c r="F69" s="1">
        <f t="shared" si="4"/>
        <v>1.63786739496</v>
      </c>
      <c r="G69" s="1">
        <f t="shared" si="5"/>
        <v>0.16</v>
      </c>
      <c r="H69" s="1">
        <f t="shared" si="6"/>
        <v>0</v>
      </c>
      <c r="I69" s="1">
        <f t="shared" si="7"/>
        <v>0</v>
      </c>
      <c r="J69" s="1">
        <f t="shared" si="8"/>
        <v>0</v>
      </c>
      <c r="K69" s="1">
        <f t="shared" si="9"/>
        <v>0</v>
      </c>
      <c r="L69" s="1">
        <v>0</v>
      </c>
      <c r="M69" s="1">
        <v>1.63786739496</v>
      </c>
      <c r="N69" s="1">
        <v>0.16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f t="shared" si="10"/>
        <v>0</v>
      </c>
      <c r="AP69" s="1">
        <f t="shared" si="11"/>
        <v>0</v>
      </c>
      <c r="AQ69" s="1">
        <f t="shared" si="12"/>
        <v>0</v>
      </c>
      <c r="AR69" s="1">
        <f t="shared" si="13"/>
        <v>0</v>
      </c>
      <c r="AS69" s="1">
        <f t="shared" si="14"/>
        <v>0</v>
      </c>
      <c r="AT69" s="1">
        <f t="shared" si="15"/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f t="shared" si="16"/>
        <v>-1.63786739496</v>
      </c>
      <c r="BZ69" s="1">
        <f>BY69/F69*100</f>
        <v>-100</v>
      </c>
      <c r="CA69" s="3" t="s">
        <v>583</v>
      </c>
    </row>
    <row r="70" spans="1:79" ht="24">
      <c r="A70" s="23"/>
      <c r="B70" s="10" t="s">
        <v>550</v>
      </c>
      <c r="C70" s="39" t="s">
        <v>245</v>
      </c>
      <c r="D70" s="1">
        <v>0</v>
      </c>
      <c r="E70" s="1">
        <v>0</v>
      </c>
      <c r="F70" s="1">
        <f t="shared" si="4"/>
        <v>0</v>
      </c>
      <c r="G70" s="1">
        <f t="shared" si="5"/>
        <v>0</v>
      </c>
      <c r="H70" s="1">
        <f t="shared" si="6"/>
        <v>0</v>
      </c>
      <c r="I70" s="1">
        <f t="shared" si="7"/>
        <v>0</v>
      </c>
      <c r="J70" s="1">
        <f t="shared" si="8"/>
        <v>0</v>
      </c>
      <c r="K70" s="1">
        <f t="shared" si="9"/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f t="shared" si="10"/>
        <v>1.5079725899999998</v>
      </c>
      <c r="AP70" s="1">
        <f t="shared" si="11"/>
        <v>0.25</v>
      </c>
      <c r="AQ70" s="1">
        <f t="shared" si="12"/>
        <v>0</v>
      </c>
      <c r="AR70" s="1">
        <f t="shared" si="13"/>
        <v>0</v>
      </c>
      <c r="AS70" s="1">
        <f t="shared" si="14"/>
        <v>0</v>
      </c>
      <c r="AT70" s="1">
        <f t="shared" si="15"/>
        <v>0</v>
      </c>
      <c r="AU70" s="1">
        <v>0</v>
      </c>
      <c r="AV70" s="1">
        <v>1.5079725899999998</v>
      </c>
      <c r="AW70" s="1">
        <v>0.25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f t="shared" si="16"/>
        <v>1.5079725899999998</v>
      </c>
      <c r="BZ70" s="1">
        <v>0</v>
      </c>
      <c r="CA70" s="3" t="s">
        <v>584</v>
      </c>
    </row>
    <row r="71" spans="1:79" s="35" customFormat="1" ht="12">
      <c r="A71" s="23"/>
      <c r="B71" s="9" t="s">
        <v>168</v>
      </c>
      <c r="C71" s="39"/>
      <c r="D71" s="2">
        <v>0</v>
      </c>
      <c r="E71" s="2">
        <v>0</v>
      </c>
      <c r="F71" s="1">
        <f t="shared" si="4"/>
        <v>0</v>
      </c>
      <c r="G71" s="1">
        <f t="shared" si="5"/>
        <v>0</v>
      </c>
      <c r="H71" s="1">
        <f t="shared" si="6"/>
        <v>0</v>
      </c>
      <c r="I71" s="1">
        <f t="shared" si="7"/>
        <v>0</v>
      </c>
      <c r="J71" s="1">
        <f t="shared" si="8"/>
        <v>0</v>
      </c>
      <c r="K71" s="1">
        <f t="shared" si="9"/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f aca="true" t="shared" si="36" ref="S71:AG71">SUM(S73:S89)</f>
        <v>0</v>
      </c>
      <c r="T71" s="2">
        <f t="shared" si="36"/>
        <v>0</v>
      </c>
      <c r="U71" s="2">
        <f t="shared" si="36"/>
        <v>0</v>
      </c>
      <c r="V71" s="2">
        <f t="shared" si="36"/>
        <v>0</v>
      </c>
      <c r="W71" s="2">
        <f t="shared" si="36"/>
        <v>0</v>
      </c>
      <c r="X71" s="2">
        <f t="shared" si="36"/>
        <v>0</v>
      </c>
      <c r="Y71" s="2">
        <f t="shared" si="36"/>
        <v>0</v>
      </c>
      <c r="Z71" s="2">
        <f t="shared" si="36"/>
        <v>0</v>
      </c>
      <c r="AA71" s="2">
        <f t="shared" si="36"/>
        <v>0</v>
      </c>
      <c r="AB71" s="2">
        <f t="shared" si="36"/>
        <v>0</v>
      </c>
      <c r="AC71" s="2">
        <f t="shared" si="36"/>
        <v>0</v>
      </c>
      <c r="AD71" s="2">
        <f t="shared" si="36"/>
        <v>0</v>
      </c>
      <c r="AE71" s="2">
        <f t="shared" si="36"/>
        <v>0</v>
      </c>
      <c r="AF71" s="2">
        <f t="shared" si="36"/>
        <v>0</v>
      </c>
      <c r="AG71" s="2">
        <f t="shared" si="36"/>
        <v>0</v>
      </c>
      <c r="AH71" s="2">
        <v>0</v>
      </c>
      <c r="AI71" s="2">
        <f aca="true" t="shared" si="37" ref="AI71:AN71">SUM(AI73:AI89)</f>
        <v>0</v>
      </c>
      <c r="AJ71" s="2">
        <f t="shared" si="37"/>
        <v>0</v>
      </c>
      <c r="AK71" s="2">
        <f t="shared" si="37"/>
        <v>0</v>
      </c>
      <c r="AL71" s="2">
        <f t="shared" si="37"/>
        <v>0</v>
      </c>
      <c r="AM71" s="2">
        <f t="shared" si="37"/>
        <v>0</v>
      </c>
      <c r="AN71" s="2">
        <f t="shared" si="37"/>
        <v>0</v>
      </c>
      <c r="AO71" s="1">
        <f t="shared" si="10"/>
        <v>0</v>
      </c>
      <c r="AP71" s="1">
        <f t="shared" si="11"/>
        <v>0</v>
      </c>
      <c r="AQ71" s="1">
        <f t="shared" si="12"/>
        <v>0</v>
      </c>
      <c r="AR71" s="1">
        <f t="shared" si="13"/>
        <v>0</v>
      </c>
      <c r="AS71" s="1">
        <f t="shared" si="14"/>
        <v>0</v>
      </c>
      <c r="AT71" s="1">
        <f t="shared" si="15"/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f aca="true" t="shared" si="38" ref="BB71:BP71">SUM(BB73:BB89)</f>
        <v>0</v>
      </c>
      <c r="BC71" s="2">
        <f t="shared" si="38"/>
        <v>0</v>
      </c>
      <c r="BD71" s="2">
        <f t="shared" si="38"/>
        <v>0</v>
      </c>
      <c r="BE71" s="2">
        <f t="shared" si="38"/>
        <v>0</v>
      </c>
      <c r="BF71" s="2">
        <f t="shared" si="38"/>
        <v>0</v>
      </c>
      <c r="BG71" s="2">
        <f t="shared" si="38"/>
        <v>0</v>
      </c>
      <c r="BH71" s="2">
        <f t="shared" si="38"/>
        <v>0</v>
      </c>
      <c r="BI71" s="2">
        <f t="shared" si="38"/>
        <v>0</v>
      </c>
      <c r="BJ71" s="2">
        <f t="shared" si="38"/>
        <v>0</v>
      </c>
      <c r="BK71" s="2">
        <f t="shared" si="38"/>
        <v>0</v>
      </c>
      <c r="BL71" s="2">
        <f t="shared" si="38"/>
        <v>0</v>
      </c>
      <c r="BM71" s="2">
        <f t="shared" si="38"/>
        <v>0</v>
      </c>
      <c r="BN71" s="2">
        <f t="shared" si="38"/>
        <v>0</v>
      </c>
      <c r="BO71" s="2">
        <f t="shared" si="38"/>
        <v>0</v>
      </c>
      <c r="BP71" s="2">
        <f t="shared" si="38"/>
        <v>0</v>
      </c>
      <c r="BQ71" s="2">
        <v>0</v>
      </c>
      <c r="BR71" s="2">
        <f>SUM(BR73:BR89)</f>
        <v>0</v>
      </c>
      <c r="BS71" s="2">
        <f>SUM(BS73:BS89)</f>
        <v>0</v>
      </c>
      <c r="BT71" s="2">
        <f>SUM(BT73:BT89)</f>
        <v>0</v>
      </c>
      <c r="BU71" s="2">
        <f>SUM(BU73:BU89)</f>
        <v>0</v>
      </c>
      <c r="BV71" s="2">
        <f>SUM(BV73:BV89)</f>
        <v>0</v>
      </c>
      <c r="BW71" s="2">
        <v>0</v>
      </c>
      <c r="BX71" s="2">
        <v>0</v>
      </c>
      <c r="BY71" s="1">
        <f t="shared" si="16"/>
        <v>0</v>
      </c>
      <c r="BZ71" s="1">
        <v>0</v>
      </c>
      <c r="CA71" s="3"/>
    </row>
    <row r="72" spans="1:79" ht="24">
      <c r="A72" s="23"/>
      <c r="B72" s="10" t="s">
        <v>257</v>
      </c>
      <c r="C72" s="39" t="s">
        <v>245</v>
      </c>
      <c r="D72" s="1">
        <v>0.4693742398736</v>
      </c>
      <c r="E72" s="1">
        <v>0</v>
      </c>
      <c r="F72" s="1">
        <f t="shared" si="4"/>
        <v>0</v>
      </c>
      <c r="G72" s="1">
        <f t="shared" si="5"/>
        <v>0</v>
      </c>
      <c r="H72" s="1">
        <f t="shared" si="6"/>
        <v>0</v>
      </c>
      <c r="I72" s="1">
        <f t="shared" si="7"/>
        <v>0</v>
      </c>
      <c r="J72" s="1">
        <f t="shared" si="8"/>
        <v>0</v>
      </c>
      <c r="K72" s="1">
        <f t="shared" si="9"/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f t="shared" si="10"/>
        <v>0.006368</v>
      </c>
      <c r="AP72" s="1">
        <f t="shared" si="11"/>
        <v>0</v>
      </c>
      <c r="AQ72" s="1">
        <f t="shared" si="12"/>
        <v>0</v>
      </c>
      <c r="AR72" s="1">
        <f t="shared" si="13"/>
        <v>0</v>
      </c>
      <c r="AS72" s="1">
        <f t="shared" si="14"/>
        <v>0</v>
      </c>
      <c r="AT72" s="1">
        <f t="shared" si="15"/>
        <v>0</v>
      </c>
      <c r="AU72" s="1">
        <v>0</v>
      </c>
      <c r="AV72" s="1">
        <v>0.006368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f t="shared" si="16"/>
        <v>0.006368</v>
      </c>
      <c r="BZ72" s="1">
        <v>0</v>
      </c>
      <c r="CA72" s="3"/>
    </row>
    <row r="73" spans="1:79" ht="12">
      <c r="A73" s="23"/>
      <c r="B73" s="9" t="s">
        <v>225</v>
      </c>
      <c r="C73" s="39"/>
      <c r="D73" s="1">
        <v>0</v>
      </c>
      <c r="E73" s="1">
        <v>0</v>
      </c>
      <c r="F73" s="1">
        <f t="shared" si="4"/>
        <v>0</v>
      </c>
      <c r="G73" s="1">
        <f t="shared" si="5"/>
        <v>0</v>
      </c>
      <c r="H73" s="1">
        <f t="shared" si="6"/>
        <v>0</v>
      </c>
      <c r="I73" s="1">
        <f t="shared" si="7"/>
        <v>0</v>
      </c>
      <c r="J73" s="1">
        <f t="shared" si="8"/>
        <v>0</v>
      </c>
      <c r="K73" s="1">
        <f t="shared" si="9"/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f t="shared" si="10"/>
        <v>0</v>
      </c>
      <c r="AP73" s="1">
        <f t="shared" si="11"/>
        <v>0</v>
      </c>
      <c r="AQ73" s="1">
        <f t="shared" si="12"/>
        <v>0</v>
      </c>
      <c r="AR73" s="1">
        <f t="shared" si="13"/>
        <v>0</v>
      </c>
      <c r="AS73" s="1">
        <f t="shared" si="14"/>
        <v>0</v>
      </c>
      <c r="AT73" s="1">
        <f t="shared" si="15"/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f t="shared" si="16"/>
        <v>0</v>
      </c>
      <c r="BZ73" s="1">
        <v>0</v>
      </c>
      <c r="CA73" s="3"/>
    </row>
    <row r="74" spans="1:79" ht="24">
      <c r="A74" s="23"/>
      <c r="B74" s="10" t="s">
        <v>258</v>
      </c>
      <c r="C74" s="39" t="s">
        <v>245</v>
      </c>
      <c r="D74" s="1">
        <v>1.8407985482992004</v>
      </c>
      <c r="E74" s="1">
        <v>0</v>
      </c>
      <c r="F74" s="1">
        <f t="shared" si="4"/>
        <v>1.8407985482992004</v>
      </c>
      <c r="G74" s="1">
        <f t="shared" si="5"/>
        <v>0.4</v>
      </c>
      <c r="H74" s="1">
        <f t="shared" si="6"/>
        <v>0</v>
      </c>
      <c r="I74" s="1">
        <f t="shared" si="7"/>
        <v>0</v>
      </c>
      <c r="J74" s="1">
        <f t="shared" si="8"/>
        <v>0</v>
      </c>
      <c r="K74" s="1">
        <f t="shared" si="9"/>
        <v>0</v>
      </c>
      <c r="L74" s="1">
        <v>0</v>
      </c>
      <c r="M74" s="1">
        <v>1.8407985482992004</v>
      </c>
      <c r="N74" s="1">
        <v>0.4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f t="shared" si="10"/>
        <v>1.77328872</v>
      </c>
      <c r="AP74" s="1">
        <f t="shared" si="11"/>
        <v>0.4</v>
      </c>
      <c r="AQ74" s="1">
        <f t="shared" si="12"/>
        <v>0</v>
      </c>
      <c r="AR74" s="1">
        <f t="shared" si="13"/>
        <v>0</v>
      </c>
      <c r="AS74" s="1">
        <f t="shared" si="14"/>
        <v>0</v>
      </c>
      <c r="AT74" s="1">
        <f t="shared" si="15"/>
        <v>0</v>
      </c>
      <c r="AU74" s="1">
        <v>0</v>
      </c>
      <c r="AV74" s="1">
        <v>1.77328872</v>
      </c>
      <c r="AW74" s="1">
        <v>0.4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f t="shared" si="16"/>
        <v>-0.06750982829920038</v>
      </c>
      <c r="BZ74" s="1">
        <f>BY74/F74*100</f>
        <v>-3.667420770272546</v>
      </c>
      <c r="CA74" s="3" t="s">
        <v>581</v>
      </c>
    </row>
    <row r="75" spans="1:79" ht="36">
      <c r="A75" s="24" t="s">
        <v>162</v>
      </c>
      <c r="B75" s="6" t="s">
        <v>163</v>
      </c>
      <c r="C75" s="40" t="s">
        <v>109</v>
      </c>
      <c r="D75" s="1">
        <v>24.996157849999996</v>
      </c>
      <c r="E75" s="1">
        <v>0</v>
      </c>
      <c r="F75" s="1">
        <f t="shared" si="4"/>
        <v>12.447657409999998</v>
      </c>
      <c r="G75" s="1">
        <f t="shared" si="5"/>
        <v>8.02</v>
      </c>
      <c r="H75" s="1">
        <f t="shared" si="6"/>
        <v>0</v>
      </c>
      <c r="I75" s="1">
        <f t="shared" si="7"/>
        <v>0</v>
      </c>
      <c r="J75" s="1">
        <f t="shared" si="8"/>
        <v>0</v>
      </c>
      <c r="K75" s="1">
        <f t="shared" si="9"/>
        <v>45</v>
      </c>
      <c r="L75" s="1">
        <v>0</v>
      </c>
      <c r="M75" s="1">
        <v>12.447657409999998</v>
      </c>
      <c r="N75" s="1">
        <v>8.02</v>
      </c>
      <c r="O75" s="1">
        <v>0</v>
      </c>
      <c r="P75" s="1">
        <v>0</v>
      </c>
      <c r="Q75" s="1">
        <v>0</v>
      </c>
      <c r="R75" s="1">
        <v>45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f t="shared" si="10"/>
        <v>9.190205970000001</v>
      </c>
      <c r="AP75" s="1">
        <f t="shared" si="11"/>
        <v>8.040000000000003</v>
      </c>
      <c r="AQ75" s="1">
        <f t="shared" si="12"/>
        <v>0</v>
      </c>
      <c r="AR75" s="1">
        <f t="shared" si="13"/>
        <v>0</v>
      </c>
      <c r="AS75" s="1">
        <f t="shared" si="14"/>
        <v>0</v>
      </c>
      <c r="AT75" s="1">
        <f t="shared" si="15"/>
        <v>51</v>
      </c>
      <c r="AU75" s="1">
        <v>0</v>
      </c>
      <c r="AV75" s="1">
        <v>9.190205970000001</v>
      </c>
      <c r="AW75" s="1">
        <f aca="true" t="shared" si="39" ref="AW75:BV75">AW76+AW87+AW130+AW164+AW168</f>
        <v>8.040000000000003</v>
      </c>
      <c r="AX75" s="1">
        <f t="shared" si="39"/>
        <v>0</v>
      </c>
      <c r="AY75" s="1">
        <f t="shared" si="39"/>
        <v>0</v>
      </c>
      <c r="AZ75" s="1">
        <f t="shared" si="39"/>
        <v>0</v>
      </c>
      <c r="BA75" s="1">
        <f t="shared" si="39"/>
        <v>51</v>
      </c>
      <c r="BB75" s="1">
        <f t="shared" si="39"/>
        <v>0</v>
      </c>
      <c r="BC75" s="1">
        <f t="shared" si="39"/>
        <v>0</v>
      </c>
      <c r="BD75" s="1">
        <f t="shared" si="39"/>
        <v>0</v>
      </c>
      <c r="BE75" s="1">
        <f t="shared" si="39"/>
        <v>0</v>
      </c>
      <c r="BF75" s="1">
        <f t="shared" si="39"/>
        <v>0</v>
      </c>
      <c r="BG75" s="1">
        <f t="shared" si="39"/>
        <v>0</v>
      </c>
      <c r="BH75" s="1">
        <f t="shared" si="39"/>
        <v>0</v>
      </c>
      <c r="BI75" s="1">
        <f t="shared" si="39"/>
        <v>0</v>
      </c>
      <c r="BJ75" s="1">
        <f t="shared" si="39"/>
        <v>0</v>
      </c>
      <c r="BK75" s="1">
        <f t="shared" si="39"/>
        <v>0</v>
      </c>
      <c r="BL75" s="1">
        <f t="shared" si="39"/>
        <v>0</v>
      </c>
      <c r="BM75" s="1">
        <f t="shared" si="39"/>
        <v>0</v>
      </c>
      <c r="BN75" s="1">
        <f t="shared" si="39"/>
        <v>0</v>
      </c>
      <c r="BO75" s="1">
        <f t="shared" si="39"/>
        <v>0</v>
      </c>
      <c r="BP75" s="1">
        <f t="shared" si="39"/>
        <v>0</v>
      </c>
      <c r="BQ75" s="1">
        <f t="shared" si="39"/>
        <v>0</v>
      </c>
      <c r="BR75" s="1">
        <f t="shared" si="39"/>
        <v>0</v>
      </c>
      <c r="BS75" s="1">
        <f t="shared" si="39"/>
        <v>0</v>
      </c>
      <c r="BT75" s="1">
        <f t="shared" si="39"/>
        <v>0</v>
      </c>
      <c r="BU75" s="1">
        <f t="shared" si="39"/>
        <v>0</v>
      </c>
      <c r="BV75" s="1">
        <f t="shared" si="39"/>
        <v>0</v>
      </c>
      <c r="BW75" s="1">
        <v>0</v>
      </c>
      <c r="BX75" s="1">
        <v>0</v>
      </c>
      <c r="BY75" s="1">
        <f t="shared" si="16"/>
        <v>-3.257451439999997</v>
      </c>
      <c r="BZ75" s="1">
        <f>BY75/F75*100</f>
        <v>-26.169192585450485</v>
      </c>
      <c r="CA75" s="3"/>
    </row>
    <row r="76" spans="1:79" ht="24">
      <c r="A76" s="24" t="s">
        <v>228</v>
      </c>
      <c r="B76" s="12" t="s">
        <v>164</v>
      </c>
      <c r="C76" s="38" t="s">
        <v>259</v>
      </c>
      <c r="D76" s="1">
        <v>3.74802368</v>
      </c>
      <c r="E76" s="1">
        <v>0</v>
      </c>
      <c r="F76" s="1">
        <f t="shared" si="4"/>
        <v>0.93700592</v>
      </c>
      <c r="G76" s="1">
        <f t="shared" si="5"/>
        <v>0</v>
      </c>
      <c r="H76" s="1">
        <f t="shared" si="6"/>
        <v>0</v>
      </c>
      <c r="I76" s="1">
        <f t="shared" si="7"/>
        <v>0</v>
      </c>
      <c r="J76" s="1">
        <f t="shared" si="8"/>
        <v>0</v>
      </c>
      <c r="K76" s="1">
        <f t="shared" si="9"/>
        <v>4</v>
      </c>
      <c r="L76" s="1">
        <v>0</v>
      </c>
      <c r="M76" s="1">
        <v>0.93700592</v>
      </c>
      <c r="N76" s="1">
        <v>0</v>
      </c>
      <c r="O76" s="1">
        <v>0</v>
      </c>
      <c r="P76" s="1">
        <v>0</v>
      </c>
      <c r="Q76" s="1">
        <v>0</v>
      </c>
      <c r="R76" s="1">
        <v>4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f t="shared" si="10"/>
        <v>0.7170248699999999</v>
      </c>
      <c r="AP76" s="1">
        <f t="shared" si="11"/>
        <v>0</v>
      </c>
      <c r="AQ76" s="1">
        <f t="shared" si="12"/>
        <v>0</v>
      </c>
      <c r="AR76" s="1">
        <f t="shared" si="13"/>
        <v>0</v>
      </c>
      <c r="AS76" s="1">
        <f t="shared" si="14"/>
        <v>0</v>
      </c>
      <c r="AT76" s="1">
        <f t="shared" si="15"/>
        <v>4</v>
      </c>
      <c r="AU76" s="1">
        <v>0</v>
      </c>
      <c r="AV76" s="1">
        <v>0.7170248699999999</v>
      </c>
      <c r="AW76" s="1">
        <f aca="true" t="shared" si="40" ref="AW76:BV76">SUM(AW79:AW86)</f>
        <v>0</v>
      </c>
      <c r="AX76" s="1">
        <f t="shared" si="40"/>
        <v>0</v>
      </c>
      <c r="AY76" s="1">
        <f t="shared" si="40"/>
        <v>0</v>
      </c>
      <c r="AZ76" s="1">
        <f t="shared" si="40"/>
        <v>0</v>
      </c>
      <c r="BA76" s="1">
        <f t="shared" si="40"/>
        <v>4</v>
      </c>
      <c r="BB76" s="1">
        <f t="shared" si="40"/>
        <v>0</v>
      </c>
      <c r="BC76" s="1">
        <f t="shared" si="40"/>
        <v>0</v>
      </c>
      <c r="BD76" s="1">
        <f t="shared" si="40"/>
        <v>0</v>
      </c>
      <c r="BE76" s="1">
        <f t="shared" si="40"/>
        <v>0</v>
      </c>
      <c r="BF76" s="1">
        <f t="shared" si="40"/>
        <v>0</v>
      </c>
      <c r="BG76" s="1">
        <f t="shared" si="40"/>
        <v>0</v>
      </c>
      <c r="BH76" s="1">
        <f t="shared" si="40"/>
        <v>0</v>
      </c>
      <c r="BI76" s="1">
        <f t="shared" si="40"/>
        <v>0</v>
      </c>
      <c r="BJ76" s="1">
        <f t="shared" si="40"/>
        <v>0</v>
      </c>
      <c r="BK76" s="1">
        <f t="shared" si="40"/>
        <v>0</v>
      </c>
      <c r="BL76" s="1">
        <f t="shared" si="40"/>
        <v>0</v>
      </c>
      <c r="BM76" s="1">
        <f t="shared" si="40"/>
        <v>0</v>
      </c>
      <c r="BN76" s="1">
        <f t="shared" si="40"/>
        <v>0</v>
      </c>
      <c r="BO76" s="1">
        <f t="shared" si="40"/>
        <v>0</v>
      </c>
      <c r="BP76" s="1">
        <f t="shared" si="40"/>
        <v>0</v>
      </c>
      <c r="BQ76" s="1">
        <f t="shared" si="40"/>
        <v>0</v>
      </c>
      <c r="BR76" s="1">
        <f t="shared" si="40"/>
        <v>0</v>
      </c>
      <c r="BS76" s="1">
        <f t="shared" si="40"/>
        <v>0</v>
      </c>
      <c r="BT76" s="1">
        <f t="shared" si="40"/>
        <v>0</v>
      </c>
      <c r="BU76" s="1">
        <f t="shared" si="40"/>
        <v>0</v>
      </c>
      <c r="BV76" s="1">
        <f t="shared" si="40"/>
        <v>0</v>
      </c>
      <c r="BW76" s="1">
        <v>0</v>
      </c>
      <c r="BX76" s="1">
        <v>0</v>
      </c>
      <c r="BY76" s="1">
        <f t="shared" si="16"/>
        <v>-0.21998105000000012</v>
      </c>
      <c r="BZ76" s="1">
        <f>BY76/F76*100</f>
        <v>-23.477018160141412</v>
      </c>
      <c r="CA76" s="3"/>
    </row>
    <row r="77" spans="1:79" ht="12">
      <c r="A77" s="23"/>
      <c r="B77" s="9" t="s">
        <v>246</v>
      </c>
      <c r="C77" s="5"/>
      <c r="D77" s="1">
        <v>0</v>
      </c>
      <c r="E77" s="1">
        <v>0</v>
      </c>
      <c r="F77" s="1">
        <f t="shared" si="4"/>
        <v>0</v>
      </c>
      <c r="G77" s="1">
        <f t="shared" si="5"/>
        <v>0</v>
      </c>
      <c r="H77" s="1">
        <f t="shared" si="6"/>
        <v>0</v>
      </c>
      <c r="I77" s="1">
        <f t="shared" si="7"/>
        <v>0</v>
      </c>
      <c r="J77" s="1">
        <f t="shared" si="8"/>
        <v>0</v>
      </c>
      <c r="K77" s="1">
        <f t="shared" si="9"/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f t="shared" si="10"/>
        <v>0</v>
      </c>
      <c r="AP77" s="1">
        <f t="shared" si="11"/>
        <v>0</v>
      </c>
      <c r="AQ77" s="1">
        <f t="shared" si="12"/>
        <v>0</v>
      </c>
      <c r="AR77" s="1">
        <f t="shared" si="13"/>
        <v>0</v>
      </c>
      <c r="AS77" s="1">
        <f t="shared" si="14"/>
        <v>0</v>
      </c>
      <c r="AT77" s="1">
        <f t="shared" si="15"/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f t="shared" si="16"/>
        <v>0</v>
      </c>
      <c r="BZ77" s="1">
        <v>0</v>
      </c>
      <c r="CA77" s="3"/>
    </row>
    <row r="78" spans="1:79" ht="12">
      <c r="A78" s="23"/>
      <c r="B78" s="9" t="s">
        <v>199</v>
      </c>
      <c r="C78" s="36"/>
      <c r="D78" s="1">
        <v>0</v>
      </c>
      <c r="E78" s="1">
        <v>0</v>
      </c>
      <c r="F78" s="1">
        <f t="shared" si="4"/>
        <v>0</v>
      </c>
      <c r="G78" s="1">
        <f t="shared" si="5"/>
        <v>0</v>
      </c>
      <c r="H78" s="1">
        <f t="shared" si="6"/>
        <v>0</v>
      </c>
      <c r="I78" s="1">
        <f t="shared" si="7"/>
        <v>0</v>
      </c>
      <c r="J78" s="1">
        <f t="shared" si="8"/>
        <v>0</v>
      </c>
      <c r="K78" s="1">
        <f t="shared" si="9"/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f t="shared" si="10"/>
        <v>0</v>
      </c>
      <c r="AP78" s="1">
        <f t="shared" si="11"/>
        <v>0</v>
      </c>
      <c r="AQ78" s="1">
        <f t="shared" si="12"/>
        <v>0</v>
      </c>
      <c r="AR78" s="1">
        <f t="shared" si="13"/>
        <v>0</v>
      </c>
      <c r="AS78" s="1">
        <f t="shared" si="14"/>
        <v>0</v>
      </c>
      <c r="AT78" s="1">
        <f t="shared" si="15"/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f t="shared" si="16"/>
        <v>0</v>
      </c>
      <c r="BZ78" s="1">
        <v>0</v>
      </c>
      <c r="CA78" s="3"/>
    </row>
    <row r="79" spans="1:79" ht="24">
      <c r="A79" s="23"/>
      <c r="B79" s="10" t="s">
        <v>260</v>
      </c>
      <c r="C79" s="5" t="s">
        <v>259</v>
      </c>
      <c r="D79" s="1">
        <v>0.7027544400000001</v>
      </c>
      <c r="E79" s="1">
        <v>0</v>
      </c>
      <c r="F79" s="1">
        <f t="shared" si="4"/>
        <v>0</v>
      </c>
      <c r="G79" s="1">
        <f t="shared" si="5"/>
        <v>0</v>
      </c>
      <c r="H79" s="1">
        <f t="shared" si="6"/>
        <v>0</v>
      </c>
      <c r="I79" s="1">
        <f t="shared" si="7"/>
        <v>0</v>
      </c>
      <c r="J79" s="1">
        <f t="shared" si="8"/>
        <v>0</v>
      </c>
      <c r="K79" s="1">
        <f t="shared" si="9"/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f t="shared" si="10"/>
        <v>0</v>
      </c>
      <c r="AP79" s="1">
        <f t="shared" si="11"/>
        <v>0</v>
      </c>
      <c r="AQ79" s="1">
        <f t="shared" si="12"/>
        <v>0</v>
      </c>
      <c r="AR79" s="1">
        <f t="shared" si="13"/>
        <v>0</v>
      </c>
      <c r="AS79" s="1">
        <f t="shared" si="14"/>
        <v>0</v>
      </c>
      <c r="AT79" s="1">
        <f t="shared" si="15"/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f t="shared" si="16"/>
        <v>0</v>
      </c>
      <c r="BZ79" s="1">
        <v>0</v>
      </c>
      <c r="CA79" s="3"/>
    </row>
    <row r="80" spans="1:79" ht="24">
      <c r="A80" s="23"/>
      <c r="B80" s="10" t="s">
        <v>261</v>
      </c>
      <c r="C80" s="5" t="s">
        <v>259</v>
      </c>
      <c r="D80" s="1">
        <v>0.46850296</v>
      </c>
      <c r="E80" s="1">
        <v>0</v>
      </c>
      <c r="F80" s="1">
        <f t="shared" si="4"/>
        <v>0</v>
      </c>
      <c r="G80" s="1">
        <f t="shared" si="5"/>
        <v>0</v>
      </c>
      <c r="H80" s="1">
        <f t="shared" si="6"/>
        <v>0</v>
      </c>
      <c r="I80" s="1">
        <f t="shared" si="7"/>
        <v>0</v>
      </c>
      <c r="J80" s="1">
        <f t="shared" si="8"/>
        <v>0</v>
      </c>
      <c r="K80" s="1">
        <f t="shared" si="9"/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f t="shared" si="10"/>
        <v>0</v>
      </c>
      <c r="AP80" s="1">
        <f t="shared" si="11"/>
        <v>0</v>
      </c>
      <c r="AQ80" s="1">
        <f t="shared" si="12"/>
        <v>0</v>
      </c>
      <c r="AR80" s="1">
        <f t="shared" si="13"/>
        <v>0</v>
      </c>
      <c r="AS80" s="1">
        <f t="shared" si="14"/>
        <v>0</v>
      </c>
      <c r="AT80" s="1">
        <f t="shared" si="15"/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f t="shared" si="16"/>
        <v>0</v>
      </c>
      <c r="BZ80" s="1">
        <v>0</v>
      </c>
      <c r="CA80" s="3"/>
    </row>
    <row r="81" spans="1:79" ht="24">
      <c r="A81" s="23"/>
      <c r="B81" s="10" t="s">
        <v>262</v>
      </c>
      <c r="C81" s="5" t="s">
        <v>259</v>
      </c>
      <c r="D81" s="1">
        <v>1.1712574</v>
      </c>
      <c r="E81" s="1">
        <v>0</v>
      </c>
      <c r="F81" s="1">
        <f t="shared" si="4"/>
        <v>0</v>
      </c>
      <c r="G81" s="1">
        <f t="shared" si="5"/>
        <v>0</v>
      </c>
      <c r="H81" s="1">
        <f t="shared" si="6"/>
        <v>0</v>
      </c>
      <c r="I81" s="1">
        <f t="shared" si="7"/>
        <v>0</v>
      </c>
      <c r="J81" s="1">
        <f t="shared" si="8"/>
        <v>0</v>
      </c>
      <c r="K81" s="1">
        <f t="shared" si="9"/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f t="shared" si="10"/>
        <v>0</v>
      </c>
      <c r="AP81" s="1">
        <f t="shared" si="11"/>
        <v>0</v>
      </c>
      <c r="AQ81" s="1">
        <f t="shared" si="12"/>
        <v>0</v>
      </c>
      <c r="AR81" s="1">
        <f t="shared" si="13"/>
        <v>0</v>
      </c>
      <c r="AS81" s="1">
        <f t="shared" si="14"/>
        <v>0</v>
      </c>
      <c r="AT81" s="1">
        <f t="shared" si="15"/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f t="shared" si="16"/>
        <v>0</v>
      </c>
      <c r="BZ81" s="1">
        <v>0</v>
      </c>
      <c r="CA81" s="3"/>
    </row>
    <row r="82" spans="1:79" ht="12">
      <c r="A82" s="23"/>
      <c r="B82" s="9" t="s">
        <v>166</v>
      </c>
      <c r="C82" s="5"/>
      <c r="D82" s="1">
        <v>0</v>
      </c>
      <c r="E82" s="1">
        <v>0</v>
      </c>
      <c r="F82" s="1">
        <f t="shared" si="4"/>
        <v>0</v>
      </c>
      <c r="G82" s="1">
        <f t="shared" si="5"/>
        <v>0</v>
      </c>
      <c r="H82" s="1">
        <f t="shared" si="6"/>
        <v>0</v>
      </c>
      <c r="I82" s="1">
        <f t="shared" si="7"/>
        <v>0</v>
      </c>
      <c r="J82" s="1">
        <f t="shared" si="8"/>
        <v>0</v>
      </c>
      <c r="K82" s="1">
        <f t="shared" si="9"/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f t="shared" si="10"/>
        <v>0</v>
      </c>
      <c r="AP82" s="1">
        <f t="shared" si="11"/>
        <v>0</v>
      </c>
      <c r="AQ82" s="1">
        <f t="shared" si="12"/>
        <v>0</v>
      </c>
      <c r="AR82" s="1">
        <f t="shared" si="13"/>
        <v>0</v>
      </c>
      <c r="AS82" s="1">
        <f t="shared" si="14"/>
        <v>0</v>
      </c>
      <c r="AT82" s="1">
        <f t="shared" si="15"/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f t="shared" si="16"/>
        <v>0</v>
      </c>
      <c r="BZ82" s="1">
        <v>0</v>
      </c>
      <c r="CA82" s="3"/>
    </row>
    <row r="83" spans="1:79" ht="24">
      <c r="A83" s="23"/>
      <c r="B83" s="11" t="s">
        <v>263</v>
      </c>
      <c r="C83" s="5" t="s">
        <v>259</v>
      </c>
      <c r="D83" s="1">
        <v>0.93700592</v>
      </c>
      <c r="E83" s="1">
        <v>0</v>
      </c>
      <c r="F83" s="1">
        <f t="shared" si="4"/>
        <v>0.93700592</v>
      </c>
      <c r="G83" s="1">
        <f t="shared" si="5"/>
        <v>0</v>
      </c>
      <c r="H83" s="1">
        <f t="shared" si="6"/>
        <v>0</v>
      </c>
      <c r="I83" s="1">
        <f t="shared" si="7"/>
        <v>0</v>
      </c>
      <c r="J83" s="1">
        <f t="shared" si="8"/>
        <v>0</v>
      </c>
      <c r="K83" s="1">
        <f t="shared" si="9"/>
        <v>4</v>
      </c>
      <c r="L83" s="1">
        <v>0</v>
      </c>
      <c r="M83" s="1">
        <v>0.93700592</v>
      </c>
      <c r="N83" s="1">
        <v>0</v>
      </c>
      <c r="O83" s="1">
        <v>0</v>
      </c>
      <c r="P83" s="1">
        <v>0</v>
      </c>
      <c r="Q83" s="1">
        <v>0</v>
      </c>
      <c r="R83" s="1">
        <v>4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f t="shared" si="10"/>
        <v>0.7170248699999999</v>
      </c>
      <c r="AP83" s="1">
        <f t="shared" si="11"/>
        <v>0</v>
      </c>
      <c r="AQ83" s="1">
        <f t="shared" si="12"/>
        <v>0</v>
      </c>
      <c r="AR83" s="1">
        <f t="shared" si="13"/>
        <v>0</v>
      </c>
      <c r="AS83" s="1">
        <f t="shared" si="14"/>
        <v>0</v>
      </c>
      <c r="AT83" s="1">
        <f t="shared" si="15"/>
        <v>4</v>
      </c>
      <c r="AU83" s="1">
        <v>0</v>
      </c>
      <c r="AV83" s="1">
        <v>0.7170248699999999</v>
      </c>
      <c r="AW83" s="1">
        <v>0</v>
      </c>
      <c r="AX83" s="1">
        <v>0</v>
      </c>
      <c r="AY83" s="1">
        <v>0</v>
      </c>
      <c r="AZ83" s="1">
        <v>0</v>
      </c>
      <c r="BA83" s="1">
        <v>4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f t="shared" si="16"/>
        <v>-0.21998105000000012</v>
      </c>
      <c r="BZ83" s="1">
        <f>BY83/F83*100</f>
        <v>-23.477018160141412</v>
      </c>
      <c r="CA83" s="3" t="s">
        <v>581</v>
      </c>
    </row>
    <row r="84" spans="1:79" ht="24">
      <c r="A84" s="23"/>
      <c r="B84" s="11" t="s">
        <v>264</v>
      </c>
      <c r="C84" s="5" t="s">
        <v>259</v>
      </c>
      <c r="D84" s="1">
        <v>0.23425148</v>
      </c>
      <c r="E84" s="1">
        <v>0</v>
      </c>
      <c r="F84" s="1">
        <f t="shared" si="4"/>
        <v>0</v>
      </c>
      <c r="G84" s="1">
        <f t="shared" si="5"/>
        <v>0</v>
      </c>
      <c r="H84" s="1">
        <f t="shared" si="6"/>
        <v>0</v>
      </c>
      <c r="I84" s="1">
        <f t="shared" si="7"/>
        <v>0</v>
      </c>
      <c r="J84" s="1">
        <f t="shared" si="8"/>
        <v>0</v>
      </c>
      <c r="K84" s="1">
        <f t="shared" si="9"/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f t="shared" si="10"/>
        <v>0</v>
      </c>
      <c r="AP84" s="1">
        <f t="shared" si="11"/>
        <v>0</v>
      </c>
      <c r="AQ84" s="1">
        <f t="shared" si="12"/>
        <v>0</v>
      </c>
      <c r="AR84" s="1">
        <f t="shared" si="13"/>
        <v>0</v>
      </c>
      <c r="AS84" s="1">
        <f t="shared" si="14"/>
        <v>0</v>
      </c>
      <c r="AT84" s="1">
        <f t="shared" si="15"/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f t="shared" si="16"/>
        <v>0</v>
      </c>
      <c r="BZ84" s="1">
        <v>0</v>
      </c>
      <c r="CA84" s="3"/>
    </row>
    <row r="85" spans="1:79" ht="12">
      <c r="A85" s="23"/>
      <c r="B85" s="9" t="s">
        <v>221</v>
      </c>
      <c r="C85" s="5"/>
      <c r="D85" s="1">
        <v>0</v>
      </c>
      <c r="E85" s="1">
        <v>0</v>
      </c>
      <c r="F85" s="1">
        <f aca="true" t="shared" si="41" ref="F85:F148">M85</f>
        <v>0</v>
      </c>
      <c r="G85" s="1">
        <f aca="true" t="shared" si="42" ref="G85:G148">N85</f>
        <v>0</v>
      </c>
      <c r="H85" s="1">
        <f aca="true" t="shared" si="43" ref="H85:H148">O85</f>
        <v>0</v>
      </c>
      <c r="I85" s="1">
        <f aca="true" t="shared" si="44" ref="I85:I148">P85</f>
        <v>0</v>
      </c>
      <c r="J85" s="1">
        <f aca="true" t="shared" si="45" ref="J85:J148">Q85</f>
        <v>0</v>
      </c>
      <c r="K85" s="1">
        <f aca="true" t="shared" si="46" ref="K85:K148">R85</f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f aca="true" t="shared" si="47" ref="AO85:AO148">AV85+BC85+BJ85+BQ85</f>
        <v>0</v>
      </c>
      <c r="AP85" s="1">
        <f aca="true" t="shared" si="48" ref="AP85:AP148">AW85+BD85+BK85+BR85</f>
        <v>0</v>
      </c>
      <c r="AQ85" s="1">
        <f aca="true" t="shared" si="49" ref="AQ85:AQ148">AX85+BE85+BL85+BS85</f>
        <v>0</v>
      </c>
      <c r="AR85" s="1">
        <f aca="true" t="shared" si="50" ref="AR85:AR148">AY85+BF85+BM85+BT85</f>
        <v>0</v>
      </c>
      <c r="AS85" s="1">
        <f aca="true" t="shared" si="51" ref="AS85:AS148">AZ85+BG85+BN85+BU85</f>
        <v>0</v>
      </c>
      <c r="AT85" s="1">
        <f aca="true" t="shared" si="52" ref="AT85:AT148">BA85+BH85+BO85+BV85</f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f aca="true" t="shared" si="53" ref="BY85:BY148">AO85-F85</f>
        <v>0</v>
      </c>
      <c r="BZ85" s="1">
        <v>0</v>
      </c>
      <c r="CA85" s="3"/>
    </row>
    <row r="86" spans="1:79" ht="24">
      <c r="A86" s="23"/>
      <c r="B86" s="10" t="s">
        <v>265</v>
      </c>
      <c r="C86" s="5" t="s">
        <v>259</v>
      </c>
      <c r="D86" s="1">
        <v>0.23425148</v>
      </c>
      <c r="E86" s="1">
        <v>0</v>
      </c>
      <c r="F86" s="1">
        <f t="shared" si="41"/>
        <v>0</v>
      </c>
      <c r="G86" s="1">
        <f t="shared" si="42"/>
        <v>0</v>
      </c>
      <c r="H86" s="1">
        <f t="shared" si="43"/>
        <v>0</v>
      </c>
      <c r="I86" s="1">
        <f t="shared" si="44"/>
        <v>0</v>
      </c>
      <c r="J86" s="1">
        <f t="shared" si="45"/>
        <v>0</v>
      </c>
      <c r="K86" s="1">
        <f t="shared" si="46"/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f t="shared" si="47"/>
        <v>0</v>
      </c>
      <c r="AP86" s="1">
        <f t="shared" si="48"/>
        <v>0</v>
      </c>
      <c r="AQ86" s="1">
        <f t="shared" si="49"/>
        <v>0</v>
      </c>
      <c r="AR86" s="1">
        <f t="shared" si="50"/>
        <v>0</v>
      </c>
      <c r="AS86" s="1">
        <f t="shared" si="51"/>
        <v>0</v>
      </c>
      <c r="AT86" s="1">
        <f t="shared" si="52"/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f t="shared" si="53"/>
        <v>0</v>
      </c>
      <c r="BZ86" s="1">
        <v>0</v>
      </c>
      <c r="CA86" s="3"/>
    </row>
    <row r="87" spans="1:79" ht="24">
      <c r="A87" s="24" t="s">
        <v>266</v>
      </c>
      <c r="B87" s="12" t="s">
        <v>165</v>
      </c>
      <c r="C87" s="38" t="s">
        <v>267</v>
      </c>
      <c r="D87" s="1">
        <v>7.904303720000001</v>
      </c>
      <c r="E87" s="1">
        <v>0</v>
      </c>
      <c r="F87" s="1">
        <f t="shared" si="41"/>
        <v>5.9136017700000005</v>
      </c>
      <c r="G87" s="1">
        <f t="shared" si="42"/>
        <v>8.02</v>
      </c>
      <c r="H87" s="1">
        <f t="shared" si="43"/>
        <v>0</v>
      </c>
      <c r="I87" s="1">
        <f t="shared" si="44"/>
        <v>0</v>
      </c>
      <c r="J87" s="1">
        <f t="shared" si="45"/>
        <v>0</v>
      </c>
      <c r="K87" s="1">
        <f t="shared" si="46"/>
        <v>0</v>
      </c>
      <c r="L87" s="1">
        <v>0</v>
      </c>
      <c r="M87" s="1">
        <v>5.9136017700000005</v>
      </c>
      <c r="N87" s="1">
        <v>8.02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f t="shared" si="47"/>
        <v>5.17397129</v>
      </c>
      <c r="AP87" s="1">
        <f t="shared" si="48"/>
        <v>8.040000000000003</v>
      </c>
      <c r="AQ87" s="1">
        <f t="shared" si="49"/>
        <v>0</v>
      </c>
      <c r="AR87" s="1">
        <f t="shared" si="50"/>
        <v>0</v>
      </c>
      <c r="AS87" s="1">
        <f t="shared" si="51"/>
        <v>0</v>
      </c>
      <c r="AT87" s="1">
        <f t="shared" si="52"/>
        <v>0</v>
      </c>
      <c r="AU87" s="1">
        <v>0</v>
      </c>
      <c r="AV87" s="1">
        <v>5.17397129</v>
      </c>
      <c r="AW87" s="1">
        <f aca="true" t="shared" si="54" ref="AW87:BV87">SUM(AW90:AW129)</f>
        <v>8.040000000000003</v>
      </c>
      <c r="AX87" s="1">
        <f t="shared" si="54"/>
        <v>0</v>
      </c>
      <c r="AY87" s="1">
        <f t="shared" si="54"/>
        <v>0</v>
      </c>
      <c r="AZ87" s="1">
        <f t="shared" si="54"/>
        <v>0</v>
      </c>
      <c r="BA87" s="1">
        <f t="shared" si="54"/>
        <v>0</v>
      </c>
      <c r="BB87" s="1">
        <f t="shared" si="54"/>
        <v>0</v>
      </c>
      <c r="BC87" s="1">
        <f t="shared" si="54"/>
        <v>0</v>
      </c>
      <c r="BD87" s="1">
        <f t="shared" si="54"/>
        <v>0</v>
      </c>
      <c r="BE87" s="1">
        <f t="shared" si="54"/>
        <v>0</v>
      </c>
      <c r="BF87" s="1">
        <f t="shared" si="54"/>
        <v>0</v>
      </c>
      <c r="BG87" s="1">
        <f t="shared" si="54"/>
        <v>0</v>
      </c>
      <c r="BH87" s="1">
        <f t="shared" si="54"/>
        <v>0</v>
      </c>
      <c r="BI87" s="1">
        <f t="shared" si="54"/>
        <v>0</v>
      </c>
      <c r="BJ87" s="1">
        <f t="shared" si="54"/>
        <v>0</v>
      </c>
      <c r="BK87" s="1">
        <f t="shared" si="54"/>
        <v>0</v>
      </c>
      <c r="BL87" s="1">
        <f t="shared" si="54"/>
        <v>0</v>
      </c>
      <c r="BM87" s="1">
        <f t="shared" si="54"/>
        <v>0</v>
      </c>
      <c r="BN87" s="1">
        <f t="shared" si="54"/>
        <v>0</v>
      </c>
      <c r="BO87" s="1">
        <f t="shared" si="54"/>
        <v>0</v>
      </c>
      <c r="BP87" s="1">
        <f t="shared" si="54"/>
        <v>0</v>
      </c>
      <c r="BQ87" s="1">
        <f t="shared" si="54"/>
        <v>0</v>
      </c>
      <c r="BR87" s="1">
        <f t="shared" si="54"/>
        <v>0</v>
      </c>
      <c r="BS87" s="1">
        <f t="shared" si="54"/>
        <v>0</v>
      </c>
      <c r="BT87" s="1">
        <f t="shared" si="54"/>
        <v>0</v>
      </c>
      <c r="BU87" s="1">
        <f t="shared" si="54"/>
        <v>0</v>
      </c>
      <c r="BV87" s="1">
        <f t="shared" si="54"/>
        <v>0</v>
      </c>
      <c r="BW87" s="1">
        <v>0</v>
      </c>
      <c r="BX87" s="1">
        <v>0</v>
      </c>
      <c r="BY87" s="1">
        <f t="shared" si="53"/>
        <v>-0.7396304800000006</v>
      </c>
      <c r="BZ87" s="1">
        <f aca="true" t="shared" si="55" ref="BZ87:BZ147">BY87/F87*100</f>
        <v>-12.507275747788485</v>
      </c>
      <c r="CA87" s="3"/>
    </row>
    <row r="88" spans="1:79" ht="12">
      <c r="A88" s="23"/>
      <c r="B88" s="9" t="s">
        <v>246</v>
      </c>
      <c r="C88" s="37"/>
      <c r="D88" s="1">
        <v>0</v>
      </c>
      <c r="E88" s="1">
        <v>0</v>
      </c>
      <c r="F88" s="1">
        <f t="shared" si="41"/>
        <v>0</v>
      </c>
      <c r="G88" s="1">
        <f t="shared" si="42"/>
        <v>0</v>
      </c>
      <c r="H88" s="1">
        <f t="shared" si="43"/>
        <v>0</v>
      </c>
      <c r="I88" s="1">
        <f t="shared" si="44"/>
        <v>0</v>
      </c>
      <c r="J88" s="1">
        <f t="shared" si="45"/>
        <v>0</v>
      </c>
      <c r="K88" s="1">
        <f t="shared" si="46"/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f t="shared" si="47"/>
        <v>0</v>
      </c>
      <c r="AP88" s="1">
        <f t="shared" si="48"/>
        <v>0</v>
      </c>
      <c r="AQ88" s="1">
        <f t="shared" si="49"/>
        <v>0</v>
      </c>
      <c r="AR88" s="1">
        <f t="shared" si="50"/>
        <v>0</v>
      </c>
      <c r="AS88" s="1">
        <f t="shared" si="51"/>
        <v>0</v>
      </c>
      <c r="AT88" s="1">
        <f t="shared" si="52"/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f t="shared" si="53"/>
        <v>0</v>
      </c>
      <c r="BZ88" s="1">
        <v>0</v>
      </c>
      <c r="CA88" s="3"/>
    </row>
    <row r="89" spans="1:79" ht="12">
      <c r="A89" s="23"/>
      <c r="B89" s="9" t="s">
        <v>247</v>
      </c>
      <c r="C89" s="37"/>
      <c r="D89" s="1">
        <v>0</v>
      </c>
      <c r="E89" s="1">
        <v>0</v>
      </c>
      <c r="F89" s="1">
        <f t="shared" si="41"/>
        <v>0</v>
      </c>
      <c r="G89" s="1">
        <f t="shared" si="42"/>
        <v>0</v>
      </c>
      <c r="H89" s="1">
        <f t="shared" si="43"/>
        <v>0</v>
      </c>
      <c r="I89" s="1">
        <f t="shared" si="44"/>
        <v>0</v>
      </c>
      <c r="J89" s="1">
        <f t="shared" si="45"/>
        <v>0</v>
      </c>
      <c r="K89" s="1">
        <f t="shared" si="46"/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f t="shared" si="47"/>
        <v>0</v>
      </c>
      <c r="AP89" s="1">
        <f t="shared" si="48"/>
        <v>0</v>
      </c>
      <c r="AQ89" s="1">
        <f t="shared" si="49"/>
        <v>0</v>
      </c>
      <c r="AR89" s="1">
        <f t="shared" si="50"/>
        <v>0</v>
      </c>
      <c r="AS89" s="1">
        <f t="shared" si="51"/>
        <v>0</v>
      </c>
      <c r="AT89" s="1">
        <f t="shared" si="52"/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f t="shared" si="53"/>
        <v>0</v>
      </c>
      <c r="BZ89" s="1">
        <v>0</v>
      </c>
      <c r="CA89" s="4"/>
    </row>
    <row r="90" spans="1:79" s="35" customFormat="1" ht="24">
      <c r="A90" s="23"/>
      <c r="B90" s="10" t="s">
        <v>268</v>
      </c>
      <c r="C90" s="37" t="s">
        <v>267</v>
      </c>
      <c r="D90" s="2">
        <v>0.6900343</v>
      </c>
      <c r="E90" s="2">
        <v>0</v>
      </c>
      <c r="F90" s="1">
        <f t="shared" si="41"/>
        <v>0.6900343</v>
      </c>
      <c r="G90" s="1">
        <f t="shared" si="42"/>
        <v>1.26</v>
      </c>
      <c r="H90" s="1">
        <f t="shared" si="43"/>
        <v>0</v>
      </c>
      <c r="I90" s="1">
        <f t="shared" si="44"/>
        <v>0</v>
      </c>
      <c r="J90" s="1">
        <f t="shared" si="45"/>
        <v>0</v>
      </c>
      <c r="K90" s="1">
        <f t="shared" si="46"/>
        <v>0</v>
      </c>
      <c r="L90" s="2">
        <v>0</v>
      </c>
      <c r="M90" s="2">
        <v>0.6900343</v>
      </c>
      <c r="N90" s="2">
        <v>1.26</v>
      </c>
      <c r="O90" s="2">
        <v>0</v>
      </c>
      <c r="P90" s="2">
        <v>0</v>
      </c>
      <c r="Q90" s="2">
        <v>0</v>
      </c>
      <c r="R90" s="2">
        <v>0</v>
      </c>
      <c r="S90" s="2">
        <f aca="true" t="shared" si="56" ref="S90:AG90">SUM(S92:S102)</f>
        <v>0</v>
      </c>
      <c r="T90" s="2">
        <f t="shared" si="56"/>
        <v>0</v>
      </c>
      <c r="U90" s="2">
        <f t="shared" si="56"/>
        <v>0</v>
      </c>
      <c r="V90" s="2">
        <f t="shared" si="56"/>
        <v>0</v>
      </c>
      <c r="W90" s="2">
        <f t="shared" si="56"/>
        <v>0</v>
      </c>
      <c r="X90" s="2">
        <f t="shared" si="56"/>
        <v>0</v>
      </c>
      <c r="Y90" s="2">
        <f t="shared" si="56"/>
        <v>0</v>
      </c>
      <c r="Z90" s="2">
        <f t="shared" si="56"/>
        <v>0</v>
      </c>
      <c r="AA90" s="2">
        <f t="shared" si="56"/>
        <v>0</v>
      </c>
      <c r="AB90" s="2">
        <f t="shared" si="56"/>
        <v>0</v>
      </c>
      <c r="AC90" s="2">
        <f t="shared" si="56"/>
        <v>0</v>
      </c>
      <c r="AD90" s="2">
        <f t="shared" si="56"/>
        <v>0</v>
      </c>
      <c r="AE90" s="2">
        <f t="shared" si="56"/>
        <v>0</v>
      </c>
      <c r="AF90" s="2">
        <f t="shared" si="56"/>
        <v>0</v>
      </c>
      <c r="AG90" s="2">
        <f t="shared" si="56"/>
        <v>0</v>
      </c>
      <c r="AH90" s="2">
        <v>0</v>
      </c>
      <c r="AI90" s="2">
        <f>SUM(AI92:AI102)</f>
        <v>0</v>
      </c>
      <c r="AJ90" s="2">
        <f>SUM(AJ92:AJ102)</f>
        <v>0</v>
      </c>
      <c r="AK90" s="2">
        <f>SUM(AK92:AK102)</f>
        <v>0</v>
      </c>
      <c r="AL90" s="2">
        <f>SUM(AL92:AL102)</f>
        <v>0</v>
      </c>
      <c r="AM90" s="2">
        <f>SUM(AM92:AM102)</f>
        <v>0</v>
      </c>
      <c r="AN90" s="2">
        <v>0</v>
      </c>
      <c r="AO90" s="1">
        <f t="shared" si="47"/>
        <v>0.6080722</v>
      </c>
      <c r="AP90" s="1">
        <f t="shared" si="48"/>
        <v>1.26</v>
      </c>
      <c r="AQ90" s="1">
        <f t="shared" si="49"/>
        <v>0</v>
      </c>
      <c r="AR90" s="1">
        <f t="shared" si="50"/>
        <v>0</v>
      </c>
      <c r="AS90" s="1">
        <f t="shared" si="51"/>
        <v>0</v>
      </c>
      <c r="AT90" s="1">
        <f t="shared" si="52"/>
        <v>0</v>
      </c>
      <c r="AU90" s="2">
        <v>0</v>
      </c>
      <c r="AV90" s="2">
        <v>0.6080722</v>
      </c>
      <c r="AW90" s="2">
        <v>1.26</v>
      </c>
      <c r="AX90" s="2">
        <v>0</v>
      </c>
      <c r="AY90" s="2">
        <v>0</v>
      </c>
      <c r="AZ90" s="2">
        <v>0</v>
      </c>
      <c r="BA90" s="2">
        <v>0</v>
      </c>
      <c r="BB90" s="2">
        <f aca="true" t="shared" si="57" ref="BB90:BP90">SUM(BB92:BB102)</f>
        <v>0</v>
      </c>
      <c r="BC90" s="2">
        <f t="shared" si="57"/>
        <v>0</v>
      </c>
      <c r="BD90" s="2">
        <f t="shared" si="57"/>
        <v>0</v>
      </c>
      <c r="BE90" s="2">
        <f t="shared" si="57"/>
        <v>0</v>
      </c>
      <c r="BF90" s="2">
        <f t="shared" si="57"/>
        <v>0</v>
      </c>
      <c r="BG90" s="2">
        <f t="shared" si="57"/>
        <v>0</v>
      </c>
      <c r="BH90" s="2">
        <f t="shared" si="57"/>
        <v>0</v>
      </c>
      <c r="BI90" s="2">
        <f t="shared" si="57"/>
        <v>0</v>
      </c>
      <c r="BJ90" s="2">
        <f t="shared" si="57"/>
        <v>0</v>
      </c>
      <c r="BK90" s="2">
        <f t="shared" si="57"/>
        <v>0</v>
      </c>
      <c r="BL90" s="2">
        <f t="shared" si="57"/>
        <v>0</v>
      </c>
      <c r="BM90" s="2">
        <f t="shared" si="57"/>
        <v>0</v>
      </c>
      <c r="BN90" s="2">
        <f t="shared" si="57"/>
        <v>0</v>
      </c>
      <c r="BO90" s="2">
        <f t="shared" si="57"/>
        <v>0</v>
      </c>
      <c r="BP90" s="2">
        <f t="shared" si="57"/>
        <v>0</v>
      </c>
      <c r="BQ90" s="2">
        <v>0</v>
      </c>
      <c r="BR90" s="2">
        <f>SUM(BR92:BR102)</f>
        <v>0</v>
      </c>
      <c r="BS90" s="2">
        <f>SUM(BS92:BS102)</f>
        <v>0</v>
      </c>
      <c r="BT90" s="2">
        <f>SUM(BT92:BT102)</f>
        <v>0</v>
      </c>
      <c r="BU90" s="2">
        <f>SUM(BU92:BU102)</f>
        <v>0</v>
      </c>
      <c r="BV90" s="2">
        <f>SUM(BV92:BV102)</f>
        <v>0</v>
      </c>
      <c r="BW90" s="2">
        <v>0</v>
      </c>
      <c r="BX90" s="2">
        <v>0</v>
      </c>
      <c r="BY90" s="1">
        <f t="shared" si="53"/>
        <v>-0.08196210000000004</v>
      </c>
      <c r="BZ90" s="1">
        <f t="shared" si="55"/>
        <v>-11.877974761544468</v>
      </c>
      <c r="CA90" s="3" t="s">
        <v>581</v>
      </c>
    </row>
    <row r="91" spans="1:80" s="35" customFormat="1" ht="24">
      <c r="A91" s="23"/>
      <c r="B91" s="10" t="s">
        <v>269</v>
      </c>
      <c r="C91" s="37" t="s">
        <v>267</v>
      </c>
      <c r="D91" s="2">
        <v>0.2147791</v>
      </c>
      <c r="E91" s="2">
        <v>0</v>
      </c>
      <c r="F91" s="1">
        <f t="shared" si="41"/>
        <v>0</v>
      </c>
      <c r="G91" s="1">
        <f t="shared" si="42"/>
        <v>0</v>
      </c>
      <c r="H91" s="1">
        <f t="shared" si="43"/>
        <v>0</v>
      </c>
      <c r="I91" s="1">
        <f t="shared" si="44"/>
        <v>0</v>
      </c>
      <c r="J91" s="1">
        <f t="shared" si="45"/>
        <v>0</v>
      </c>
      <c r="K91" s="1">
        <f t="shared" si="46"/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1">
        <f t="shared" si="47"/>
        <v>0</v>
      </c>
      <c r="AP91" s="1">
        <f t="shared" si="48"/>
        <v>0</v>
      </c>
      <c r="AQ91" s="1">
        <f t="shared" si="49"/>
        <v>0</v>
      </c>
      <c r="AR91" s="1">
        <f t="shared" si="50"/>
        <v>0</v>
      </c>
      <c r="AS91" s="1">
        <f t="shared" si="51"/>
        <v>0</v>
      </c>
      <c r="AT91" s="1">
        <f t="shared" si="52"/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1">
        <f t="shared" si="53"/>
        <v>0</v>
      </c>
      <c r="BZ91" s="1">
        <v>0</v>
      </c>
      <c r="CA91" s="3"/>
      <c r="CB91" s="26"/>
    </row>
    <row r="92" spans="1:80" s="35" customFormat="1" ht="24">
      <c r="A92" s="23"/>
      <c r="B92" s="10" t="s">
        <v>270</v>
      </c>
      <c r="C92" s="37" t="s">
        <v>267</v>
      </c>
      <c r="D92" s="1">
        <v>0.2147791</v>
      </c>
      <c r="E92" s="1">
        <v>0</v>
      </c>
      <c r="F92" s="1">
        <f t="shared" si="41"/>
        <v>0.2147791</v>
      </c>
      <c r="G92" s="1">
        <f t="shared" si="42"/>
        <v>0.25</v>
      </c>
      <c r="H92" s="1">
        <f t="shared" si="43"/>
        <v>0</v>
      </c>
      <c r="I92" s="1">
        <f t="shared" si="44"/>
        <v>0</v>
      </c>
      <c r="J92" s="1">
        <f t="shared" si="45"/>
        <v>0</v>
      </c>
      <c r="K92" s="1">
        <f t="shared" si="46"/>
        <v>0</v>
      </c>
      <c r="L92" s="1">
        <v>0</v>
      </c>
      <c r="M92" s="1">
        <v>0.2147791</v>
      </c>
      <c r="N92" s="1">
        <v>0.25</v>
      </c>
      <c r="O92" s="1">
        <v>0</v>
      </c>
      <c r="P92" s="1">
        <v>0</v>
      </c>
      <c r="Q92" s="1">
        <v>0</v>
      </c>
      <c r="R92" s="1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1">
        <f t="shared" si="47"/>
        <v>0.18326521999999998</v>
      </c>
      <c r="AP92" s="1">
        <f t="shared" si="48"/>
        <v>0.25</v>
      </c>
      <c r="AQ92" s="1">
        <f t="shared" si="49"/>
        <v>0</v>
      </c>
      <c r="AR92" s="1">
        <f t="shared" si="50"/>
        <v>0</v>
      </c>
      <c r="AS92" s="1">
        <f t="shared" si="51"/>
        <v>0</v>
      </c>
      <c r="AT92" s="1">
        <f t="shared" si="52"/>
        <v>0</v>
      </c>
      <c r="AU92" s="2">
        <v>0</v>
      </c>
      <c r="AV92" s="2">
        <v>0.18326521999999998</v>
      </c>
      <c r="AW92" s="2">
        <v>0.25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2">
        <v>0</v>
      </c>
      <c r="BX92" s="2">
        <v>0</v>
      </c>
      <c r="BY92" s="1">
        <f t="shared" si="53"/>
        <v>-0.03151388000000002</v>
      </c>
      <c r="BZ92" s="1">
        <f t="shared" si="55"/>
        <v>-14.672693944615665</v>
      </c>
      <c r="CA92" s="3" t="s">
        <v>581</v>
      </c>
      <c r="CB92" s="26"/>
    </row>
    <row r="93" spans="1:80" s="35" customFormat="1" ht="24">
      <c r="A93" s="23"/>
      <c r="B93" s="10" t="s">
        <v>271</v>
      </c>
      <c r="C93" s="37" t="s">
        <v>267</v>
      </c>
      <c r="D93" s="1">
        <v>0.2147791</v>
      </c>
      <c r="E93" s="1">
        <v>0</v>
      </c>
      <c r="F93" s="1">
        <f t="shared" si="41"/>
        <v>0.2147791</v>
      </c>
      <c r="G93" s="1">
        <f t="shared" si="42"/>
        <v>0.25</v>
      </c>
      <c r="H93" s="1">
        <f t="shared" si="43"/>
        <v>0</v>
      </c>
      <c r="I93" s="1">
        <f t="shared" si="44"/>
        <v>0</v>
      </c>
      <c r="J93" s="1">
        <f t="shared" si="45"/>
        <v>0</v>
      </c>
      <c r="K93" s="1">
        <f t="shared" si="46"/>
        <v>0</v>
      </c>
      <c r="L93" s="1">
        <v>0</v>
      </c>
      <c r="M93" s="1">
        <v>0.2147791</v>
      </c>
      <c r="N93" s="1">
        <v>0.25</v>
      </c>
      <c r="O93" s="1">
        <v>0</v>
      </c>
      <c r="P93" s="1">
        <v>0</v>
      </c>
      <c r="Q93" s="1">
        <v>0</v>
      </c>
      <c r="R93" s="1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1">
        <f t="shared" si="47"/>
        <v>0.1840288</v>
      </c>
      <c r="AP93" s="1">
        <f t="shared" si="48"/>
        <v>0.25</v>
      </c>
      <c r="AQ93" s="1">
        <f t="shared" si="49"/>
        <v>0</v>
      </c>
      <c r="AR93" s="1">
        <f t="shared" si="50"/>
        <v>0</v>
      </c>
      <c r="AS93" s="1">
        <f t="shared" si="51"/>
        <v>0</v>
      </c>
      <c r="AT93" s="1">
        <f t="shared" si="52"/>
        <v>0</v>
      </c>
      <c r="AU93" s="2">
        <v>0</v>
      </c>
      <c r="AV93" s="2">
        <v>0.1840288</v>
      </c>
      <c r="AW93" s="2">
        <v>0.25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2">
        <v>0</v>
      </c>
      <c r="BX93" s="2">
        <v>0</v>
      </c>
      <c r="BY93" s="1">
        <f t="shared" si="53"/>
        <v>-0.030750300000000008</v>
      </c>
      <c r="BZ93" s="1">
        <f t="shared" si="55"/>
        <v>-14.317175181384039</v>
      </c>
      <c r="CA93" s="3" t="s">
        <v>581</v>
      </c>
      <c r="CB93" s="26"/>
    </row>
    <row r="94" spans="1:80" s="35" customFormat="1" ht="24">
      <c r="A94" s="23"/>
      <c r="B94" s="10" t="s">
        <v>272</v>
      </c>
      <c r="C94" s="37" t="s">
        <v>267</v>
      </c>
      <c r="D94" s="1">
        <v>0.16330055</v>
      </c>
      <c r="E94" s="1">
        <v>0</v>
      </c>
      <c r="F94" s="1">
        <f t="shared" si="41"/>
        <v>0</v>
      </c>
      <c r="G94" s="1">
        <f t="shared" si="42"/>
        <v>0</v>
      </c>
      <c r="H94" s="1">
        <f t="shared" si="43"/>
        <v>0</v>
      </c>
      <c r="I94" s="1">
        <f t="shared" si="44"/>
        <v>0</v>
      </c>
      <c r="J94" s="1">
        <f t="shared" si="45"/>
        <v>0</v>
      </c>
      <c r="K94" s="1">
        <f t="shared" si="46"/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1">
        <f t="shared" si="47"/>
        <v>0</v>
      </c>
      <c r="AP94" s="1">
        <f t="shared" si="48"/>
        <v>0</v>
      </c>
      <c r="AQ94" s="1">
        <f t="shared" si="49"/>
        <v>0</v>
      </c>
      <c r="AR94" s="1">
        <f t="shared" si="50"/>
        <v>0</v>
      </c>
      <c r="AS94" s="1">
        <f t="shared" si="51"/>
        <v>0</v>
      </c>
      <c r="AT94" s="1">
        <f t="shared" si="52"/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2">
        <v>0</v>
      </c>
      <c r="BX94" s="2">
        <v>0</v>
      </c>
      <c r="BY94" s="1">
        <f t="shared" si="53"/>
        <v>0</v>
      </c>
      <c r="BZ94" s="1">
        <v>0</v>
      </c>
      <c r="CA94" s="3"/>
      <c r="CB94" s="26"/>
    </row>
    <row r="95" spans="1:80" s="35" customFormat="1" ht="24">
      <c r="A95" s="23"/>
      <c r="B95" s="10" t="s">
        <v>273</v>
      </c>
      <c r="C95" s="37" t="s">
        <v>267</v>
      </c>
      <c r="D95" s="1">
        <v>0.4295582</v>
      </c>
      <c r="E95" s="1">
        <v>0</v>
      </c>
      <c r="F95" s="1">
        <f t="shared" si="41"/>
        <v>0</v>
      </c>
      <c r="G95" s="1">
        <f t="shared" si="42"/>
        <v>0</v>
      </c>
      <c r="H95" s="1">
        <f t="shared" si="43"/>
        <v>0</v>
      </c>
      <c r="I95" s="1">
        <f t="shared" si="44"/>
        <v>0</v>
      </c>
      <c r="J95" s="1">
        <f t="shared" si="45"/>
        <v>0</v>
      </c>
      <c r="K95" s="1">
        <f t="shared" si="46"/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1">
        <f t="shared" si="47"/>
        <v>0</v>
      </c>
      <c r="AP95" s="1">
        <f t="shared" si="48"/>
        <v>0</v>
      </c>
      <c r="AQ95" s="1">
        <f t="shared" si="49"/>
        <v>0</v>
      </c>
      <c r="AR95" s="1">
        <f t="shared" si="50"/>
        <v>0</v>
      </c>
      <c r="AS95" s="1">
        <f t="shared" si="51"/>
        <v>0</v>
      </c>
      <c r="AT95" s="1">
        <f t="shared" si="52"/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2">
        <v>0</v>
      </c>
      <c r="BX95" s="2">
        <v>0</v>
      </c>
      <c r="BY95" s="1">
        <f t="shared" si="53"/>
        <v>0</v>
      </c>
      <c r="BZ95" s="1">
        <v>0</v>
      </c>
      <c r="CA95" s="3"/>
      <c r="CB95" s="26"/>
    </row>
    <row r="96" spans="1:80" s="35" customFormat="1" ht="24">
      <c r="A96" s="23"/>
      <c r="B96" s="10" t="s">
        <v>274</v>
      </c>
      <c r="C96" s="37" t="s">
        <v>267</v>
      </c>
      <c r="D96" s="1">
        <v>0.2693634</v>
      </c>
      <c r="E96" s="1">
        <v>0</v>
      </c>
      <c r="F96" s="1">
        <f t="shared" si="41"/>
        <v>0.2693634</v>
      </c>
      <c r="G96" s="1">
        <f t="shared" si="42"/>
        <v>0.4</v>
      </c>
      <c r="H96" s="1">
        <f t="shared" si="43"/>
        <v>0</v>
      </c>
      <c r="I96" s="1">
        <f t="shared" si="44"/>
        <v>0</v>
      </c>
      <c r="J96" s="1">
        <f t="shared" si="45"/>
        <v>0</v>
      </c>
      <c r="K96" s="1">
        <f t="shared" si="46"/>
        <v>0</v>
      </c>
      <c r="L96" s="1">
        <v>0</v>
      </c>
      <c r="M96" s="1">
        <v>0.2693634</v>
      </c>
      <c r="N96" s="1">
        <v>0.4</v>
      </c>
      <c r="O96" s="1">
        <v>0</v>
      </c>
      <c r="P96" s="1">
        <v>0</v>
      </c>
      <c r="Q96" s="1">
        <v>0</v>
      </c>
      <c r="R96" s="1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2">
        <v>0</v>
      </c>
      <c r="AO96" s="1">
        <f t="shared" si="47"/>
        <v>0.23497036</v>
      </c>
      <c r="AP96" s="1">
        <f t="shared" si="48"/>
        <v>0.4</v>
      </c>
      <c r="AQ96" s="1">
        <f t="shared" si="49"/>
        <v>0</v>
      </c>
      <c r="AR96" s="1">
        <f t="shared" si="50"/>
        <v>0</v>
      </c>
      <c r="AS96" s="1">
        <f t="shared" si="51"/>
        <v>0</v>
      </c>
      <c r="AT96" s="1">
        <f t="shared" si="52"/>
        <v>0</v>
      </c>
      <c r="AU96" s="2">
        <v>0</v>
      </c>
      <c r="AV96" s="2">
        <v>0.23497036</v>
      </c>
      <c r="AW96" s="2">
        <v>0.4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2">
        <v>0</v>
      </c>
      <c r="BX96" s="2">
        <v>0</v>
      </c>
      <c r="BY96" s="1">
        <f t="shared" si="53"/>
        <v>-0.034393039999999986</v>
      </c>
      <c r="BZ96" s="1">
        <f t="shared" si="55"/>
        <v>-12.768267700808645</v>
      </c>
      <c r="CA96" s="3" t="s">
        <v>581</v>
      </c>
      <c r="CB96" s="26"/>
    </row>
    <row r="97" spans="1:80" s="35" customFormat="1" ht="24">
      <c r="A97" s="23"/>
      <c r="B97" s="10" t="s">
        <v>275</v>
      </c>
      <c r="C97" s="37" t="s">
        <v>267</v>
      </c>
      <c r="D97" s="2">
        <v>0.3266011</v>
      </c>
      <c r="E97" s="2">
        <v>0</v>
      </c>
      <c r="F97" s="1">
        <f t="shared" si="41"/>
        <v>0.3266011</v>
      </c>
      <c r="G97" s="1">
        <f t="shared" si="42"/>
        <v>0.32</v>
      </c>
      <c r="H97" s="1">
        <f t="shared" si="43"/>
        <v>0</v>
      </c>
      <c r="I97" s="1">
        <f t="shared" si="44"/>
        <v>0</v>
      </c>
      <c r="J97" s="1">
        <f t="shared" si="45"/>
        <v>0</v>
      </c>
      <c r="K97" s="1">
        <f t="shared" si="46"/>
        <v>0</v>
      </c>
      <c r="L97" s="2">
        <v>0</v>
      </c>
      <c r="M97" s="2">
        <v>0.3266011</v>
      </c>
      <c r="N97" s="2">
        <v>0.32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2">
        <v>0</v>
      </c>
      <c r="AO97" s="1">
        <f t="shared" si="47"/>
        <v>0.12988405</v>
      </c>
      <c r="AP97" s="1">
        <f t="shared" si="48"/>
        <v>0.16</v>
      </c>
      <c r="AQ97" s="1">
        <f t="shared" si="49"/>
        <v>0</v>
      </c>
      <c r="AR97" s="1">
        <f t="shared" si="50"/>
        <v>0</v>
      </c>
      <c r="AS97" s="1">
        <f t="shared" si="51"/>
        <v>0</v>
      </c>
      <c r="AT97" s="1">
        <f t="shared" si="52"/>
        <v>0</v>
      </c>
      <c r="AU97" s="2">
        <v>0</v>
      </c>
      <c r="AV97" s="2">
        <v>0.12988405</v>
      </c>
      <c r="AW97" s="2">
        <v>0.16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2">
        <v>0</v>
      </c>
      <c r="BX97" s="2">
        <v>0</v>
      </c>
      <c r="BY97" s="1">
        <f t="shared" si="53"/>
        <v>-0.19671704999999998</v>
      </c>
      <c r="BZ97" s="1">
        <f t="shared" si="55"/>
        <v>-60.231594443496974</v>
      </c>
      <c r="CA97" s="3" t="s">
        <v>585</v>
      </c>
      <c r="CB97" s="26"/>
    </row>
    <row r="98" spans="1:80" s="35" customFormat="1" ht="24">
      <c r="A98" s="23"/>
      <c r="B98" s="10" t="s">
        <v>551</v>
      </c>
      <c r="C98" s="37" t="s">
        <v>267</v>
      </c>
      <c r="D98" s="2">
        <v>0</v>
      </c>
      <c r="E98" s="2">
        <v>0</v>
      </c>
      <c r="F98" s="1">
        <f t="shared" si="41"/>
        <v>0</v>
      </c>
      <c r="G98" s="1">
        <f t="shared" si="42"/>
        <v>0</v>
      </c>
      <c r="H98" s="1">
        <f t="shared" si="43"/>
        <v>0</v>
      </c>
      <c r="I98" s="1">
        <f t="shared" si="44"/>
        <v>0</v>
      </c>
      <c r="J98" s="1">
        <f t="shared" si="45"/>
        <v>0</v>
      </c>
      <c r="K98" s="1">
        <f t="shared" si="46"/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2">
        <v>0</v>
      </c>
      <c r="AO98" s="1">
        <f t="shared" si="47"/>
        <v>0.12988404</v>
      </c>
      <c r="AP98" s="1">
        <f t="shared" si="48"/>
        <v>0.16</v>
      </c>
      <c r="AQ98" s="1">
        <f t="shared" si="49"/>
        <v>0</v>
      </c>
      <c r="AR98" s="1">
        <f t="shared" si="50"/>
        <v>0</v>
      </c>
      <c r="AS98" s="1">
        <f t="shared" si="51"/>
        <v>0</v>
      </c>
      <c r="AT98" s="1">
        <f t="shared" si="52"/>
        <v>0</v>
      </c>
      <c r="AU98" s="2">
        <v>0</v>
      </c>
      <c r="AV98" s="2">
        <v>0.12988404</v>
      </c>
      <c r="AW98" s="2">
        <v>0.16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2">
        <v>0</v>
      </c>
      <c r="BX98" s="2">
        <v>0</v>
      </c>
      <c r="BY98" s="1">
        <f t="shared" si="53"/>
        <v>0.12988404</v>
      </c>
      <c r="BZ98" s="1">
        <v>0</v>
      </c>
      <c r="CA98" s="3" t="s">
        <v>586</v>
      </c>
      <c r="CB98" s="26"/>
    </row>
    <row r="99" spans="1:80" s="35" customFormat="1" ht="24">
      <c r="A99" s="23"/>
      <c r="B99" s="10" t="s">
        <v>276</v>
      </c>
      <c r="C99" s="37" t="s">
        <v>267</v>
      </c>
      <c r="D99" s="2">
        <v>0.2693634</v>
      </c>
      <c r="E99" s="2">
        <v>0</v>
      </c>
      <c r="F99" s="1">
        <f t="shared" si="41"/>
        <v>0.2693634</v>
      </c>
      <c r="G99" s="1">
        <f t="shared" si="42"/>
        <v>0.4</v>
      </c>
      <c r="H99" s="1">
        <f t="shared" si="43"/>
        <v>0</v>
      </c>
      <c r="I99" s="1">
        <f t="shared" si="44"/>
        <v>0</v>
      </c>
      <c r="J99" s="1">
        <f t="shared" si="45"/>
        <v>0</v>
      </c>
      <c r="K99" s="1">
        <f t="shared" si="46"/>
        <v>0</v>
      </c>
      <c r="L99" s="2">
        <v>0</v>
      </c>
      <c r="M99" s="2">
        <v>0.2693634</v>
      </c>
      <c r="N99" s="2">
        <v>0.4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1">
        <f t="shared" si="47"/>
        <v>0.20825494</v>
      </c>
      <c r="AP99" s="1">
        <f t="shared" si="48"/>
        <v>0.4</v>
      </c>
      <c r="AQ99" s="1">
        <f t="shared" si="49"/>
        <v>0</v>
      </c>
      <c r="AR99" s="1">
        <f t="shared" si="50"/>
        <v>0</v>
      </c>
      <c r="AS99" s="1">
        <f t="shared" si="51"/>
        <v>0</v>
      </c>
      <c r="AT99" s="1">
        <f t="shared" si="52"/>
        <v>0</v>
      </c>
      <c r="AU99" s="2">
        <v>0</v>
      </c>
      <c r="AV99" s="1">
        <v>0.20825494</v>
      </c>
      <c r="AW99" s="1">
        <v>0.4</v>
      </c>
      <c r="AX99" s="1">
        <v>0</v>
      </c>
      <c r="AY99" s="1">
        <v>0</v>
      </c>
      <c r="AZ99" s="1">
        <v>0</v>
      </c>
      <c r="BA99" s="1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2">
        <v>0</v>
      </c>
      <c r="BX99" s="2">
        <v>0</v>
      </c>
      <c r="BY99" s="1">
        <f t="shared" si="53"/>
        <v>-0.061108459999999976</v>
      </c>
      <c r="BZ99" s="1">
        <f t="shared" si="55"/>
        <v>-22.686252104034914</v>
      </c>
      <c r="CA99" s="3" t="s">
        <v>581</v>
      </c>
      <c r="CB99" s="26"/>
    </row>
    <row r="100" spans="1:80" s="35" customFormat="1" ht="19.5" customHeight="1">
      <c r="A100" s="23"/>
      <c r="B100" s="10" t="s">
        <v>277</v>
      </c>
      <c r="C100" s="37" t="s">
        <v>267</v>
      </c>
      <c r="D100" s="2">
        <v>0.2147791</v>
      </c>
      <c r="E100" s="2">
        <v>0</v>
      </c>
      <c r="F100" s="1">
        <f t="shared" si="41"/>
        <v>0</v>
      </c>
      <c r="G100" s="1">
        <f t="shared" si="42"/>
        <v>0</v>
      </c>
      <c r="H100" s="1">
        <f t="shared" si="43"/>
        <v>0</v>
      </c>
      <c r="I100" s="1">
        <f t="shared" si="44"/>
        <v>0</v>
      </c>
      <c r="J100" s="1">
        <f t="shared" si="45"/>
        <v>0</v>
      </c>
      <c r="K100" s="1">
        <f t="shared" si="46"/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1">
        <f t="shared" si="47"/>
        <v>0</v>
      </c>
      <c r="AP100" s="1">
        <f t="shared" si="48"/>
        <v>0</v>
      </c>
      <c r="AQ100" s="1">
        <f t="shared" si="49"/>
        <v>0</v>
      </c>
      <c r="AR100" s="1">
        <f t="shared" si="50"/>
        <v>0</v>
      </c>
      <c r="AS100" s="1">
        <f t="shared" si="51"/>
        <v>0</v>
      </c>
      <c r="AT100" s="1">
        <f t="shared" si="52"/>
        <v>0</v>
      </c>
      <c r="AU100" s="2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2">
        <v>0</v>
      </c>
      <c r="BX100" s="2">
        <v>0</v>
      </c>
      <c r="BY100" s="1">
        <f t="shared" si="53"/>
        <v>0</v>
      </c>
      <c r="BZ100" s="1">
        <v>0</v>
      </c>
      <c r="CA100" s="3"/>
      <c r="CB100" s="26"/>
    </row>
    <row r="101" spans="1:79" ht="24">
      <c r="A101" s="23"/>
      <c r="B101" s="10" t="s">
        <v>278</v>
      </c>
      <c r="C101" s="37" t="s">
        <v>267</v>
      </c>
      <c r="D101" s="1">
        <v>0.2147791</v>
      </c>
      <c r="E101" s="1">
        <v>0</v>
      </c>
      <c r="F101" s="1">
        <f t="shared" si="41"/>
        <v>0.2147791</v>
      </c>
      <c r="G101" s="1">
        <f t="shared" si="42"/>
        <v>0.25</v>
      </c>
      <c r="H101" s="1">
        <f t="shared" si="43"/>
        <v>0</v>
      </c>
      <c r="I101" s="1">
        <f t="shared" si="44"/>
        <v>0</v>
      </c>
      <c r="J101" s="1">
        <f t="shared" si="45"/>
        <v>0</v>
      </c>
      <c r="K101" s="1">
        <f t="shared" si="46"/>
        <v>0</v>
      </c>
      <c r="L101" s="1">
        <v>0</v>
      </c>
      <c r="M101" s="1">
        <v>0.2147791</v>
      </c>
      <c r="N101" s="1">
        <v>0.25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f t="shared" si="47"/>
        <v>0.18173804999999998</v>
      </c>
      <c r="AP101" s="1">
        <f t="shared" si="48"/>
        <v>0.25</v>
      </c>
      <c r="AQ101" s="1">
        <f t="shared" si="49"/>
        <v>0</v>
      </c>
      <c r="AR101" s="1">
        <f t="shared" si="50"/>
        <v>0</v>
      </c>
      <c r="AS101" s="1">
        <f t="shared" si="51"/>
        <v>0</v>
      </c>
      <c r="AT101" s="1">
        <f t="shared" si="52"/>
        <v>0</v>
      </c>
      <c r="AU101" s="1">
        <v>0</v>
      </c>
      <c r="AV101" s="1">
        <v>0.18173804999999998</v>
      </c>
      <c r="AW101" s="1">
        <v>0.25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f t="shared" si="53"/>
        <v>-0.033041050000000016</v>
      </c>
      <c r="BZ101" s="1">
        <f t="shared" si="55"/>
        <v>-15.383736127025402</v>
      </c>
      <c r="CA101" s="3" t="s">
        <v>581</v>
      </c>
    </row>
    <row r="102" spans="1:79" ht="24">
      <c r="A102" s="23"/>
      <c r="B102" s="10" t="s">
        <v>279</v>
      </c>
      <c r="C102" s="37" t="s">
        <v>267</v>
      </c>
      <c r="D102" s="1">
        <v>0.4295582</v>
      </c>
      <c r="E102" s="1">
        <v>0</v>
      </c>
      <c r="F102" s="1">
        <f t="shared" si="41"/>
        <v>0</v>
      </c>
      <c r="G102" s="1">
        <f t="shared" si="42"/>
        <v>0</v>
      </c>
      <c r="H102" s="1">
        <f t="shared" si="43"/>
        <v>0</v>
      </c>
      <c r="I102" s="1">
        <f t="shared" si="44"/>
        <v>0</v>
      </c>
      <c r="J102" s="1">
        <f t="shared" si="45"/>
        <v>0</v>
      </c>
      <c r="K102" s="1">
        <f t="shared" si="46"/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f t="shared" si="47"/>
        <v>0</v>
      </c>
      <c r="AP102" s="1">
        <f t="shared" si="48"/>
        <v>0</v>
      </c>
      <c r="AQ102" s="1">
        <f t="shared" si="49"/>
        <v>0</v>
      </c>
      <c r="AR102" s="1">
        <f t="shared" si="50"/>
        <v>0</v>
      </c>
      <c r="AS102" s="1">
        <f t="shared" si="51"/>
        <v>0</v>
      </c>
      <c r="AT102" s="1">
        <f t="shared" si="52"/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f t="shared" si="53"/>
        <v>0</v>
      </c>
      <c r="BZ102" s="1">
        <v>0</v>
      </c>
      <c r="CA102" s="3"/>
    </row>
    <row r="103" spans="1:79" s="35" customFormat="1" ht="24">
      <c r="A103" s="23"/>
      <c r="B103" s="10" t="s">
        <v>280</v>
      </c>
      <c r="C103" s="37" t="s">
        <v>267</v>
      </c>
      <c r="D103" s="2">
        <v>0.2147791</v>
      </c>
      <c r="E103" s="2">
        <v>0</v>
      </c>
      <c r="F103" s="1">
        <f t="shared" si="41"/>
        <v>0.2147791</v>
      </c>
      <c r="G103" s="1">
        <f t="shared" si="42"/>
        <v>0.25</v>
      </c>
      <c r="H103" s="1">
        <f t="shared" si="43"/>
        <v>0</v>
      </c>
      <c r="I103" s="1">
        <f t="shared" si="44"/>
        <v>0</v>
      </c>
      <c r="J103" s="1">
        <f t="shared" si="45"/>
        <v>0</v>
      </c>
      <c r="K103" s="1">
        <f t="shared" si="46"/>
        <v>0</v>
      </c>
      <c r="L103" s="2">
        <v>0</v>
      </c>
      <c r="M103" s="2">
        <v>0.2147791</v>
      </c>
      <c r="N103" s="2">
        <v>0.25</v>
      </c>
      <c r="O103" s="2">
        <v>0</v>
      </c>
      <c r="P103" s="2">
        <v>0</v>
      </c>
      <c r="Q103" s="2">
        <v>0</v>
      </c>
      <c r="R103" s="2">
        <v>0</v>
      </c>
      <c r="S103" s="2">
        <f aca="true" t="shared" si="58" ref="S103:AG103">SUM(S105:S105)</f>
        <v>0</v>
      </c>
      <c r="T103" s="2">
        <f t="shared" si="58"/>
        <v>0</v>
      </c>
      <c r="U103" s="2">
        <f t="shared" si="58"/>
        <v>0</v>
      </c>
      <c r="V103" s="2">
        <f t="shared" si="58"/>
        <v>0</v>
      </c>
      <c r="W103" s="2">
        <f t="shared" si="58"/>
        <v>0</v>
      </c>
      <c r="X103" s="2">
        <f t="shared" si="58"/>
        <v>0</v>
      </c>
      <c r="Y103" s="2">
        <f t="shared" si="58"/>
        <v>0</v>
      </c>
      <c r="Z103" s="2">
        <f t="shared" si="58"/>
        <v>0</v>
      </c>
      <c r="AA103" s="2">
        <f t="shared" si="58"/>
        <v>0</v>
      </c>
      <c r="AB103" s="2">
        <f t="shared" si="58"/>
        <v>0</v>
      </c>
      <c r="AC103" s="2">
        <f t="shared" si="58"/>
        <v>0</v>
      </c>
      <c r="AD103" s="2">
        <f t="shared" si="58"/>
        <v>0</v>
      </c>
      <c r="AE103" s="2">
        <f t="shared" si="58"/>
        <v>0</v>
      </c>
      <c r="AF103" s="2">
        <f t="shared" si="58"/>
        <v>0</v>
      </c>
      <c r="AG103" s="2">
        <f t="shared" si="58"/>
        <v>0</v>
      </c>
      <c r="AH103" s="2">
        <v>0</v>
      </c>
      <c r="AI103" s="2">
        <f>SUM(AI105:AI105)</f>
        <v>0</v>
      </c>
      <c r="AJ103" s="2">
        <f>SUM(AJ105:AJ105)</f>
        <v>0</v>
      </c>
      <c r="AK103" s="2">
        <f>SUM(AK105:AK105)</f>
        <v>0</v>
      </c>
      <c r="AL103" s="2">
        <f>SUM(AL105:AL105)</f>
        <v>0</v>
      </c>
      <c r="AM103" s="2">
        <f>SUM(AM105:AM105)</f>
        <v>0</v>
      </c>
      <c r="AN103" s="2">
        <v>0</v>
      </c>
      <c r="AO103" s="1">
        <f t="shared" si="47"/>
        <v>0.18479239</v>
      </c>
      <c r="AP103" s="1">
        <f t="shared" si="48"/>
        <v>0.25</v>
      </c>
      <c r="AQ103" s="1">
        <f t="shared" si="49"/>
        <v>0</v>
      </c>
      <c r="AR103" s="1">
        <f t="shared" si="50"/>
        <v>0</v>
      </c>
      <c r="AS103" s="1">
        <f t="shared" si="51"/>
        <v>0</v>
      </c>
      <c r="AT103" s="1">
        <f t="shared" si="52"/>
        <v>0</v>
      </c>
      <c r="AU103" s="2">
        <v>0</v>
      </c>
      <c r="AV103" s="2">
        <v>0.18479239</v>
      </c>
      <c r="AW103" s="2">
        <v>0.25</v>
      </c>
      <c r="AX103" s="2">
        <v>0</v>
      </c>
      <c r="AY103" s="2">
        <v>0</v>
      </c>
      <c r="AZ103" s="2">
        <v>0</v>
      </c>
      <c r="BA103" s="2">
        <v>0</v>
      </c>
      <c r="BB103" s="2">
        <f aca="true" t="shared" si="59" ref="BB103:BP103">SUM(BB105:BB105)</f>
        <v>0</v>
      </c>
      <c r="BC103" s="2">
        <f t="shared" si="59"/>
        <v>0</v>
      </c>
      <c r="BD103" s="2">
        <f t="shared" si="59"/>
        <v>0</v>
      </c>
      <c r="BE103" s="2">
        <f t="shared" si="59"/>
        <v>0</v>
      </c>
      <c r="BF103" s="2">
        <f t="shared" si="59"/>
        <v>0</v>
      </c>
      <c r="BG103" s="2">
        <f t="shared" si="59"/>
        <v>0</v>
      </c>
      <c r="BH103" s="2">
        <f t="shared" si="59"/>
        <v>0</v>
      </c>
      <c r="BI103" s="2">
        <f t="shared" si="59"/>
        <v>0</v>
      </c>
      <c r="BJ103" s="2">
        <f t="shared" si="59"/>
        <v>0</v>
      </c>
      <c r="BK103" s="2">
        <f t="shared" si="59"/>
        <v>0</v>
      </c>
      <c r="BL103" s="2">
        <f t="shared" si="59"/>
        <v>0</v>
      </c>
      <c r="BM103" s="2">
        <f t="shared" si="59"/>
        <v>0</v>
      </c>
      <c r="BN103" s="2">
        <f t="shared" si="59"/>
        <v>0</v>
      </c>
      <c r="BO103" s="2">
        <f t="shared" si="59"/>
        <v>0</v>
      </c>
      <c r="BP103" s="2">
        <f t="shared" si="59"/>
        <v>0</v>
      </c>
      <c r="BQ103" s="2">
        <v>0</v>
      </c>
      <c r="BR103" s="2">
        <f>SUM(BR105:BR105)</f>
        <v>0</v>
      </c>
      <c r="BS103" s="2">
        <f>SUM(BS105:BS105)</f>
        <v>0</v>
      </c>
      <c r="BT103" s="2">
        <f>SUM(BT105:BT105)</f>
        <v>0</v>
      </c>
      <c r="BU103" s="2">
        <f>SUM(BU105:BU105)</f>
        <v>0</v>
      </c>
      <c r="BV103" s="2">
        <f>SUM(BV105:BV105)</f>
        <v>0</v>
      </c>
      <c r="BW103" s="2">
        <v>0</v>
      </c>
      <c r="BX103" s="2">
        <v>0</v>
      </c>
      <c r="BY103" s="1">
        <f t="shared" si="53"/>
        <v>-0.02998671</v>
      </c>
      <c r="BZ103" s="1">
        <f t="shared" si="55"/>
        <v>-13.961651762205912</v>
      </c>
      <c r="CA103" s="3" t="s">
        <v>581</v>
      </c>
    </row>
    <row r="104" spans="1:79" ht="19.5" customHeight="1">
      <c r="A104" s="23"/>
      <c r="B104" s="10" t="s">
        <v>281</v>
      </c>
      <c r="C104" s="37" t="s">
        <v>267</v>
      </c>
      <c r="D104" s="1">
        <v>0.5387268</v>
      </c>
      <c r="E104" s="1">
        <v>0</v>
      </c>
      <c r="F104" s="1">
        <f t="shared" si="41"/>
        <v>0</v>
      </c>
      <c r="G104" s="1">
        <f t="shared" si="42"/>
        <v>0</v>
      </c>
      <c r="H104" s="1">
        <f t="shared" si="43"/>
        <v>0</v>
      </c>
      <c r="I104" s="1">
        <f t="shared" si="44"/>
        <v>0</v>
      </c>
      <c r="J104" s="1">
        <f t="shared" si="45"/>
        <v>0</v>
      </c>
      <c r="K104" s="1">
        <f t="shared" si="46"/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f t="shared" si="47"/>
        <v>0</v>
      </c>
      <c r="AP104" s="1">
        <f t="shared" si="48"/>
        <v>0</v>
      </c>
      <c r="AQ104" s="1">
        <f t="shared" si="49"/>
        <v>0</v>
      </c>
      <c r="AR104" s="1">
        <f t="shared" si="50"/>
        <v>0</v>
      </c>
      <c r="AS104" s="1">
        <f t="shared" si="51"/>
        <v>0</v>
      </c>
      <c r="AT104" s="1">
        <f t="shared" si="52"/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f t="shared" si="53"/>
        <v>0</v>
      </c>
      <c r="BZ104" s="1">
        <v>0</v>
      </c>
      <c r="CA104" s="4"/>
    </row>
    <row r="105" spans="1:79" ht="12">
      <c r="A105" s="23"/>
      <c r="B105" s="9" t="s">
        <v>223</v>
      </c>
      <c r="C105" s="37"/>
      <c r="D105" s="1">
        <v>0</v>
      </c>
      <c r="E105" s="1">
        <v>0</v>
      </c>
      <c r="F105" s="1">
        <f t="shared" si="41"/>
        <v>0</v>
      </c>
      <c r="G105" s="1">
        <f t="shared" si="42"/>
        <v>0</v>
      </c>
      <c r="H105" s="1">
        <f t="shared" si="43"/>
        <v>0</v>
      </c>
      <c r="I105" s="1">
        <f t="shared" si="44"/>
        <v>0</v>
      </c>
      <c r="J105" s="1">
        <f t="shared" si="45"/>
        <v>0</v>
      </c>
      <c r="K105" s="1">
        <f t="shared" si="46"/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f t="shared" si="47"/>
        <v>0</v>
      </c>
      <c r="AP105" s="1">
        <f t="shared" si="48"/>
        <v>0</v>
      </c>
      <c r="AQ105" s="1">
        <f t="shared" si="49"/>
        <v>0</v>
      </c>
      <c r="AR105" s="1">
        <f t="shared" si="50"/>
        <v>0</v>
      </c>
      <c r="AS105" s="1">
        <f t="shared" si="51"/>
        <v>0</v>
      </c>
      <c r="AT105" s="1">
        <f t="shared" si="52"/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f t="shared" si="53"/>
        <v>0</v>
      </c>
      <c r="BZ105" s="1">
        <v>0</v>
      </c>
      <c r="CA105" s="3"/>
    </row>
    <row r="106" spans="1:79" s="35" customFormat="1" ht="24">
      <c r="A106" s="23"/>
      <c r="B106" s="10" t="s">
        <v>282</v>
      </c>
      <c r="C106" s="37" t="s">
        <v>267</v>
      </c>
      <c r="D106" s="2">
        <v>0.2147791</v>
      </c>
      <c r="E106" s="2">
        <v>0</v>
      </c>
      <c r="F106" s="1">
        <f t="shared" si="41"/>
        <v>0.2147791</v>
      </c>
      <c r="G106" s="1">
        <f t="shared" si="42"/>
        <v>0.25</v>
      </c>
      <c r="H106" s="1">
        <f t="shared" si="43"/>
        <v>0</v>
      </c>
      <c r="I106" s="1">
        <f t="shared" si="44"/>
        <v>0</v>
      </c>
      <c r="J106" s="1">
        <f t="shared" si="45"/>
        <v>0</v>
      </c>
      <c r="K106" s="1">
        <f t="shared" si="46"/>
        <v>0</v>
      </c>
      <c r="L106" s="2">
        <v>0</v>
      </c>
      <c r="M106" s="2">
        <v>0.2147791</v>
      </c>
      <c r="N106" s="2">
        <v>0.25</v>
      </c>
      <c r="O106" s="2">
        <v>0</v>
      </c>
      <c r="P106" s="2">
        <v>0</v>
      </c>
      <c r="Q106" s="2">
        <v>0</v>
      </c>
      <c r="R106" s="2">
        <v>0</v>
      </c>
      <c r="S106" s="2">
        <f aca="true" t="shared" si="60" ref="S106:AG106">SUM(S108:S109)</f>
        <v>0</v>
      </c>
      <c r="T106" s="2">
        <f t="shared" si="60"/>
        <v>0</v>
      </c>
      <c r="U106" s="2">
        <f t="shared" si="60"/>
        <v>0</v>
      </c>
      <c r="V106" s="2">
        <f t="shared" si="60"/>
        <v>0</v>
      </c>
      <c r="W106" s="2">
        <f t="shared" si="60"/>
        <v>0</v>
      </c>
      <c r="X106" s="2">
        <f t="shared" si="60"/>
        <v>0</v>
      </c>
      <c r="Y106" s="2">
        <f t="shared" si="60"/>
        <v>0</v>
      </c>
      <c r="Z106" s="2">
        <f t="shared" si="60"/>
        <v>0</v>
      </c>
      <c r="AA106" s="2">
        <f t="shared" si="60"/>
        <v>0</v>
      </c>
      <c r="AB106" s="2">
        <f t="shared" si="60"/>
        <v>0</v>
      </c>
      <c r="AC106" s="2">
        <f t="shared" si="60"/>
        <v>0</v>
      </c>
      <c r="AD106" s="2">
        <f t="shared" si="60"/>
        <v>0</v>
      </c>
      <c r="AE106" s="2">
        <f t="shared" si="60"/>
        <v>0</v>
      </c>
      <c r="AF106" s="2">
        <f t="shared" si="60"/>
        <v>0</v>
      </c>
      <c r="AG106" s="2">
        <f t="shared" si="60"/>
        <v>0</v>
      </c>
      <c r="AH106" s="2">
        <v>0</v>
      </c>
      <c r="AI106" s="2">
        <f>SUM(AI108:AI109)</f>
        <v>0</v>
      </c>
      <c r="AJ106" s="2">
        <f>SUM(AJ108:AJ109)</f>
        <v>0</v>
      </c>
      <c r="AK106" s="2">
        <f>SUM(AK108:AK109)</f>
        <v>0</v>
      </c>
      <c r="AL106" s="2">
        <f>SUM(AL108:AL109)</f>
        <v>0</v>
      </c>
      <c r="AM106" s="2">
        <f>SUM(AM108:AM109)</f>
        <v>0</v>
      </c>
      <c r="AN106" s="2">
        <v>0</v>
      </c>
      <c r="AO106" s="1">
        <f t="shared" si="47"/>
        <v>0.16805371</v>
      </c>
      <c r="AP106" s="1">
        <f t="shared" si="48"/>
        <v>0.25</v>
      </c>
      <c r="AQ106" s="1">
        <f t="shared" si="49"/>
        <v>0</v>
      </c>
      <c r="AR106" s="1">
        <f t="shared" si="50"/>
        <v>0</v>
      </c>
      <c r="AS106" s="1">
        <f t="shared" si="51"/>
        <v>0</v>
      </c>
      <c r="AT106" s="1">
        <f t="shared" si="52"/>
        <v>0</v>
      </c>
      <c r="AU106" s="2">
        <v>0</v>
      </c>
      <c r="AV106" s="2">
        <v>0.16805371</v>
      </c>
      <c r="AW106" s="2">
        <v>0.25</v>
      </c>
      <c r="AX106" s="2">
        <v>0</v>
      </c>
      <c r="AY106" s="2">
        <v>0</v>
      </c>
      <c r="AZ106" s="2">
        <v>0</v>
      </c>
      <c r="BA106" s="2">
        <v>0</v>
      </c>
      <c r="BB106" s="2">
        <f aca="true" t="shared" si="61" ref="BB106:BP106">SUM(BB108:BB109)</f>
        <v>0</v>
      </c>
      <c r="BC106" s="2">
        <f t="shared" si="61"/>
        <v>0</v>
      </c>
      <c r="BD106" s="2">
        <f t="shared" si="61"/>
        <v>0</v>
      </c>
      <c r="BE106" s="2">
        <f t="shared" si="61"/>
        <v>0</v>
      </c>
      <c r="BF106" s="2">
        <f t="shared" si="61"/>
        <v>0</v>
      </c>
      <c r="BG106" s="2">
        <f t="shared" si="61"/>
        <v>0</v>
      </c>
      <c r="BH106" s="2">
        <f t="shared" si="61"/>
        <v>0</v>
      </c>
      <c r="BI106" s="2">
        <f t="shared" si="61"/>
        <v>0</v>
      </c>
      <c r="BJ106" s="2">
        <f t="shared" si="61"/>
        <v>0</v>
      </c>
      <c r="BK106" s="2">
        <f t="shared" si="61"/>
        <v>0</v>
      </c>
      <c r="BL106" s="2">
        <f t="shared" si="61"/>
        <v>0</v>
      </c>
      <c r="BM106" s="2">
        <f t="shared" si="61"/>
        <v>0</v>
      </c>
      <c r="BN106" s="2">
        <f t="shared" si="61"/>
        <v>0</v>
      </c>
      <c r="BO106" s="2">
        <f t="shared" si="61"/>
        <v>0</v>
      </c>
      <c r="BP106" s="2">
        <f t="shared" si="61"/>
        <v>0</v>
      </c>
      <c r="BQ106" s="2">
        <v>0</v>
      </c>
      <c r="BR106" s="2">
        <f>SUM(BR108:BR109)</f>
        <v>0</v>
      </c>
      <c r="BS106" s="2">
        <f>SUM(BS108:BS109)</f>
        <v>0</v>
      </c>
      <c r="BT106" s="2">
        <f>SUM(BT108:BT109)</f>
        <v>0</v>
      </c>
      <c r="BU106" s="2">
        <f>SUM(BU108:BU109)</f>
        <v>0</v>
      </c>
      <c r="BV106" s="2">
        <f>SUM(BV108:BV109)</f>
        <v>0</v>
      </c>
      <c r="BW106" s="2">
        <v>0</v>
      </c>
      <c r="BX106" s="2">
        <v>0</v>
      </c>
      <c r="BY106" s="1">
        <f t="shared" si="53"/>
        <v>-0.046725390000000006</v>
      </c>
      <c r="BZ106" s="1">
        <f t="shared" si="55"/>
        <v>-21.75509162669925</v>
      </c>
      <c r="CA106" s="3" t="s">
        <v>581</v>
      </c>
    </row>
    <row r="107" spans="1:79" ht="12">
      <c r="A107" s="23"/>
      <c r="B107" s="9" t="s">
        <v>166</v>
      </c>
      <c r="C107" s="37"/>
      <c r="D107" s="1">
        <v>0</v>
      </c>
      <c r="E107" s="1">
        <v>0</v>
      </c>
      <c r="F107" s="1">
        <f t="shared" si="41"/>
        <v>0</v>
      </c>
      <c r="G107" s="1">
        <f t="shared" si="42"/>
        <v>0</v>
      </c>
      <c r="H107" s="1">
        <f t="shared" si="43"/>
        <v>0</v>
      </c>
      <c r="I107" s="1">
        <f t="shared" si="44"/>
        <v>0</v>
      </c>
      <c r="J107" s="1">
        <f t="shared" si="45"/>
        <v>0</v>
      </c>
      <c r="K107" s="1">
        <f t="shared" si="46"/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f t="shared" si="47"/>
        <v>0</v>
      </c>
      <c r="AP107" s="1">
        <f t="shared" si="48"/>
        <v>0</v>
      </c>
      <c r="AQ107" s="1">
        <f t="shared" si="49"/>
        <v>0</v>
      </c>
      <c r="AR107" s="1">
        <f t="shared" si="50"/>
        <v>0</v>
      </c>
      <c r="AS107" s="1">
        <f t="shared" si="51"/>
        <v>0</v>
      </c>
      <c r="AT107" s="1">
        <f t="shared" si="52"/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f t="shared" si="53"/>
        <v>0</v>
      </c>
      <c r="BZ107" s="1">
        <v>0</v>
      </c>
      <c r="CA107" s="3"/>
    </row>
    <row r="108" spans="1:79" ht="24">
      <c r="A108" s="23"/>
      <c r="B108" s="11" t="s">
        <v>283</v>
      </c>
      <c r="C108" s="37" t="s">
        <v>267</v>
      </c>
      <c r="D108" s="1">
        <v>0.34501715</v>
      </c>
      <c r="E108" s="1">
        <v>0</v>
      </c>
      <c r="F108" s="1">
        <f t="shared" si="41"/>
        <v>0.34501715</v>
      </c>
      <c r="G108" s="1">
        <f t="shared" si="42"/>
        <v>0.63</v>
      </c>
      <c r="H108" s="1">
        <f t="shared" si="43"/>
        <v>0</v>
      </c>
      <c r="I108" s="1">
        <f t="shared" si="44"/>
        <v>0</v>
      </c>
      <c r="J108" s="1">
        <f t="shared" si="45"/>
        <v>0</v>
      </c>
      <c r="K108" s="1">
        <f t="shared" si="46"/>
        <v>0</v>
      </c>
      <c r="L108" s="1">
        <v>0</v>
      </c>
      <c r="M108" s="1">
        <v>0.34501715</v>
      </c>
      <c r="N108" s="1">
        <v>0.63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f t="shared" si="47"/>
        <v>0.30909392999999996</v>
      </c>
      <c r="AP108" s="1">
        <f t="shared" si="48"/>
        <v>0.63</v>
      </c>
      <c r="AQ108" s="1">
        <f t="shared" si="49"/>
        <v>0</v>
      </c>
      <c r="AR108" s="1">
        <f t="shared" si="50"/>
        <v>0</v>
      </c>
      <c r="AS108" s="1">
        <f t="shared" si="51"/>
        <v>0</v>
      </c>
      <c r="AT108" s="1">
        <f t="shared" si="52"/>
        <v>0</v>
      </c>
      <c r="AU108" s="1">
        <v>0</v>
      </c>
      <c r="AV108" s="1">
        <v>0.30909392999999996</v>
      </c>
      <c r="AW108" s="1">
        <v>0.63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f t="shared" si="53"/>
        <v>-0.03592322000000003</v>
      </c>
      <c r="BZ108" s="1">
        <f t="shared" si="55"/>
        <v>-10.412009953708107</v>
      </c>
      <c r="CA108" s="3" t="s">
        <v>581</v>
      </c>
    </row>
    <row r="109" spans="1:79" ht="24">
      <c r="A109" s="23"/>
      <c r="B109" s="11" t="s">
        <v>284</v>
      </c>
      <c r="C109" s="37" t="s">
        <v>267</v>
      </c>
      <c r="D109" s="1">
        <v>0.2693634</v>
      </c>
      <c r="E109" s="1">
        <v>0</v>
      </c>
      <c r="F109" s="1">
        <f t="shared" si="41"/>
        <v>0.2693634</v>
      </c>
      <c r="G109" s="1">
        <f t="shared" si="42"/>
        <v>0.4</v>
      </c>
      <c r="H109" s="1">
        <f t="shared" si="43"/>
        <v>0</v>
      </c>
      <c r="I109" s="1">
        <f t="shared" si="44"/>
        <v>0</v>
      </c>
      <c r="J109" s="1">
        <f t="shared" si="45"/>
        <v>0</v>
      </c>
      <c r="K109" s="1">
        <f t="shared" si="46"/>
        <v>0</v>
      </c>
      <c r="L109" s="1">
        <v>0</v>
      </c>
      <c r="M109" s="1">
        <v>0.2693634</v>
      </c>
      <c r="N109" s="1">
        <v>0.4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f t="shared" si="47"/>
        <v>0.22719628</v>
      </c>
      <c r="AP109" s="1">
        <f t="shared" si="48"/>
        <v>0.4</v>
      </c>
      <c r="AQ109" s="1">
        <f t="shared" si="49"/>
        <v>0</v>
      </c>
      <c r="AR109" s="1">
        <f t="shared" si="50"/>
        <v>0</v>
      </c>
      <c r="AS109" s="1">
        <f t="shared" si="51"/>
        <v>0</v>
      </c>
      <c r="AT109" s="1">
        <f t="shared" si="52"/>
        <v>0</v>
      </c>
      <c r="AU109" s="1">
        <v>0</v>
      </c>
      <c r="AV109" s="1">
        <v>0.22719628</v>
      </c>
      <c r="AW109" s="1">
        <v>0.4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f t="shared" si="53"/>
        <v>-0.042167119999999975</v>
      </c>
      <c r="BZ109" s="1">
        <f t="shared" si="55"/>
        <v>-15.654361357185117</v>
      </c>
      <c r="CA109" s="3" t="s">
        <v>581</v>
      </c>
    </row>
    <row r="110" spans="1:79" ht="24">
      <c r="A110" s="23"/>
      <c r="B110" s="11" t="s">
        <v>285</v>
      </c>
      <c r="C110" s="37" t="s">
        <v>267</v>
      </c>
      <c r="D110" s="1">
        <v>0.2693634</v>
      </c>
      <c r="E110" s="1">
        <v>0</v>
      </c>
      <c r="F110" s="1">
        <f t="shared" si="41"/>
        <v>0.2693634</v>
      </c>
      <c r="G110" s="1">
        <f t="shared" si="42"/>
        <v>0.4</v>
      </c>
      <c r="H110" s="1">
        <f t="shared" si="43"/>
        <v>0</v>
      </c>
      <c r="I110" s="1">
        <f t="shared" si="44"/>
        <v>0</v>
      </c>
      <c r="J110" s="1">
        <f t="shared" si="45"/>
        <v>0</v>
      </c>
      <c r="K110" s="1">
        <f t="shared" si="46"/>
        <v>0</v>
      </c>
      <c r="L110" s="1">
        <v>0</v>
      </c>
      <c r="M110" s="1">
        <v>0.2693634</v>
      </c>
      <c r="N110" s="1">
        <v>0.4</v>
      </c>
      <c r="O110" s="1">
        <v>0</v>
      </c>
      <c r="P110" s="1">
        <v>0</v>
      </c>
      <c r="Q110" s="1">
        <v>0</v>
      </c>
      <c r="R110" s="1">
        <v>0</v>
      </c>
      <c r="S110" s="1">
        <f aca="true" t="shared" si="62" ref="S110:AG110">S111+S192</f>
        <v>0</v>
      </c>
      <c r="T110" s="1">
        <f t="shared" si="62"/>
        <v>0</v>
      </c>
      <c r="U110" s="1">
        <f t="shared" si="62"/>
        <v>0</v>
      </c>
      <c r="V110" s="1">
        <f t="shared" si="62"/>
        <v>0</v>
      </c>
      <c r="W110" s="1">
        <f t="shared" si="62"/>
        <v>0</v>
      </c>
      <c r="X110" s="1">
        <f t="shared" si="62"/>
        <v>0</v>
      </c>
      <c r="Y110" s="1">
        <f t="shared" si="62"/>
        <v>0</v>
      </c>
      <c r="Z110" s="1">
        <f t="shared" si="62"/>
        <v>0</v>
      </c>
      <c r="AA110" s="1">
        <f t="shared" si="62"/>
        <v>0</v>
      </c>
      <c r="AB110" s="1">
        <f t="shared" si="62"/>
        <v>0</v>
      </c>
      <c r="AC110" s="1">
        <f t="shared" si="62"/>
        <v>0</v>
      </c>
      <c r="AD110" s="1">
        <f t="shared" si="62"/>
        <v>0</v>
      </c>
      <c r="AE110" s="1">
        <f t="shared" si="62"/>
        <v>0</v>
      </c>
      <c r="AF110" s="1">
        <f t="shared" si="62"/>
        <v>0</v>
      </c>
      <c r="AG110" s="1">
        <f t="shared" si="62"/>
        <v>0</v>
      </c>
      <c r="AH110" s="1">
        <v>0</v>
      </c>
      <c r="AI110" s="1">
        <f>AI111+AI192</f>
        <v>0</v>
      </c>
      <c r="AJ110" s="1">
        <f>AJ111+AJ192</f>
        <v>0</v>
      </c>
      <c r="AK110" s="1">
        <f>AK111+AK192</f>
        <v>0</v>
      </c>
      <c r="AL110" s="1">
        <f>AL111+AL192</f>
        <v>0</v>
      </c>
      <c r="AM110" s="1">
        <f>AM111+AM192</f>
        <v>0</v>
      </c>
      <c r="AN110" s="1">
        <v>0</v>
      </c>
      <c r="AO110" s="1">
        <f t="shared" si="47"/>
        <v>0.22719628</v>
      </c>
      <c r="AP110" s="1">
        <f t="shared" si="48"/>
        <v>0.4</v>
      </c>
      <c r="AQ110" s="1">
        <f t="shared" si="49"/>
        <v>0</v>
      </c>
      <c r="AR110" s="1">
        <f t="shared" si="50"/>
        <v>0</v>
      </c>
      <c r="AS110" s="1">
        <f t="shared" si="51"/>
        <v>0</v>
      </c>
      <c r="AT110" s="1">
        <f t="shared" si="52"/>
        <v>0</v>
      </c>
      <c r="AU110" s="1">
        <v>0</v>
      </c>
      <c r="AV110" s="1">
        <v>0.22719628</v>
      </c>
      <c r="AW110" s="1">
        <v>0.4</v>
      </c>
      <c r="AX110" s="1">
        <v>0</v>
      </c>
      <c r="AY110" s="1">
        <v>0</v>
      </c>
      <c r="AZ110" s="1">
        <v>0</v>
      </c>
      <c r="BA110" s="1">
        <v>0</v>
      </c>
      <c r="BB110" s="1">
        <f aca="true" t="shared" si="63" ref="BB110:BP110">BB111+BB192</f>
        <v>0</v>
      </c>
      <c r="BC110" s="1">
        <f t="shared" si="63"/>
        <v>0</v>
      </c>
      <c r="BD110" s="1">
        <f t="shared" si="63"/>
        <v>0</v>
      </c>
      <c r="BE110" s="1">
        <f t="shared" si="63"/>
        <v>0</v>
      </c>
      <c r="BF110" s="1">
        <f t="shared" si="63"/>
        <v>0</v>
      </c>
      <c r="BG110" s="1">
        <f t="shared" si="63"/>
        <v>0</v>
      </c>
      <c r="BH110" s="1">
        <f t="shared" si="63"/>
        <v>0</v>
      </c>
      <c r="BI110" s="1">
        <f t="shared" si="63"/>
        <v>0</v>
      </c>
      <c r="BJ110" s="1">
        <f t="shared" si="63"/>
        <v>0</v>
      </c>
      <c r="BK110" s="1">
        <f t="shared" si="63"/>
        <v>0</v>
      </c>
      <c r="BL110" s="1">
        <f t="shared" si="63"/>
        <v>0</v>
      </c>
      <c r="BM110" s="1">
        <f t="shared" si="63"/>
        <v>0</v>
      </c>
      <c r="BN110" s="1">
        <f t="shared" si="63"/>
        <v>0</v>
      </c>
      <c r="BO110" s="1">
        <f t="shared" si="63"/>
        <v>0</v>
      </c>
      <c r="BP110" s="1">
        <f t="shared" si="63"/>
        <v>0</v>
      </c>
      <c r="BQ110" s="1">
        <v>0</v>
      </c>
      <c r="BR110" s="1">
        <f>BR111+BR192</f>
        <v>0</v>
      </c>
      <c r="BS110" s="1">
        <f>BS111+BS192</f>
        <v>0</v>
      </c>
      <c r="BT110" s="1">
        <f>BT111+BT192</f>
        <v>0</v>
      </c>
      <c r="BU110" s="1">
        <f>BU111+BU192</f>
        <v>0</v>
      </c>
      <c r="BV110" s="1">
        <f>BV111+BV192</f>
        <v>0</v>
      </c>
      <c r="BW110" s="1">
        <v>0</v>
      </c>
      <c r="BX110" s="1">
        <v>0</v>
      </c>
      <c r="BY110" s="1">
        <f t="shared" si="53"/>
        <v>-0.042167119999999975</v>
      </c>
      <c r="BZ110" s="1">
        <f t="shared" si="55"/>
        <v>-15.654361357185117</v>
      </c>
      <c r="CA110" s="3" t="s">
        <v>581</v>
      </c>
    </row>
    <row r="111" spans="1:79" ht="21" customHeight="1">
      <c r="A111" s="23"/>
      <c r="B111" s="9" t="s">
        <v>221</v>
      </c>
      <c r="C111" s="37"/>
      <c r="D111" s="1">
        <v>0</v>
      </c>
      <c r="E111" s="1">
        <v>0</v>
      </c>
      <c r="F111" s="1">
        <f t="shared" si="41"/>
        <v>0</v>
      </c>
      <c r="G111" s="1">
        <f t="shared" si="42"/>
        <v>0</v>
      </c>
      <c r="H111" s="1">
        <f t="shared" si="43"/>
        <v>0</v>
      </c>
      <c r="I111" s="1">
        <f t="shared" si="44"/>
        <v>0</v>
      </c>
      <c r="J111" s="1">
        <f t="shared" si="45"/>
        <v>0</v>
      </c>
      <c r="K111" s="1">
        <f t="shared" si="46"/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f aca="true" t="shared" si="64" ref="S111:AG111">S112+S171</f>
        <v>0</v>
      </c>
      <c r="T111" s="1">
        <f t="shared" si="64"/>
        <v>0</v>
      </c>
      <c r="U111" s="1">
        <f t="shared" si="64"/>
        <v>0</v>
      </c>
      <c r="V111" s="1">
        <f t="shared" si="64"/>
        <v>0</v>
      </c>
      <c r="W111" s="1">
        <f t="shared" si="64"/>
        <v>0</v>
      </c>
      <c r="X111" s="1">
        <f t="shared" si="64"/>
        <v>0</v>
      </c>
      <c r="Y111" s="1">
        <f t="shared" si="64"/>
        <v>0</v>
      </c>
      <c r="Z111" s="1">
        <f t="shared" si="64"/>
        <v>0</v>
      </c>
      <c r="AA111" s="1">
        <f t="shared" si="64"/>
        <v>0</v>
      </c>
      <c r="AB111" s="1">
        <f t="shared" si="64"/>
        <v>0</v>
      </c>
      <c r="AC111" s="1">
        <f t="shared" si="64"/>
        <v>0</v>
      </c>
      <c r="AD111" s="1">
        <f t="shared" si="64"/>
        <v>0</v>
      </c>
      <c r="AE111" s="1">
        <f t="shared" si="64"/>
        <v>0</v>
      </c>
      <c r="AF111" s="1">
        <f t="shared" si="64"/>
        <v>0</v>
      </c>
      <c r="AG111" s="1">
        <f t="shared" si="64"/>
        <v>0</v>
      </c>
      <c r="AH111" s="1">
        <v>0</v>
      </c>
      <c r="AI111" s="1">
        <f>AI112+AI171</f>
        <v>0</v>
      </c>
      <c r="AJ111" s="1">
        <f>AJ112+AJ171</f>
        <v>0</v>
      </c>
      <c r="AK111" s="1">
        <f>AK112+AK171</f>
        <v>0</v>
      </c>
      <c r="AL111" s="1">
        <f>AL112+AL171</f>
        <v>0</v>
      </c>
      <c r="AM111" s="1">
        <f>AM112+AM171</f>
        <v>0</v>
      </c>
      <c r="AN111" s="1">
        <v>0</v>
      </c>
      <c r="AO111" s="1">
        <f t="shared" si="47"/>
        <v>0</v>
      </c>
      <c r="AP111" s="1">
        <f t="shared" si="48"/>
        <v>0</v>
      </c>
      <c r="AQ111" s="1">
        <f t="shared" si="49"/>
        <v>0</v>
      </c>
      <c r="AR111" s="1">
        <f t="shared" si="50"/>
        <v>0</v>
      </c>
      <c r="AS111" s="1">
        <f t="shared" si="51"/>
        <v>0</v>
      </c>
      <c r="AT111" s="1">
        <f t="shared" si="52"/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f aca="true" t="shared" si="65" ref="BB111:BP111">BB112+BB171</f>
        <v>0</v>
      </c>
      <c r="BC111" s="1">
        <f t="shared" si="65"/>
        <v>0</v>
      </c>
      <c r="BD111" s="1">
        <f t="shared" si="65"/>
        <v>0</v>
      </c>
      <c r="BE111" s="1">
        <f t="shared" si="65"/>
        <v>0</v>
      </c>
      <c r="BF111" s="1">
        <f t="shared" si="65"/>
        <v>0</v>
      </c>
      <c r="BG111" s="1">
        <f t="shared" si="65"/>
        <v>0</v>
      </c>
      <c r="BH111" s="1">
        <f t="shared" si="65"/>
        <v>0</v>
      </c>
      <c r="BI111" s="1">
        <f t="shared" si="65"/>
        <v>0</v>
      </c>
      <c r="BJ111" s="1">
        <f t="shared" si="65"/>
        <v>0</v>
      </c>
      <c r="BK111" s="1">
        <f t="shared" si="65"/>
        <v>0</v>
      </c>
      <c r="BL111" s="1">
        <f t="shared" si="65"/>
        <v>0</v>
      </c>
      <c r="BM111" s="1">
        <f t="shared" si="65"/>
        <v>0</v>
      </c>
      <c r="BN111" s="1">
        <f t="shared" si="65"/>
        <v>0</v>
      </c>
      <c r="BO111" s="1">
        <f t="shared" si="65"/>
        <v>0</v>
      </c>
      <c r="BP111" s="1">
        <f t="shared" si="65"/>
        <v>0</v>
      </c>
      <c r="BQ111" s="1">
        <v>0</v>
      </c>
      <c r="BR111" s="1">
        <f>BR112+BR171</f>
        <v>0</v>
      </c>
      <c r="BS111" s="1">
        <f>BS112+BS171</f>
        <v>0</v>
      </c>
      <c r="BT111" s="1">
        <f>BT112+BT171</f>
        <v>0</v>
      </c>
      <c r="BU111" s="1">
        <f>BU112+BU171</f>
        <v>0</v>
      </c>
      <c r="BV111" s="1">
        <f>BV112+BV171</f>
        <v>0</v>
      </c>
      <c r="BW111" s="1">
        <v>0</v>
      </c>
      <c r="BX111" s="1">
        <v>0</v>
      </c>
      <c r="BY111" s="1">
        <f t="shared" si="53"/>
        <v>0</v>
      </c>
      <c r="BZ111" s="1">
        <v>0</v>
      </c>
      <c r="CA111" s="3"/>
    </row>
    <row r="112" spans="1:79" ht="24">
      <c r="A112" s="23"/>
      <c r="B112" s="10" t="s">
        <v>286</v>
      </c>
      <c r="C112" s="37" t="s">
        <v>267</v>
      </c>
      <c r="D112" s="1">
        <v>0.11121120999999999</v>
      </c>
      <c r="E112" s="1">
        <v>0</v>
      </c>
      <c r="F112" s="1">
        <f t="shared" si="41"/>
        <v>0.11121120999999999</v>
      </c>
      <c r="G112" s="1">
        <f t="shared" si="42"/>
        <v>0.1</v>
      </c>
      <c r="H112" s="1">
        <f t="shared" si="43"/>
        <v>0</v>
      </c>
      <c r="I112" s="1">
        <f t="shared" si="44"/>
        <v>0</v>
      </c>
      <c r="J112" s="1">
        <f t="shared" si="45"/>
        <v>0</v>
      </c>
      <c r="K112" s="1">
        <f t="shared" si="46"/>
        <v>0</v>
      </c>
      <c r="L112" s="1">
        <v>0</v>
      </c>
      <c r="M112" s="1">
        <v>0.11121120999999999</v>
      </c>
      <c r="N112" s="1">
        <v>0.1</v>
      </c>
      <c r="O112" s="1">
        <v>0</v>
      </c>
      <c r="P112" s="1">
        <v>0</v>
      </c>
      <c r="Q112" s="1">
        <v>0</v>
      </c>
      <c r="R112" s="1">
        <v>0</v>
      </c>
      <c r="S112" s="1">
        <f aca="true" t="shared" si="66" ref="S112:AG112">SUM(S114:S170)</f>
        <v>0</v>
      </c>
      <c r="T112" s="1">
        <f t="shared" si="66"/>
        <v>0</v>
      </c>
      <c r="U112" s="1">
        <f t="shared" si="66"/>
        <v>0</v>
      </c>
      <c r="V112" s="1">
        <f t="shared" si="66"/>
        <v>0</v>
      </c>
      <c r="W112" s="1">
        <f t="shared" si="66"/>
        <v>0</v>
      </c>
      <c r="X112" s="1">
        <f t="shared" si="66"/>
        <v>0</v>
      </c>
      <c r="Y112" s="1">
        <f t="shared" si="66"/>
        <v>0</v>
      </c>
      <c r="Z112" s="1">
        <f t="shared" si="66"/>
        <v>0</v>
      </c>
      <c r="AA112" s="1">
        <f t="shared" si="66"/>
        <v>0</v>
      </c>
      <c r="AB112" s="1">
        <f t="shared" si="66"/>
        <v>0</v>
      </c>
      <c r="AC112" s="1">
        <f t="shared" si="66"/>
        <v>0</v>
      </c>
      <c r="AD112" s="1">
        <f t="shared" si="66"/>
        <v>0</v>
      </c>
      <c r="AE112" s="1">
        <f t="shared" si="66"/>
        <v>0</v>
      </c>
      <c r="AF112" s="1">
        <f t="shared" si="66"/>
        <v>0</v>
      </c>
      <c r="AG112" s="1">
        <f t="shared" si="66"/>
        <v>0</v>
      </c>
      <c r="AH112" s="1">
        <v>0</v>
      </c>
      <c r="AI112" s="1">
        <f>SUM(AI114:AI170)</f>
        <v>0</v>
      </c>
      <c r="AJ112" s="1">
        <f>SUM(AJ114:AJ170)</f>
        <v>0</v>
      </c>
      <c r="AK112" s="1">
        <f>SUM(AK114:AK170)</f>
        <v>0</v>
      </c>
      <c r="AL112" s="1">
        <f>SUM(AL114:AL170)</f>
        <v>0</v>
      </c>
      <c r="AM112" s="1">
        <f>SUM(AM114:AM170)</f>
        <v>0</v>
      </c>
      <c r="AN112" s="1">
        <v>0</v>
      </c>
      <c r="AO112" s="1">
        <f t="shared" si="47"/>
        <v>0.13722487</v>
      </c>
      <c r="AP112" s="1">
        <f t="shared" si="48"/>
        <v>0.16</v>
      </c>
      <c r="AQ112" s="1">
        <f t="shared" si="49"/>
        <v>0</v>
      </c>
      <c r="AR112" s="1">
        <f t="shared" si="50"/>
        <v>0</v>
      </c>
      <c r="AS112" s="1">
        <f t="shared" si="51"/>
        <v>0</v>
      </c>
      <c r="AT112" s="1">
        <f t="shared" si="52"/>
        <v>0</v>
      </c>
      <c r="AU112" s="1">
        <v>0</v>
      </c>
      <c r="AV112" s="1">
        <v>0.13722487</v>
      </c>
      <c r="AW112" s="1">
        <v>0.16</v>
      </c>
      <c r="AX112" s="1">
        <v>0</v>
      </c>
      <c r="AY112" s="1">
        <v>0</v>
      </c>
      <c r="AZ112" s="1">
        <v>0</v>
      </c>
      <c r="BA112" s="1">
        <v>0</v>
      </c>
      <c r="BB112" s="1">
        <f aca="true" t="shared" si="67" ref="BB112:BP112">SUM(BB114:BB170)</f>
        <v>0</v>
      </c>
      <c r="BC112" s="1">
        <f t="shared" si="67"/>
        <v>0</v>
      </c>
      <c r="BD112" s="1">
        <f t="shared" si="67"/>
        <v>0</v>
      </c>
      <c r="BE112" s="1">
        <f t="shared" si="67"/>
        <v>0</v>
      </c>
      <c r="BF112" s="1">
        <f t="shared" si="67"/>
        <v>0</v>
      </c>
      <c r="BG112" s="1">
        <f t="shared" si="67"/>
        <v>0</v>
      </c>
      <c r="BH112" s="1">
        <f t="shared" si="67"/>
        <v>0</v>
      </c>
      <c r="BI112" s="1">
        <f t="shared" si="67"/>
        <v>0</v>
      </c>
      <c r="BJ112" s="1">
        <f t="shared" si="67"/>
        <v>0</v>
      </c>
      <c r="BK112" s="1">
        <f t="shared" si="67"/>
        <v>0</v>
      </c>
      <c r="BL112" s="1">
        <f t="shared" si="67"/>
        <v>0</v>
      </c>
      <c r="BM112" s="1">
        <f t="shared" si="67"/>
        <v>0</v>
      </c>
      <c r="BN112" s="1">
        <f t="shared" si="67"/>
        <v>0</v>
      </c>
      <c r="BO112" s="1">
        <f t="shared" si="67"/>
        <v>0</v>
      </c>
      <c r="BP112" s="1">
        <f t="shared" si="67"/>
        <v>0</v>
      </c>
      <c r="BQ112" s="1">
        <v>0</v>
      </c>
      <c r="BR112" s="1">
        <f>SUM(BR114:BR170)</f>
        <v>0</v>
      </c>
      <c r="BS112" s="1">
        <f>SUM(BS114:BS170)</f>
        <v>0</v>
      </c>
      <c r="BT112" s="1">
        <f>SUM(BT114:BT170)</f>
        <v>0</v>
      </c>
      <c r="BU112" s="1">
        <f>SUM(BU114:BU170)</f>
        <v>0</v>
      </c>
      <c r="BV112" s="1">
        <f>SUM(BV114:BV170)</f>
        <v>0</v>
      </c>
      <c r="BW112" s="1">
        <v>0</v>
      </c>
      <c r="BX112" s="1">
        <v>0</v>
      </c>
      <c r="BY112" s="1">
        <f t="shared" si="53"/>
        <v>0.026013660000000008</v>
      </c>
      <c r="BZ112" s="1">
        <f t="shared" si="55"/>
        <v>23.39122108283869</v>
      </c>
      <c r="CA112" s="3" t="s">
        <v>587</v>
      </c>
    </row>
    <row r="113" spans="1:79" ht="24">
      <c r="A113" s="23"/>
      <c r="B113" s="10" t="s">
        <v>287</v>
      </c>
      <c r="C113" s="37" t="s">
        <v>267</v>
      </c>
      <c r="D113" s="1">
        <v>0.16330055</v>
      </c>
      <c r="E113" s="1">
        <v>0</v>
      </c>
      <c r="F113" s="1">
        <f t="shared" si="41"/>
        <v>0.16330055</v>
      </c>
      <c r="G113" s="1">
        <f t="shared" si="42"/>
        <v>0.16</v>
      </c>
      <c r="H113" s="1">
        <f t="shared" si="43"/>
        <v>0</v>
      </c>
      <c r="I113" s="1">
        <f t="shared" si="44"/>
        <v>0</v>
      </c>
      <c r="J113" s="1">
        <f t="shared" si="45"/>
        <v>0</v>
      </c>
      <c r="K113" s="1">
        <f t="shared" si="46"/>
        <v>0</v>
      </c>
      <c r="L113" s="1">
        <v>0</v>
      </c>
      <c r="M113" s="1">
        <v>0.16330055</v>
      </c>
      <c r="N113" s="1">
        <v>0.16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f t="shared" si="47"/>
        <v>0.16775073000000001</v>
      </c>
      <c r="AP113" s="1">
        <f t="shared" si="48"/>
        <v>0.25</v>
      </c>
      <c r="AQ113" s="1">
        <f t="shared" si="49"/>
        <v>0</v>
      </c>
      <c r="AR113" s="1">
        <f t="shared" si="50"/>
        <v>0</v>
      </c>
      <c r="AS113" s="1">
        <f t="shared" si="51"/>
        <v>0</v>
      </c>
      <c r="AT113" s="1">
        <f t="shared" si="52"/>
        <v>0</v>
      </c>
      <c r="AU113" s="1">
        <v>0</v>
      </c>
      <c r="AV113" s="1">
        <v>0.16775073000000001</v>
      </c>
      <c r="AW113" s="1">
        <v>0.25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f t="shared" si="53"/>
        <v>0.004450180000000026</v>
      </c>
      <c r="BZ113" s="1">
        <f t="shared" si="55"/>
        <v>2.725146975928756</v>
      </c>
      <c r="CA113" s="3" t="s">
        <v>587</v>
      </c>
    </row>
    <row r="114" spans="1:79" ht="24">
      <c r="A114" s="23"/>
      <c r="B114" s="10" t="s">
        <v>288</v>
      </c>
      <c r="C114" s="37" t="s">
        <v>267</v>
      </c>
      <c r="D114" s="1">
        <v>0.2147791</v>
      </c>
      <c r="E114" s="1">
        <v>0</v>
      </c>
      <c r="F114" s="1">
        <f t="shared" si="41"/>
        <v>0.2147791</v>
      </c>
      <c r="G114" s="1">
        <f t="shared" si="42"/>
        <v>0.25</v>
      </c>
      <c r="H114" s="1">
        <f t="shared" si="43"/>
        <v>0</v>
      </c>
      <c r="I114" s="1">
        <f t="shared" si="44"/>
        <v>0</v>
      </c>
      <c r="J114" s="1">
        <f t="shared" si="45"/>
        <v>0</v>
      </c>
      <c r="K114" s="1">
        <f t="shared" si="46"/>
        <v>0</v>
      </c>
      <c r="L114" s="1">
        <v>0</v>
      </c>
      <c r="M114" s="1">
        <v>0.2147791</v>
      </c>
      <c r="N114" s="1">
        <v>0.25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f t="shared" si="47"/>
        <v>0.16775073000000001</v>
      </c>
      <c r="AP114" s="1">
        <f t="shared" si="48"/>
        <v>0.25</v>
      </c>
      <c r="AQ114" s="1">
        <f t="shared" si="49"/>
        <v>0</v>
      </c>
      <c r="AR114" s="1">
        <f t="shared" si="50"/>
        <v>0</v>
      </c>
      <c r="AS114" s="1">
        <f t="shared" si="51"/>
        <v>0</v>
      </c>
      <c r="AT114" s="1">
        <f t="shared" si="52"/>
        <v>0</v>
      </c>
      <c r="AU114" s="1">
        <v>0</v>
      </c>
      <c r="AV114" s="1">
        <v>0.16775073000000001</v>
      </c>
      <c r="AW114" s="1">
        <v>0.25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f t="shared" si="53"/>
        <v>-0.047028369999999986</v>
      </c>
      <c r="BZ114" s="1">
        <f t="shared" si="55"/>
        <v>-21.896157493908852</v>
      </c>
      <c r="CA114" s="3" t="s">
        <v>581</v>
      </c>
    </row>
    <row r="115" spans="1:79" ht="24">
      <c r="A115" s="23"/>
      <c r="B115" s="10" t="s">
        <v>289</v>
      </c>
      <c r="C115" s="37" t="s">
        <v>267</v>
      </c>
      <c r="D115" s="1">
        <v>0.34501715</v>
      </c>
      <c r="E115" s="1">
        <v>0</v>
      </c>
      <c r="F115" s="1">
        <f t="shared" si="41"/>
        <v>0.34501715</v>
      </c>
      <c r="G115" s="1">
        <f t="shared" si="42"/>
        <v>0.63</v>
      </c>
      <c r="H115" s="1">
        <f t="shared" si="43"/>
        <v>0</v>
      </c>
      <c r="I115" s="1">
        <f t="shared" si="44"/>
        <v>0</v>
      </c>
      <c r="J115" s="1">
        <f t="shared" si="45"/>
        <v>0</v>
      </c>
      <c r="K115" s="1">
        <f t="shared" si="46"/>
        <v>0</v>
      </c>
      <c r="L115" s="1">
        <v>0</v>
      </c>
      <c r="M115" s="1">
        <v>0.34501715</v>
      </c>
      <c r="N115" s="1">
        <v>0.63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f t="shared" si="47"/>
        <v>0.22498355</v>
      </c>
      <c r="AP115" s="1">
        <f t="shared" si="48"/>
        <v>0.4</v>
      </c>
      <c r="AQ115" s="1">
        <f t="shared" si="49"/>
        <v>0</v>
      </c>
      <c r="AR115" s="1">
        <f t="shared" si="50"/>
        <v>0</v>
      </c>
      <c r="AS115" s="1">
        <f t="shared" si="51"/>
        <v>0</v>
      </c>
      <c r="AT115" s="1">
        <f t="shared" si="52"/>
        <v>0</v>
      </c>
      <c r="AU115" s="1">
        <v>0</v>
      </c>
      <c r="AV115" s="1">
        <v>0.22498355</v>
      </c>
      <c r="AW115" s="1">
        <v>0.4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f t="shared" si="53"/>
        <v>-0.12003359999999999</v>
      </c>
      <c r="BZ115" s="1">
        <f t="shared" si="55"/>
        <v>-34.790618379405196</v>
      </c>
      <c r="CA115" s="3" t="s">
        <v>588</v>
      </c>
    </row>
    <row r="116" spans="1:79" ht="12">
      <c r="A116" s="23"/>
      <c r="B116" s="9" t="s">
        <v>167</v>
      </c>
      <c r="C116" s="37"/>
      <c r="D116" s="1">
        <v>0</v>
      </c>
      <c r="E116" s="1">
        <v>0</v>
      </c>
      <c r="F116" s="1">
        <f t="shared" si="41"/>
        <v>0</v>
      </c>
      <c r="G116" s="1">
        <f t="shared" si="42"/>
        <v>0</v>
      </c>
      <c r="H116" s="1">
        <f t="shared" si="43"/>
        <v>0</v>
      </c>
      <c r="I116" s="1">
        <f t="shared" si="44"/>
        <v>0</v>
      </c>
      <c r="J116" s="1">
        <f t="shared" si="45"/>
        <v>0</v>
      </c>
      <c r="K116" s="1">
        <f t="shared" si="46"/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f t="shared" si="47"/>
        <v>0</v>
      </c>
      <c r="AP116" s="1">
        <f t="shared" si="48"/>
        <v>0</v>
      </c>
      <c r="AQ116" s="1">
        <f t="shared" si="49"/>
        <v>0</v>
      </c>
      <c r="AR116" s="1">
        <f t="shared" si="50"/>
        <v>0</v>
      </c>
      <c r="AS116" s="1">
        <f t="shared" si="51"/>
        <v>0</v>
      </c>
      <c r="AT116" s="1">
        <f t="shared" si="52"/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f t="shared" si="53"/>
        <v>0</v>
      </c>
      <c r="BZ116" s="1">
        <v>0</v>
      </c>
      <c r="CA116" s="3"/>
    </row>
    <row r="117" spans="1:79" ht="24">
      <c r="A117" s="23"/>
      <c r="B117" s="10" t="s">
        <v>290</v>
      </c>
      <c r="C117" s="37" t="s">
        <v>267</v>
      </c>
      <c r="D117" s="1">
        <v>0.16330055</v>
      </c>
      <c r="E117" s="1">
        <v>0</v>
      </c>
      <c r="F117" s="1">
        <f t="shared" si="41"/>
        <v>0.16330055</v>
      </c>
      <c r="G117" s="1">
        <f t="shared" si="42"/>
        <v>0.16</v>
      </c>
      <c r="H117" s="1">
        <f t="shared" si="43"/>
        <v>0</v>
      </c>
      <c r="I117" s="1">
        <f t="shared" si="44"/>
        <v>0</v>
      </c>
      <c r="J117" s="1">
        <f t="shared" si="45"/>
        <v>0</v>
      </c>
      <c r="K117" s="1">
        <f t="shared" si="46"/>
        <v>0</v>
      </c>
      <c r="L117" s="1">
        <v>0</v>
      </c>
      <c r="M117" s="1">
        <v>0.16330055</v>
      </c>
      <c r="N117" s="1">
        <v>0.16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f t="shared" si="47"/>
        <v>0.16190563</v>
      </c>
      <c r="AP117" s="1">
        <f t="shared" si="48"/>
        <v>0.16</v>
      </c>
      <c r="AQ117" s="1">
        <f t="shared" si="49"/>
        <v>0</v>
      </c>
      <c r="AR117" s="1">
        <f t="shared" si="50"/>
        <v>0</v>
      </c>
      <c r="AS117" s="1">
        <f t="shared" si="51"/>
        <v>0</v>
      </c>
      <c r="AT117" s="1">
        <f t="shared" si="52"/>
        <v>0</v>
      </c>
      <c r="AU117" s="1">
        <v>0</v>
      </c>
      <c r="AV117" s="1">
        <v>0.16190563</v>
      </c>
      <c r="AW117" s="1">
        <v>0.16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f t="shared" si="53"/>
        <v>-0.001394919999999994</v>
      </c>
      <c r="BZ117" s="1">
        <f t="shared" si="55"/>
        <v>-0.8542041040278149</v>
      </c>
      <c r="CA117" s="3" t="s">
        <v>581</v>
      </c>
    </row>
    <row r="118" spans="1:79" ht="24">
      <c r="A118" s="23"/>
      <c r="B118" s="10" t="s">
        <v>291</v>
      </c>
      <c r="C118" s="37" t="s">
        <v>267</v>
      </c>
      <c r="D118" s="1">
        <v>0.16330055</v>
      </c>
      <c r="E118" s="1">
        <v>0</v>
      </c>
      <c r="F118" s="1">
        <f t="shared" si="41"/>
        <v>0.16330055</v>
      </c>
      <c r="G118" s="1">
        <f t="shared" si="42"/>
        <v>0.16</v>
      </c>
      <c r="H118" s="1">
        <f t="shared" si="43"/>
        <v>0</v>
      </c>
      <c r="I118" s="1">
        <f t="shared" si="44"/>
        <v>0</v>
      </c>
      <c r="J118" s="1">
        <f t="shared" si="45"/>
        <v>0</v>
      </c>
      <c r="K118" s="1">
        <f t="shared" si="46"/>
        <v>0</v>
      </c>
      <c r="L118" s="1">
        <v>0</v>
      </c>
      <c r="M118" s="1">
        <v>0.16330055</v>
      </c>
      <c r="N118" s="1">
        <v>0.16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f t="shared" si="47"/>
        <v>0.16284551</v>
      </c>
      <c r="AP118" s="1">
        <f t="shared" si="48"/>
        <v>0.16</v>
      </c>
      <c r="AQ118" s="1">
        <f t="shared" si="49"/>
        <v>0</v>
      </c>
      <c r="AR118" s="1">
        <f t="shared" si="50"/>
        <v>0</v>
      </c>
      <c r="AS118" s="1">
        <f t="shared" si="51"/>
        <v>0</v>
      </c>
      <c r="AT118" s="1">
        <f t="shared" si="52"/>
        <v>0</v>
      </c>
      <c r="AU118" s="1">
        <v>0</v>
      </c>
      <c r="AV118" s="1">
        <v>0.16284551</v>
      </c>
      <c r="AW118" s="1">
        <v>0.16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f t="shared" si="53"/>
        <v>-0.0004550399999999899</v>
      </c>
      <c r="BZ118" s="1">
        <f t="shared" si="55"/>
        <v>-0.2786518477739297</v>
      </c>
      <c r="CA118" s="3" t="s">
        <v>581</v>
      </c>
    </row>
    <row r="119" spans="1:79" ht="24">
      <c r="A119" s="23"/>
      <c r="B119" s="10" t="s">
        <v>292</v>
      </c>
      <c r="C119" s="37" t="s">
        <v>267</v>
      </c>
      <c r="D119" s="1">
        <v>0.2147791</v>
      </c>
      <c r="E119" s="1">
        <v>0</v>
      </c>
      <c r="F119" s="1">
        <f t="shared" si="41"/>
        <v>0.2147791</v>
      </c>
      <c r="G119" s="1">
        <f t="shared" si="42"/>
        <v>0.25</v>
      </c>
      <c r="H119" s="1">
        <f t="shared" si="43"/>
        <v>0</v>
      </c>
      <c r="I119" s="1">
        <f t="shared" si="44"/>
        <v>0</v>
      </c>
      <c r="J119" s="1">
        <f t="shared" si="45"/>
        <v>0</v>
      </c>
      <c r="K119" s="1">
        <f t="shared" si="46"/>
        <v>0</v>
      </c>
      <c r="L119" s="1">
        <v>0</v>
      </c>
      <c r="M119" s="1">
        <v>0.2147791</v>
      </c>
      <c r="N119" s="1">
        <v>0.25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f t="shared" si="47"/>
        <v>0.21066579</v>
      </c>
      <c r="AP119" s="1">
        <f t="shared" si="48"/>
        <v>0.25</v>
      </c>
      <c r="AQ119" s="1">
        <f t="shared" si="49"/>
        <v>0</v>
      </c>
      <c r="AR119" s="1">
        <f t="shared" si="50"/>
        <v>0</v>
      </c>
      <c r="AS119" s="1">
        <f t="shared" si="51"/>
        <v>0</v>
      </c>
      <c r="AT119" s="1">
        <f t="shared" si="52"/>
        <v>0</v>
      </c>
      <c r="AU119" s="1">
        <v>0</v>
      </c>
      <c r="AV119" s="1">
        <v>0.21066579</v>
      </c>
      <c r="AW119" s="1">
        <v>0.25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f t="shared" si="53"/>
        <v>-0.004113310000000009</v>
      </c>
      <c r="BZ119" s="1">
        <f t="shared" si="55"/>
        <v>-1.9151351318633931</v>
      </c>
      <c r="CA119" s="3" t="s">
        <v>581</v>
      </c>
    </row>
    <row r="120" spans="1:79" ht="12">
      <c r="A120" s="23"/>
      <c r="B120" s="9" t="s">
        <v>178</v>
      </c>
      <c r="C120" s="37" t="s">
        <v>267</v>
      </c>
      <c r="D120" s="1">
        <v>0</v>
      </c>
      <c r="E120" s="1">
        <v>0</v>
      </c>
      <c r="F120" s="1">
        <f t="shared" si="41"/>
        <v>0</v>
      </c>
      <c r="G120" s="1">
        <f t="shared" si="42"/>
        <v>0</v>
      </c>
      <c r="H120" s="1">
        <f t="shared" si="43"/>
        <v>0</v>
      </c>
      <c r="I120" s="1">
        <f t="shared" si="44"/>
        <v>0</v>
      </c>
      <c r="J120" s="1">
        <f t="shared" si="45"/>
        <v>0</v>
      </c>
      <c r="K120" s="1">
        <f t="shared" si="46"/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f t="shared" si="47"/>
        <v>0</v>
      </c>
      <c r="AP120" s="1">
        <f t="shared" si="48"/>
        <v>0</v>
      </c>
      <c r="AQ120" s="1">
        <f t="shared" si="49"/>
        <v>0</v>
      </c>
      <c r="AR120" s="1">
        <f t="shared" si="50"/>
        <v>0</v>
      </c>
      <c r="AS120" s="1">
        <f t="shared" si="51"/>
        <v>0</v>
      </c>
      <c r="AT120" s="1">
        <f t="shared" si="52"/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f t="shared" si="53"/>
        <v>0</v>
      </c>
      <c r="BZ120" s="1">
        <v>0</v>
      </c>
      <c r="CA120" s="3"/>
    </row>
    <row r="121" spans="1:79" ht="24">
      <c r="A121" s="23"/>
      <c r="B121" s="10" t="s">
        <v>293</v>
      </c>
      <c r="C121" s="37" t="s">
        <v>267</v>
      </c>
      <c r="D121" s="1">
        <v>0.2147791</v>
      </c>
      <c r="E121" s="1">
        <v>0</v>
      </c>
      <c r="F121" s="1">
        <f t="shared" si="41"/>
        <v>0.2147791</v>
      </c>
      <c r="G121" s="1">
        <f t="shared" si="42"/>
        <v>0.25</v>
      </c>
      <c r="H121" s="1">
        <f t="shared" si="43"/>
        <v>0</v>
      </c>
      <c r="I121" s="1">
        <f t="shared" si="44"/>
        <v>0</v>
      </c>
      <c r="J121" s="1">
        <f t="shared" si="45"/>
        <v>0</v>
      </c>
      <c r="K121" s="1">
        <f t="shared" si="46"/>
        <v>0</v>
      </c>
      <c r="L121" s="1">
        <v>0</v>
      </c>
      <c r="M121" s="1">
        <v>0.2147791</v>
      </c>
      <c r="N121" s="1">
        <v>0.25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f t="shared" si="47"/>
        <v>0.16809979</v>
      </c>
      <c r="AP121" s="1">
        <f t="shared" si="48"/>
        <v>0.25</v>
      </c>
      <c r="AQ121" s="1">
        <f t="shared" si="49"/>
        <v>0</v>
      </c>
      <c r="AR121" s="1">
        <f t="shared" si="50"/>
        <v>0</v>
      </c>
      <c r="AS121" s="1">
        <f t="shared" si="51"/>
        <v>0</v>
      </c>
      <c r="AT121" s="1">
        <f t="shared" si="52"/>
        <v>0</v>
      </c>
      <c r="AU121" s="1">
        <v>0</v>
      </c>
      <c r="AV121" s="1">
        <v>0.16809979</v>
      </c>
      <c r="AW121" s="1">
        <v>0.25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f t="shared" si="53"/>
        <v>-0.04667931</v>
      </c>
      <c r="BZ121" s="1">
        <f t="shared" si="55"/>
        <v>-21.733637025204036</v>
      </c>
      <c r="CA121" s="3" t="s">
        <v>581</v>
      </c>
    </row>
    <row r="122" spans="1:79" ht="24">
      <c r="A122" s="23"/>
      <c r="B122" s="10" t="s">
        <v>294</v>
      </c>
      <c r="C122" s="37" t="s">
        <v>267</v>
      </c>
      <c r="D122" s="1">
        <v>0.11121120999999999</v>
      </c>
      <c r="E122" s="1">
        <v>0</v>
      </c>
      <c r="F122" s="1">
        <f t="shared" si="41"/>
        <v>0.11121120999999999</v>
      </c>
      <c r="G122" s="1">
        <f t="shared" si="42"/>
        <v>0.1</v>
      </c>
      <c r="H122" s="1">
        <f t="shared" si="43"/>
        <v>0</v>
      </c>
      <c r="I122" s="1">
        <f t="shared" si="44"/>
        <v>0</v>
      </c>
      <c r="J122" s="1">
        <f t="shared" si="45"/>
        <v>0</v>
      </c>
      <c r="K122" s="1">
        <f t="shared" si="46"/>
        <v>0</v>
      </c>
      <c r="L122" s="1">
        <v>0</v>
      </c>
      <c r="M122" s="1">
        <v>0.11121120999999999</v>
      </c>
      <c r="N122" s="1">
        <v>0.1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f t="shared" si="47"/>
        <v>0.10436242000000001</v>
      </c>
      <c r="AP122" s="1">
        <f t="shared" si="48"/>
        <v>0.1</v>
      </c>
      <c r="AQ122" s="1">
        <f t="shared" si="49"/>
        <v>0</v>
      </c>
      <c r="AR122" s="1">
        <f t="shared" si="50"/>
        <v>0</v>
      </c>
      <c r="AS122" s="1">
        <f t="shared" si="51"/>
        <v>0</v>
      </c>
      <c r="AT122" s="1">
        <f t="shared" si="52"/>
        <v>0</v>
      </c>
      <c r="AU122" s="1">
        <v>0</v>
      </c>
      <c r="AV122" s="1">
        <v>0.10436242000000001</v>
      </c>
      <c r="AW122" s="1">
        <v>0.1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f t="shared" si="53"/>
        <v>-0.00684878999999998</v>
      </c>
      <c r="BZ122" s="1">
        <f t="shared" si="55"/>
        <v>-6.1583629923637915</v>
      </c>
      <c r="CA122" s="3" t="s">
        <v>581</v>
      </c>
    </row>
    <row r="123" spans="1:79" ht="12">
      <c r="A123" s="23"/>
      <c r="B123" s="9" t="s">
        <v>224</v>
      </c>
      <c r="C123" s="37"/>
      <c r="D123" s="1">
        <v>0</v>
      </c>
      <c r="E123" s="1">
        <v>0</v>
      </c>
      <c r="F123" s="1">
        <f t="shared" si="41"/>
        <v>0</v>
      </c>
      <c r="G123" s="1">
        <f t="shared" si="42"/>
        <v>0</v>
      </c>
      <c r="H123" s="1">
        <f t="shared" si="43"/>
        <v>0</v>
      </c>
      <c r="I123" s="1">
        <f t="shared" si="44"/>
        <v>0</v>
      </c>
      <c r="J123" s="1">
        <f t="shared" si="45"/>
        <v>0</v>
      </c>
      <c r="K123" s="1">
        <f t="shared" si="46"/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f t="shared" si="47"/>
        <v>0</v>
      </c>
      <c r="AP123" s="1">
        <f t="shared" si="48"/>
        <v>0</v>
      </c>
      <c r="AQ123" s="1">
        <f t="shared" si="49"/>
        <v>0</v>
      </c>
      <c r="AR123" s="1">
        <f t="shared" si="50"/>
        <v>0</v>
      </c>
      <c r="AS123" s="1">
        <f t="shared" si="51"/>
        <v>0</v>
      </c>
      <c r="AT123" s="1">
        <f t="shared" si="52"/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f t="shared" si="53"/>
        <v>0</v>
      </c>
      <c r="BZ123" s="1">
        <v>0</v>
      </c>
      <c r="CA123" s="3"/>
    </row>
    <row r="124" spans="1:79" ht="24">
      <c r="A124" s="23"/>
      <c r="B124" s="10" t="s">
        <v>295</v>
      </c>
      <c r="C124" s="37" t="s">
        <v>267</v>
      </c>
      <c r="D124" s="1">
        <v>0.2693634</v>
      </c>
      <c r="E124" s="1">
        <v>0</v>
      </c>
      <c r="F124" s="1">
        <f t="shared" si="41"/>
        <v>0.2693634</v>
      </c>
      <c r="G124" s="1">
        <f t="shared" si="42"/>
        <v>0.4</v>
      </c>
      <c r="H124" s="1">
        <f t="shared" si="43"/>
        <v>0</v>
      </c>
      <c r="I124" s="1">
        <f t="shared" si="44"/>
        <v>0</v>
      </c>
      <c r="J124" s="1">
        <f t="shared" si="45"/>
        <v>0</v>
      </c>
      <c r="K124" s="1">
        <f t="shared" si="46"/>
        <v>0</v>
      </c>
      <c r="L124" s="1">
        <v>0</v>
      </c>
      <c r="M124" s="1">
        <v>0.2693634</v>
      </c>
      <c r="N124" s="1">
        <v>0.4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f t="shared" si="47"/>
        <v>0.22744872000000002</v>
      </c>
      <c r="AP124" s="1">
        <f t="shared" si="48"/>
        <v>0.4</v>
      </c>
      <c r="AQ124" s="1">
        <f t="shared" si="49"/>
        <v>0</v>
      </c>
      <c r="AR124" s="1">
        <f t="shared" si="50"/>
        <v>0</v>
      </c>
      <c r="AS124" s="1">
        <f t="shared" si="51"/>
        <v>0</v>
      </c>
      <c r="AT124" s="1">
        <f t="shared" si="52"/>
        <v>0</v>
      </c>
      <c r="AU124" s="1">
        <v>0</v>
      </c>
      <c r="AV124" s="1">
        <v>0.22744872000000002</v>
      </c>
      <c r="AW124" s="1">
        <v>0.4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f t="shared" si="53"/>
        <v>-0.041914679999999954</v>
      </c>
      <c r="BZ124" s="1">
        <f t="shared" si="55"/>
        <v>-15.560644096413972</v>
      </c>
      <c r="CA124" s="3" t="s">
        <v>581</v>
      </c>
    </row>
    <row r="125" spans="1:79" ht="12">
      <c r="A125" s="23"/>
      <c r="B125" s="9" t="s">
        <v>168</v>
      </c>
      <c r="C125" s="37" t="s">
        <v>267</v>
      </c>
      <c r="D125" s="1">
        <v>0</v>
      </c>
      <c r="E125" s="1">
        <v>0</v>
      </c>
      <c r="F125" s="1">
        <f t="shared" si="41"/>
        <v>0</v>
      </c>
      <c r="G125" s="1">
        <f t="shared" si="42"/>
        <v>0</v>
      </c>
      <c r="H125" s="1">
        <f t="shared" si="43"/>
        <v>0</v>
      </c>
      <c r="I125" s="1">
        <f t="shared" si="44"/>
        <v>0</v>
      </c>
      <c r="J125" s="1">
        <f t="shared" si="45"/>
        <v>0</v>
      </c>
      <c r="K125" s="1">
        <f t="shared" si="46"/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f t="shared" si="47"/>
        <v>0</v>
      </c>
      <c r="AP125" s="1">
        <f t="shared" si="48"/>
        <v>0</v>
      </c>
      <c r="AQ125" s="1">
        <f t="shared" si="49"/>
        <v>0</v>
      </c>
      <c r="AR125" s="1">
        <f t="shared" si="50"/>
        <v>0</v>
      </c>
      <c r="AS125" s="1">
        <f t="shared" si="51"/>
        <v>0</v>
      </c>
      <c r="AT125" s="1">
        <f t="shared" si="52"/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f t="shared" si="53"/>
        <v>0</v>
      </c>
      <c r="BZ125" s="1">
        <v>0</v>
      </c>
      <c r="CA125" s="3"/>
    </row>
    <row r="126" spans="1:79" ht="24">
      <c r="A126" s="23"/>
      <c r="B126" s="10" t="s">
        <v>296</v>
      </c>
      <c r="C126" s="37" t="s">
        <v>267</v>
      </c>
      <c r="D126" s="1">
        <v>0.2147791</v>
      </c>
      <c r="E126" s="1">
        <v>0</v>
      </c>
      <c r="F126" s="1">
        <f t="shared" si="41"/>
        <v>0.2147791</v>
      </c>
      <c r="G126" s="1">
        <f t="shared" si="42"/>
        <v>0.25</v>
      </c>
      <c r="H126" s="1">
        <f t="shared" si="43"/>
        <v>0</v>
      </c>
      <c r="I126" s="1">
        <f t="shared" si="44"/>
        <v>0</v>
      </c>
      <c r="J126" s="1">
        <f t="shared" si="45"/>
        <v>0</v>
      </c>
      <c r="K126" s="1">
        <f t="shared" si="46"/>
        <v>0</v>
      </c>
      <c r="L126" s="1">
        <v>0</v>
      </c>
      <c r="M126" s="1">
        <v>0.2147791</v>
      </c>
      <c r="N126" s="1">
        <v>0.25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f t="shared" si="47"/>
        <v>0.17143917</v>
      </c>
      <c r="AP126" s="1">
        <f t="shared" si="48"/>
        <v>0.25</v>
      </c>
      <c r="AQ126" s="1">
        <f t="shared" si="49"/>
        <v>0</v>
      </c>
      <c r="AR126" s="1">
        <f t="shared" si="50"/>
        <v>0</v>
      </c>
      <c r="AS126" s="1">
        <f t="shared" si="51"/>
        <v>0</v>
      </c>
      <c r="AT126" s="1">
        <f t="shared" si="52"/>
        <v>0</v>
      </c>
      <c r="AU126" s="1">
        <v>0</v>
      </c>
      <c r="AV126" s="1">
        <v>0.17143917</v>
      </c>
      <c r="AW126" s="1">
        <v>0.25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f t="shared" si="53"/>
        <v>-0.04333993</v>
      </c>
      <c r="BZ126" s="1">
        <f t="shared" si="55"/>
        <v>-20.178839561204978</v>
      </c>
      <c r="CA126" s="3" t="s">
        <v>581</v>
      </c>
    </row>
    <row r="127" spans="1:79" ht="24">
      <c r="A127" s="23"/>
      <c r="B127" s="10" t="s">
        <v>552</v>
      </c>
      <c r="C127" s="37" t="s">
        <v>267</v>
      </c>
      <c r="D127" s="1">
        <v>0</v>
      </c>
      <c r="E127" s="1">
        <v>0</v>
      </c>
      <c r="F127" s="1">
        <f t="shared" si="41"/>
        <v>0</v>
      </c>
      <c r="G127" s="1">
        <f t="shared" si="42"/>
        <v>0</v>
      </c>
      <c r="H127" s="1">
        <f t="shared" si="43"/>
        <v>0</v>
      </c>
      <c r="I127" s="1">
        <f t="shared" si="44"/>
        <v>0</v>
      </c>
      <c r="J127" s="1">
        <f t="shared" si="45"/>
        <v>0</v>
      </c>
      <c r="K127" s="1">
        <f t="shared" si="46"/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f t="shared" si="47"/>
        <v>0.12475554999999999</v>
      </c>
      <c r="AP127" s="1">
        <f t="shared" si="48"/>
        <v>0.1</v>
      </c>
      <c r="AQ127" s="1">
        <f t="shared" si="49"/>
        <v>0</v>
      </c>
      <c r="AR127" s="1">
        <f t="shared" si="50"/>
        <v>0</v>
      </c>
      <c r="AS127" s="1">
        <f t="shared" si="51"/>
        <v>0</v>
      </c>
      <c r="AT127" s="1">
        <f t="shared" si="52"/>
        <v>0</v>
      </c>
      <c r="AU127" s="1">
        <v>0</v>
      </c>
      <c r="AV127" s="1">
        <v>0.12475554999999999</v>
      </c>
      <c r="AW127" s="1">
        <v>0.1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f t="shared" si="53"/>
        <v>0.12475554999999999</v>
      </c>
      <c r="BZ127" s="1">
        <v>0</v>
      </c>
      <c r="CA127" s="3" t="s">
        <v>584</v>
      </c>
    </row>
    <row r="128" spans="1:79" ht="12">
      <c r="A128" s="23"/>
      <c r="B128" s="9" t="s">
        <v>225</v>
      </c>
      <c r="C128" s="37" t="s">
        <v>267</v>
      </c>
      <c r="D128" s="1">
        <v>0</v>
      </c>
      <c r="E128" s="1">
        <v>0</v>
      </c>
      <c r="F128" s="1">
        <f t="shared" si="41"/>
        <v>0</v>
      </c>
      <c r="G128" s="1">
        <f t="shared" si="42"/>
        <v>0</v>
      </c>
      <c r="H128" s="1">
        <f t="shared" si="43"/>
        <v>0</v>
      </c>
      <c r="I128" s="1">
        <f t="shared" si="44"/>
        <v>0</v>
      </c>
      <c r="J128" s="1">
        <f t="shared" si="45"/>
        <v>0</v>
      </c>
      <c r="K128" s="1">
        <f t="shared" si="46"/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f t="shared" si="47"/>
        <v>0</v>
      </c>
      <c r="AP128" s="1">
        <f t="shared" si="48"/>
        <v>0</v>
      </c>
      <c r="AQ128" s="1">
        <f t="shared" si="49"/>
        <v>0</v>
      </c>
      <c r="AR128" s="1">
        <f t="shared" si="50"/>
        <v>0</v>
      </c>
      <c r="AS128" s="1">
        <f t="shared" si="51"/>
        <v>0</v>
      </c>
      <c r="AT128" s="1">
        <f t="shared" si="52"/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f t="shared" si="53"/>
        <v>0</v>
      </c>
      <c r="BZ128" s="1">
        <v>0</v>
      </c>
      <c r="CA128" s="3"/>
    </row>
    <row r="129" spans="1:79" ht="24">
      <c r="A129" s="23"/>
      <c r="B129" s="10" t="s">
        <v>297</v>
      </c>
      <c r="C129" s="37" t="s">
        <v>267</v>
      </c>
      <c r="D129" s="1">
        <v>0.2147791</v>
      </c>
      <c r="E129" s="1">
        <v>0</v>
      </c>
      <c r="F129" s="1">
        <f t="shared" si="41"/>
        <v>0.2147791</v>
      </c>
      <c r="G129" s="1">
        <f t="shared" si="42"/>
        <v>0.25</v>
      </c>
      <c r="H129" s="1">
        <f t="shared" si="43"/>
        <v>0</v>
      </c>
      <c r="I129" s="1">
        <f t="shared" si="44"/>
        <v>0</v>
      </c>
      <c r="J129" s="1">
        <f t="shared" si="45"/>
        <v>0</v>
      </c>
      <c r="K129" s="1">
        <f t="shared" si="46"/>
        <v>0</v>
      </c>
      <c r="L129" s="1">
        <v>0</v>
      </c>
      <c r="M129" s="1">
        <v>0.2147791</v>
      </c>
      <c r="N129" s="1">
        <v>0.25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f t="shared" si="47"/>
        <v>0.16830857999999999</v>
      </c>
      <c r="AP129" s="1">
        <f t="shared" si="48"/>
        <v>0.25</v>
      </c>
      <c r="AQ129" s="1">
        <f t="shared" si="49"/>
        <v>0</v>
      </c>
      <c r="AR129" s="1">
        <f t="shared" si="50"/>
        <v>0</v>
      </c>
      <c r="AS129" s="1">
        <f t="shared" si="51"/>
        <v>0</v>
      </c>
      <c r="AT129" s="1">
        <f t="shared" si="52"/>
        <v>0</v>
      </c>
      <c r="AU129" s="1">
        <v>0</v>
      </c>
      <c r="AV129" s="1">
        <v>0.16830857999999999</v>
      </c>
      <c r="AW129" s="1">
        <v>0.25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f t="shared" si="53"/>
        <v>-0.046470520000000015</v>
      </c>
      <c r="BZ129" s="1">
        <f t="shared" si="55"/>
        <v>-21.636425518125375</v>
      </c>
      <c r="CA129" s="3" t="s">
        <v>581</v>
      </c>
    </row>
    <row r="130" spans="1:79" ht="12">
      <c r="A130" s="24" t="s">
        <v>229</v>
      </c>
      <c r="B130" s="12" t="s">
        <v>169</v>
      </c>
      <c r="C130" s="38" t="s">
        <v>298</v>
      </c>
      <c r="D130" s="1">
        <v>9.32895535</v>
      </c>
      <c r="E130" s="1">
        <v>0</v>
      </c>
      <c r="F130" s="1">
        <f t="shared" si="41"/>
        <v>4.943468719999999</v>
      </c>
      <c r="G130" s="1">
        <f t="shared" si="42"/>
        <v>0</v>
      </c>
      <c r="H130" s="1">
        <f t="shared" si="43"/>
        <v>0</v>
      </c>
      <c r="I130" s="1">
        <f t="shared" si="44"/>
        <v>0</v>
      </c>
      <c r="J130" s="1">
        <f t="shared" si="45"/>
        <v>0</v>
      </c>
      <c r="K130" s="1">
        <f t="shared" si="46"/>
        <v>37</v>
      </c>
      <c r="L130" s="1">
        <v>0</v>
      </c>
      <c r="M130" s="1">
        <v>4.943468719999999</v>
      </c>
      <c r="N130" s="1">
        <v>0</v>
      </c>
      <c r="O130" s="1">
        <v>0</v>
      </c>
      <c r="P130" s="1">
        <v>0</v>
      </c>
      <c r="Q130" s="1">
        <v>0</v>
      </c>
      <c r="R130" s="1">
        <v>37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f t="shared" si="47"/>
        <v>2.62620116</v>
      </c>
      <c r="AP130" s="1">
        <f t="shared" si="48"/>
        <v>0</v>
      </c>
      <c r="AQ130" s="1">
        <f t="shared" si="49"/>
        <v>0</v>
      </c>
      <c r="AR130" s="1">
        <f t="shared" si="50"/>
        <v>0</v>
      </c>
      <c r="AS130" s="1">
        <f t="shared" si="51"/>
        <v>0</v>
      </c>
      <c r="AT130" s="1">
        <f t="shared" si="52"/>
        <v>39</v>
      </c>
      <c r="AU130" s="1">
        <v>0</v>
      </c>
      <c r="AV130" s="1">
        <v>2.62620116</v>
      </c>
      <c r="AW130" s="1">
        <f aca="true" t="shared" si="68" ref="AW130:BV130">SUM(AW133:AW163)</f>
        <v>0</v>
      </c>
      <c r="AX130" s="1">
        <f t="shared" si="68"/>
        <v>0</v>
      </c>
      <c r="AY130" s="1">
        <f t="shared" si="68"/>
        <v>0</v>
      </c>
      <c r="AZ130" s="1">
        <f t="shared" si="68"/>
        <v>0</v>
      </c>
      <c r="BA130" s="1">
        <f t="shared" si="68"/>
        <v>39</v>
      </c>
      <c r="BB130" s="1">
        <f t="shared" si="68"/>
        <v>0</v>
      </c>
      <c r="BC130" s="1">
        <f t="shared" si="68"/>
        <v>0</v>
      </c>
      <c r="BD130" s="1">
        <f t="shared" si="68"/>
        <v>0</v>
      </c>
      <c r="BE130" s="1">
        <f t="shared" si="68"/>
        <v>0</v>
      </c>
      <c r="BF130" s="1">
        <f t="shared" si="68"/>
        <v>0</v>
      </c>
      <c r="BG130" s="1">
        <f t="shared" si="68"/>
        <v>0</v>
      </c>
      <c r="BH130" s="1">
        <f t="shared" si="68"/>
        <v>0</v>
      </c>
      <c r="BI130" s="1">
        <f t="shared" si="68"/>
        <v>0</v>
      </c>
      <c r="BJ130" s="1">
        <f t="shared" si="68"/>
        <v>0</v>
      </c>
      <c r="BK130" s="1">
        <f t="shared" si="68"/>
        <v>0</v>
      </c>
      <c r="BL130" s="1">
        <f t="shared" si="68"/>
        <v>0</v>
      </c>
      <c r="BM130" s="1">
        <f t="shared" si="68"/>
        <v>0</v>
      </c>
      <c r="BN130" s="1">
        <f t="shared" si="68"/>
        <v>0</v>
      </c>
      <c r="BO130" s="1">
        <f t="shared" si="68"/>
        <v>0</v>
      </c>
      <c r="BP130" s="1">
        <f t="shared" si="68"/>
        <v>0</v>
      </c>
      <c r="BQ130" s="1">
        <f t="shared" si="68"/>
        <v>0</v>
      </c>
      <c r="BR130" s="1">
        <f t="shared" si="68"/>
        <v>0</v>
      </c>
      <c r="BS130" s="1">
        <f t="shared" si="68"/>
        <v>0</v>
      </c>
      <c r="BT130" s="1">
        <f t="shared" si="68"/>
        <v>0</v>
      </c>
      <c r="BU130" s="1">
        <f t="shared" si="68"/>
        <v>0</v>
      </c>
      <c r="BV130" s="1">
        <f t="shared" si="68"/>
        <v>0</v>
      </c>
      <c r="BW130" s="1">
        <v>0</v>
      </c>
      <c r="BX130" s="1">
        <v>0</v>
      </c>
      <c r="BY130" s="1">
        <f t="shared" si="53"/>
        <v>-2.3172675599999994</v>
      </c>
      <c r="BZ130" s="1">
        <f t="shared" si="55"/>
        <v>-46.875335746030565</v>
      </c>
      <c r="CA130" s="3"/>
    </row>
    <row r="131" spans="1:79" ht="12">
      <c r="A131" s="23"/>
      <c r="B131" s="9" t="s">
        <v>246</v>
      </c>
      <c r="C131" s="37"/>
      <c r="D131" s="1">
        <v>0</v>
      </c>
      <c r="E131" s="1">
        <v>0</v>
      </c>
      <c r="F131" s="1">
        <f t="shared" si="41"/>
        <v>0</v>
      </c>
      <c r="G131" s="1">
        <f t="shared" si="42"/>
        <v>0</v>
      </c>
      <c r="H131" s="1">
        <f t="shared" si="43"/>
        <v>0</v>
      </c>
      <c r="I131" s="1">
        <f t="shared" si="44"/>
        <v>0</v>
      </c>
      <c r="J131" s="1">
        <f t="shared" si="45"/>
        <v>0</v>
      </c>
      <c r="K131" s="1">
        <f t="shared" si="46"/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f t="shared" si="47"/>
        <v>0</v>
      </c>
      <c r="AP131" s="1">
        <f t="shared" si="48"/>
        <v>0</v>
      </c>
      <c r="AQ131" s="1">
        <f t="shared" si="49"/>
        <v>0</v>
      </c>
      <c r="AR131" s="1">
        <f t="shared" si="50"/>
        <v>0</v>
      </c>
      <c r="AS131" s="1">
        <f t="shared" si="51"/>
        <v>0</v>
      </c>
      <c r="AT131" s="1">
        <f t="shared" si="52"/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f t="shared" si="53"/>
        <v>0</v>
      </c>
      <c r="BZ131" s="1">
        <v>0</v>
      </c>
      <c r="CA131" s="3"/>
    </row>
    <row r="132" spans="1:79" ht="12">
      <c r="A132" s="23"/>
      <c r="B132" s="9" t="s">
        <v>247</v>
      </c>
      <c r="C132" s="37"/>
      <c r="D132" s="1">
        <v>0</v>
      </c>
      <c r="E132" s="1">
        <v>0</v>
      </c>
      <c r="F132" s="1">
        <f t="shared" si="41"/>
        <v>0</v>
      </c>
      <c r="G132" s="1">
        <f t="shared" si="42"/>
        <v>0</v>
      </c>
      <c r="H132" s="1">
        <f t="shared" si="43"/>
        <v>0</v>
      </c>
      <c r="I132" s="1">
        <f t="shared" si="44"/>
        <v>0</v>
      </c>
      <c r="J132" s="1">
        <f t="shared" si="45"/>
        <v>0</v>
      </c>
      <c r="K132" s="1">
        <f t="shared" si="46"/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f t="shared" si="47"/>
        <v>0</v>
      </c>
      <c r="AP132" s="1">
        <f t="shared" si="48"/>
        <v>0</v>
      </c>
      <c r="AQ132" s="1">
        <f t="shared" si="49"/>
        <v>0</v>
      </c>
      <c r="AR132" s="1">
        <f t="shared" si="50"/>
        <v>0</v>
      </c>
      <c r="AS132" s="1">
        <f t="shared" si="51"/>
        <v>0</v>
      </c>
      <c r="AT132" s="1">
        <f t="shared" si="52"/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f t="shared" si="53"/>
        <v>0</v>
      </c>
      <c r="BZ132" s="1">
        <v>0</v>
      </c>
      <c r="CA132" s="3"/>
    </row>
    <row r="133" spans="1:79" ht="12">
      <c r="A133" s="23"/>
      <c r="B133" s="10" t="s">
        <v>299</v>
      </c>
      <c r="C133" s="37" t="s">
        <v>298</v>
      </c>
      <c r="D133" s="1">
        <v>1.77110148</v>
      </c>
      <c r="E133" s="1">
        <v>0</v>
      </c>
      <c r="F133" s="1">
        <f t="shared" si="41"/>
        <v>0</v>
      </c>
      <c r="G133" s="1">
        <f t="shared" si="42"/>
        <v>0</v>
      </c>
      <c r="H133" s="1">
        <f t="shared" si="43"/>
        <v>0</v>
      </c>
      <c r="I133" s="1">
        <f t="shared" si="44"/>
        <v>0</v>
      </c>
      <c r="J133" s="1">
        <f t="shared" si="45"/>
        <v>0</v>
      </c>
      <c r="K133" s="1">
        <f t="shared" si="46"/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f t="shared" si="47"/>
        <v>0</v>
      </c>
      <c r="AP133" s="1">
        <f t="shared" si="48"/>
        <v>0</v>
      </c>
      <c r="AQ133" s="1">
        <f t="shared" si="49"/>
        <v>0</v>
      </c>
      <c r="AR133" s="1">
        <f t="shared" si="50"/>
        <v>0</v>
      </c>
      <c r="AS133" s="1">
        <f t="shared" si="51"/>
        <v>0</v>
      </c>
      <c r="AT133" s="1">
        <f t="shared" si="52"/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f t="shared" si="53"/>
        <v>0</v>
      </c>
      <c r="BZ133" s="1">
        <v>0</v>
      </c>
      <c r="CA133" s="3"/>
    </row>
    <row r="134" spans="1:79" ht="12">
      <c r="A134" s="23"/>
      <c r="B134" s="10" t="s">
        <v>300</v>
      </c>
      <c r="C134" s="37" t="s">
        <v>298</v>
      </c>
      <c r="D134" s="1">
        <v>0.2725376</v>
      </c>
      <c r="E134" s="1">
        <v>0</v>
      </c>
      <c r="F134" s="1">
        <f t="shared" si="41"/>
        <v>0</v>
      </c>
      <c r="G134" s="1">
        <f t="shared" si="42"/>
        <v>0</v>
      </c>
      <c r="H134" s="1">
        <f t="shared" si="43"/>
        <v>0</v>
      </c>
      <c r="I134" s="1">
        <f t="shared" si="44"/>
        <v>0</v>
      </c>
      <c r="J134" s="1">
        <f t="shared" si="45"/>
        <v>0</v>
      </c>
      <c r="K134" s="1">
        <f t="shared" si="46"/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f t="shared" si="47"/>
        <v>0</v>
      </c>
      <c r="AP134" s="1">
        <f t="shared" si="48"/>
        <v>0</v>
      </c>
      <c r="AQ134" s="1">
        <f t="shared" si="49"/>
        <v>0</v>
      </c>
      <c r="AR134" s="1">
        <f t="shared" si="50"/>
        <v>0</v>
      </c>
      <c r="AS134" s="1">
        <f t="shared" si="51"/>
        <v>0</v>
      </c>
      <c r="AT134" s="1">
        <f t="shared" si="52"/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f t="shared" si="53"/>
        <v>0</v>
      </c>
      <c r="BZ134" s="1">
        <v>0</v>
      </c>
      <c r="CA134" s="3"/>
    </row>
    <row r="135" spans="1:79" ht="24">
      <c r="A135" s="23"/>
      <c r="B135" s="10" t="s">
        <v>301</v>
      </c>
      <c r="C135" s="37" t="s">
        <v>298</v>
      </c>
      <c r="D135" s="1">
        <v>0.81335634</v>
      </c>
      <c r="E135" s="1">
        <v>0</v>
      </c>
      <c r="F135" s="1">
        <f t="shared" si="41"/>
        <v>0.81335634</v>
      </c>
      <c r="G135" s="1">
        <f t="shared" si="42"/>
        <v>0</v>
      </c>
      <c r="H135" s="1">
        <f t="shared" si="43"/>
        <v>0</v>
      </c>
      <c r="I135" s="1">
        <f t="shared" si="44"/>
        <v>0</v>
      </c>
      <c r="J135" s="1">
        <f t="shared" si="45"/>
        <v>0</v>
      </c>
      <c r="K135" s="1">
        <f t="shared" si="46"/>
        <v>6</v>
      </c>
      <c r="L135" s="1">
        <v>0</v>
      </c>
      <c r="M135" s="1">
        <v>0.81335634</v>
      </c>
      <c r="N135" s="1">
        <v>0</v>
      </c>
      <c r="O135" s="1">
        <v>0</v>
      </c>
      <c r="P135" s="1">
        <v>0</v>
      </c>
      <c r="Q135" s="1">
        <v>0</v>
      </c>
      <c r="R135" s="1">
        <v>6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f t="shared" si="47"/>
        <v>0.43567649</v>
      </c>
      <c r="AP135" s="1">
        <f t="shared" si="48"/>
        <v>0</v>
      </c>
      <c r="AQ135" s="1">
        <f t="shared" si="49"/>
        <v>0</v>
      </c>
      <c r="AR135" s="1">
        <f t="shared" si="50"/>
        <v>0</v>
      </c>
      <c r="AS135" s="1">
        <f t="shared" si="51"/>
        <v>0</v>
      </c>
      <c r="AT135" s="1">
        <f t="shared" si="52"/>
        <v>6</v>
      </c>
      <c r="AU135" s="1">
        <v>0</v>
      </c>
      <c r="AV135" s="1">
        <v>0.43567649</v>
      </c>
      <c r="AW135" s="1">
        <v>0</v>
      </c>
      <c r="AX135" s="1">
        <v>0</v>
      </c>
      <c r="AY135" s="1">
        <v>0</v>
      </c>
      <c r="AZ135" s="1">
        <v>0</v>
      </c>
      <c r="BA135" s="1">
        <v>6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f t="shared" si="53"/>
        <v>-0.37767985</v>
      </c>
      <c r="BZ135" s="1">
        <f t="shared" si="55"/>
        <v>-46.43473363716572</v>
      </c>
      <c r="CA135" s="3" t="s">
        <v>581</v>
      </c>
    </row>
    <row r="136" spans="1:79" ht="12">
      <c r="A136" s="23"/>
      <c r="B136" s="10" t="s">
        <v>302</v>
      </c>
      <c r="C136" s="37" t="s">
        <v>298</v>
      </c>
      <c r="D136" s="1">
        <v>0.81335634</v>
      </c>
      <c r="E136" s="1">
        <v>0</v>
      </c>
      <c r="F136" s="1">
        <f t="shared" si="41"/>
        <v>0</v>
      </c>
      <c r="G136" s="1">
        <f t="shared" si="42"/>
        <v>0</v>
      </c>
      <c r="H136" s="1">
        <f t="shared" si="43"/>
        <v>0</v>
      </c>
      <c r="I136" s="1">
        <f t="shared" si="44"/>
        <v>0</v>
      </c>
      <c r="J136" s="1">
        <f t="shared" si="45"/>
        <v>0</v>
      </c>
      <c r="K136" s="1">
        <f t="shared" si="46"/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f t="shared" si="47"/>
        <v>0</v>
      </c>
      <c r="AP136" s="1">
        <f t="shared" si="48"/>
        <v>0</v>
      </c>
      <c r="AQ136" s="1">
        <f t="shared" si="49"/>
        <v>0</v>
      </c>
      <c r="AR136" s="1">
        <f t="shared" si="50"/>
        <v>0</v>
      </c>
      <c r="AS136" s="1">
        <f t="shared" si="51"/>
        <v>0</v>
      </c>
      <c r="AT136" s="1">
        <f t="shared" si="52"/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f t="shared" si="53"/>
        <v>0</v>
      </c>
      <c r="BZ136" s="1">
        <v>0</v>
      </c>
      <c r="CA136" s="3"/>
    </row>
    <row r="137" spans="1:79" ht="12">
      <c r="A137" s="23"/>
      <c r="B137" s="10" t="s">
        <v>303</v>
      </c>
      <c r="C137" s="37" t="s">
        <v>298</v>
      </c>
      <c r="D137" s="1">
        <v>0.04569036</v>
      </c>
      <c r="E137" s="1">
        <v>0</v>
      </c>
      <c r="F137" s="1">
        <f t="shared" si="41"/>
        <v>0</v>
      </c>
      <c r="G137" s="1">
        <f t="shared" si="42"/>
        <v>0</v>
      </c>
      <c r="H137" s="1">
        <f t="shared" si="43"/>
        <v>0</v>
      </c>
      <c r="I137" s="1">
        <f t="shared" si="44"/>
        <v>0</v>
      </c>
      <c r="J137" s="1">
        <f t="shared" si="45"/>
        <v>0</v>
      </c>
      <c r="K137" s="1">
        <f t="shared" si="46"/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f t="shared" si="47"/>
        <v>0</v>
      </c>
      <c r="AP137" s="1">
        <f t="shared" si="48"/>
        <v>0</v>
      </c>
      <c r="AQ137" s="1">
        <f t="shared" si="49"/>
        <v>0</v>
      </c>
      <c r="AR137" s="1">
        <f t="shared" si="50"/>
        <v>0</v>
      </c>
      <c r="AS137" s="1">
        <f t="shared" si="51"/>
        <v>0</v>
      </c>
      <c r="AT137" s="1">
        <f t="shared" si="52"/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f t="shared" si="53"/>
        <v>0</v>
      </c>
      <c r="BZ137" s="1">
        <v>0</v>
      </c>
      <c r="CA137" s="3"/>
    </row>
    <row r="138" spans="1:79" ht="12">
      <c r="A138" s="23"/>
      <c r="B138" s="10" t="s">
        <v>304</v>
      </c>
      <c r="C138" s="37" t="s">
        <v>298</v>
      </c>
      <c r="D138" s="1">
        <v>0.04569036</v>
      </c>
      <c r="E138" s="1">
        <v>0</v>
      </c>
      <c r="F138" s="1">
        <f t="shared" si="41"/>
        <v>0</v>
      </c>
      <c r="G138" s="1">
        <f t="shared" si="42"/>
        <v>0</v>
      </c>
      <c r="H138" s="1">
        <f t="shared" si="43"/>
        <v>0</v>
      </c>
      <c r="I138" s="1">
        <f t="shared" si="44"/>
        <v>0</v>
      </c>
      <c r="J138" s="1">
        <f t="shared" si="45"/>
        <v>0</v>
      </c>
      <c r="K138" s="1">
        <f t="shared" si="46"/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f t="shared" si="47"/>
        <v>0</v>
      </c>
      <c r="AP138" s="1">
        <f t="shared" si="48"/>
        <v>0</v>
      </c>
      <c r="AQ138" s="1">
        <f t="shared" si="49"/>
        <v>0</v>
      </c>
      <c r="AR138" s="1">
        <f t="shared" si="50"/>
        <v>0</v>
      </c>
      <c r="AS138" s="1">
        <f t="shared" si="51"/>
        <v>0</v>
      </c>
      <c r="AT138" s="1">
        <f t="shared" si="52"/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f t="shared" si="53"/>
        <v>0</v>
      </c>
      <c r="BZ138" s="1">
        <v>0</v>
      </c>
      <c r="CA138" s="3"/>
    </row>
    <row r="139" spans="1:79" ht="24">
      <c r="A139" s="23"/>
      <c r="B139" s="10" t="s">
        <v>305</v>
      </c>
      <c r="C139" s="37" t="s">
        <v>298</v>
      </c>
      <c r="D139" s="1">
        <v>0.30561477</v>
      </c>
      <c r="E139" s="1">
        <v>0</v>
      </c>
      <c r="F139" s="1">
        <f t="shared" si="41"/>
        <v>0</v>
      </c>
      <c r="G139" s="1">
        <f t="shared" si="42"/>
        <v>0</v>
      </c>
      <c r="H139" s="1">
        <f t="shared" si="43"/>
        <v>0</v>
      </c>
      <c r="I139" s="1">
        <f t="shared" si="44"/>
        <v>0</v>
      </c>
      <c r="J139" s="1">
        <f t="shared" si="45"/>
        <v>0</v>
      </c>
      <c r="K139" s="1">
        <f t="shared" si="46"/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f t="shared" si="47"/>
        <v>0</v>
      </c>
      <c r="AP139" s="1">
        <f t="shared" si="48"/>
        <v>0</v>
      </c>
      <c r="AQ139" s="1">
        <f t="shared" si="49"/>
        <v>0</v>
      </c>
      <c r="AR139" s="1">
        <f t="shared" si="50"/>
        <v>0</v>
      </c>
      <c r="AS139" s="1">
        <f t="shared" si="51"/>
        <v>0</v>
      </c>
      <c r="AT139" s="1">
        <f t="shared" si="52"/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f t="shared" si="53"/>
        <v>0</v>
      </c>
      <c r="BZ139" s="1">
        <v>0</v>
      </c>
      <c r="CA139" s="3"/>
    </row>
    <row r="140" spans="1:79" ht="24">
      <c r="A140" s="23"/>
      <c r="B140" s="10" t="s">
        <v>306</v>
      </c>
      <c r="C140" s="37" t="s">
        <v>298</v>
      </c>
      <c r="D140" s="1">
        <v>0.30561477</v>
      </c>
      <c r="E140" s="1">
        <v>0</v>
      </c>
      <c r="F140" s="1">
        <f t="shared" si="41"/>
        <v>0</v>
      </c>
      <c r="G140" s="1">
        <f t="shared" si="42"/>
        <v>0</v>
      </c>
      <c r="H140" s="1">
        <f t="shared" si="43"/>
        <v>0</v>
      </c>
      <c r="I140" s="1">
        <f t="shared" si="44"/>
        <v>0</v>
      </c>
      <c r="J140" s="1">
        <f t="shared" si="45"/>
        <v>0</v>
      </c>
      <c r="K140" s="1">
        <f t="shared" si="46"/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f t="shared" si="47"/>
        <v>0</v>
      </c>
      <c r="AP140" s="1">
        <f t="shared" si="48"/>
        <v>0</v>
      </c>
      <c r="AQ140" s="1">
        <f t="shared" si="49"/>
        <v>0</v>
      </c>
      <c r="AR140" s="1">
        <f t="shared" si="50"/>
        <v>0</v>
      </c>
      <c r="AS140" s="1">
        <f t="shared" si="51"/>
        <v>0</v>
      </c>
      <c r="AT140" s="1">
        <f t="shared" si="52"/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f t="shared" si="53"/>
        <v>0</v>
      </c>
      <c r="BZ140" s="1">
        <v>0</v>
      </c>
      <c r="CA140" s="3"/>
    </row>
    <row r="141" spans="1:79" ht="12">
      <c r="A141" s="23"/>
      <c r="B141" s="10" t="s">
        <v>307</v>
      </c>
      <c r="C141" s="37" t="s">
        <v>298</v>
      </c>
      <c r="D141" s="1">
        <v>0.13657039</v>
      </c>
      <c r="E141" s="1">
        <v>0</v>
      </c>
      <c r="F141" s="1">
        <f t="shared" si="41"/>
        <v>0</v>
      </c>
      <c r="G141" s="1">
        <f t="shared" si="42"/>
        <v>0</v>
      </c>
      <c r="H141" s="1">
        <f t="shared" si="43"/>
        <v>0</v>
      </c>
      <c r="I141" s="1">
        <f t="shared" si="44"/>
        <v>0</v>
      </c>
      <c r="J141" s="1">
        <f t="shared" si="45"/>
        <v>0</v>
      </c>
      <c r="K141" s="1">
        <f t="shared" si="46"/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f t="shared" si="47"/>
        <v>0</v>
      </c>
      <c r="AP141" s="1">
        <f t="shared" si="48"/>
        <v>0</v>
      </c>
      <c r="AQ141" s="1">
        <f t="shared" si="49"/>
        <v>0</v>
      </c>
      <c r="AR141" s="1">
        <f t="shared" si="50"/>
        <v>0</v>
      </c>
      <c r="AS141" s="1">
        <f t="shared" si="51"/>
        <v>0</v>
      </c>
      <c r="AT141" s="1">
        <f t="shared" si="52"/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f t="shared" si="53"/>
        <v>0</v>
      </c>
      <c r="BZ141" s="1">
        <v>0</v>
      </c>
      <c r="CA141" s="3"/>
    </row>
    <row r="142" spans="1:79" ht="24">
      <c r="A142" s="23"/>
      <c r="B142" s="10" t="s">
        <v>308</v>
      </c>
      <c r="C142" s="37" t="s">
        <v>298</v>
      </c>
      <c r="D142" s="1">
        <v>0.30561477</v>
      </c>
      <c r="E142" s="1">
        <v>0</v>
      </c>
      <c r="F142" s="1">
        <f t="shared" si="41"/>
        <v>0</v>
      </c>
      <c r="G142" s="1">
        <f t="shared" si="42"/>
        <v>0</v>
      </c>
      <c r="H142" s="1">
        <f t="shared" si="43"/>
        <v>0</v>
      </c>
      <c r="I142" s="1">
        <f t="shared" si="44"/>
        <v>0</v>
      </c>
      <c r="J142" s="1">
        <f t="shared" si="45"/>
        <v>0</v>
      </c>
      <c r="K142" s="1">
        <f t="shared" si="46"/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f t="shared" si="47"/>
        <v>0</v>
      </c>
      <c r="AP142" s="1">
        <f t="shared" si="48"/>
        <v>0</v>
      </c>
      <c r="AQ142" s="1">
        <f t="shared" si="49"/>
        <v>0</v>
      </c>
      <c r="AR142" s="1">
        <f t="shared" si="50"/>
        <v>0</v>
      </c>
      <c r="AS142" s="1">
        <f t="shared" si="51"/>
        <v>0</v>
      </c>
      <c r="AT142" s="1">
        <f t="shared" si="52"/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f t="shared" si="53"/>
        <v>0</v>
      </c>
      <c r="BZ142" s="1">
        <v>0</v>
      </c>
      <c r="CA142" s="3"/>
    </row>
    <row r="143" spans="1:79" ht="12">
      <c r="A143" s="23"/>
      <c r="B143" s="9" t="s">
        <v>223</v>
      </c>
      <c r="C143" s="37"/>
      <c r="D143" s="1">
        <v>0</v>
      </c>
      <c r="E143" s="1">
        <v>0</v>
      </c>
      <c r="F143" s="1">
        <f t="shared" si="41"/>
        <v>0</v>
      </c>
      <c r="G143" s="1">
        <f t="shared" si="42"/>
        <v>0</v>
      </c>
      <c r="H143" s="1">
        <f t="shared" si="43"/>
        <v>0</v>
      </c>
      <c r="I143" s="1">
        <f t="shared" si="44"/>
        <v>0</v>
      </c>
      <c r="J143" s="1">
        <f t="shared" si="45"/>
        <v>0</v>
      </c>
      <c r="K143" s="1">
        <f t="shared" si="46"/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f t="shared" si="47"/>
        <v>0</v>
      </c>
      <c r="AP143" s="1">
        <f t="shared" si="48"/>
        <v>0</v>
      </c>
      <c r="AQ143" s="1">
        <f t="shared" si="49"/>
        <v>0</v>
      </c>
      <c r="AR143" s="1">
        <f t="shared" si="50"/>
        <v>0</v>
      </c>
      <c r="AS143" s="1">
        <f t="shared" si="51"/>
        <v>0</v>
      </c>
      <c r="AT143" s="1">
        <f t="shared" si="52"/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f t="shared" si="53"/>
        <v>0</v>
      </c>
      <c r="BZ143" s="1">
        <v>0</v>
      </c>
      <c r="CA143" s="3"/>
    </row>
    <row r="144" spans="1:79" ht="24">
      <c r="A144" s="23"/>
      <c r="B144" s="10" t="s">
        <v>309</v>
      </c>
      <c r="C144" s="37" t="s">
        <v>298</v>
      </c>
      <c r="D144" s="1">
        <v>0.54223756</v>
      </c>
      <c r="E144" s="1">
        <v>0</v>
      </c>
      <c r="F144" s="1">
        <f t="shared" si="41"/>
        <v>0.54223756</v>
      </c>
      <c r="G144" s="1">
        <f t="shared" si="42"/>
        <v>0</v>
      </c>
      <c r="H144" s="1">
        <f t="shared" si="43"/>
        <v>0</v>
      </c>
      <c r="I144" s="1">
        <f t="shared" si="44"/>
        <v>0</v>
      </c>
      <c r="J144" s="1">
        <f t="shared" si="45"/>
        <v>0</v>
      </c>
      <c r="K144" s="1">
        <f t="shared" si="46"/>
        <v>4</v>
      </c>
      <c r="L144" s="1">
        <v>0</v>
      </c>
      <c r="M144" s="1">
        <v>0.54223756</v>
      </c>
      <c r="N144" s="1">
        <v>0</v>
      </c>
      <c r="O144" s="1">
        <v>0</v>
      </c>
      <c r="P144" s="1">
        <v>0</v>
      </c>
      <c r="Q144" s="1">
        <v>0</v>
      </c>
      <c r="R144" s="1">
        <v>4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f t="shared" si="47"/>
        <v>0.24421987</v>
      </c>
      <c r="AP144" s="1">
        <f t="shared" si="48"/>
        <v>0</v>
      </c>
      <c r="AQ144" s="1">
        <f t="shared" si="49"/>
        <v>0</v>
      </c>
      <c r="AR144" s="1">
        <f t="shared" si="50"/>
        <v>0</v>
      </c>
      <c r="AS144" s="1">
        <f t="shared" si="51"/>
        <v>0</v>
      </c>
      <c r="AT144" s="1">
        <f t="shared" si="52"/>
        <v>4</v>
      </c>
      <c r="AU144" s="1">
        <v>0</v>
      </c>
      <c r="AV144" s="1">
        <v>0.24421987</v>
      </c>
      <c r="AW144" s="1">
        <v>0</v>
      </c>
      <c r="AX144" s="1">
        <v>0</v>
      </c>
      <c r="AY144" s="1">
        <v>0</v>
      </c>
      <c r="AZ144" s="1">
        <v>0</v>
      </c>
      <c r="BA144" s="1">
        <v>4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f t="shared" si="53"/>
        <v>-0.29801769</v>
      </c>
      <c r="BZ144" s="1">
        <f t="shared" si="55"/>
        <v>-54.96072422574342</v>
      </c>
      <c r="CA144" s="3" t="s">
        <v>581</v>
      </c>
    </row>
    <row r="145" spans="1:79" ht="12">
      <c r="A145" s="23"/>
      <c r="B145" s="9" t="s">
        <v>166</v>
      </c>
      <c r="C145" s="37"/>
      <c r="D145" s="1">
        <v>0</v>
      </c>
      <c r="E145" s="1">
        <v>0</v>
      </c>
      <c r="F145" s="1">
        <f t="shared" si="41"/>
        <v>0</v>
      </c>
      <c r="G145" s="1">
        <f t="shared" si="42"/>
        <v>0</v>
      </c>
      <c r="H145" s="1">
        <f t="shared" si="43"/>
        <v>0</v>
      </c>
      <c r="I145" s="1">
        <f t="shared" si="44"/>
        <v>0</v>
      </c>
      <c r="J145" s="1">
        <f t="shared" si="45"/>
        <v>0</v>
      </c>
      <c r="K145" s="1">
        <f t="shared" si="46"/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f t="shared" si="47"/>
        <v>0</v>
      </c>
      <c r="AP145" s="1">
        <f t="shared" si="48"/>
        <v>0</v>
      </c>
      <c r="AQ145" s="1">
        <f t="shared" si="49"/>
        <v>0</v>
      </c>
      <c r="AR145" s="1">
        <f t="shared" si="50"/>
        <v>0</v>
      </c>
      <c r="AS145" s="1">
        <f t="shared" si="51"/>
        <v>0</v>
      </c>
      <c r="AT145" s="1">
        <f t="shared" si="52"/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f t="shared" si="53"/>
        <v>0</v>
      </c>
      <c r="BZ145" s="1">
        <v>0</v>
      </c>
      <c r="CA145" s="3"/>
    </row>
    <row r="146" spans="1:79" ht="24">
      <c r="A146" s="23"/>
      <c r="B146" s="11" t="s">
        <v>310</v>
      </c>
      <c r="C146" s="37" t="s">
        <v>298</v>
      </c>
      <c r="D146" s="1">
        <v>0.81335634</v>
      </c>
      <c r="E146" s="1">
        <v>0</v>
      </c>
      <c r="F146" s="1">
        <f t="shared" si="41"/>
        <v>0.81335634</v>
      </c>
      <c r="G146" s="1">
        <f t="shared" si="42"/>
        <v>0</v>
      </c>
      <c r="H146" s="1">
        <f t="shared" si="43"/>
        <v>0</v>
      </c>
      <c r="I146" s="1">
        <f t="shared" si="44"/>
        <v>0</v>
      </c>
      <c r="J146" s="1">
        <f t="shared" si="45"/>
        <v>0</v>
      </c>
      <c r="K146" s="1">
        <f t="shared" si="46"/>
        <v>6</v>
      </c>
      <c r="L146" s="1">
        <v>0</v>
      </c>
      <c r="M146" s="1">
        <v>0.81335634</v>
      </c>
      <c r="N146" s="1">
        <v>0</v>
      </c>
      <c r="O146" s="1">
        <v>0</v>
      </c>
      <c r="P146" s="1">
        <v>0</v>
      </c>
      <c r="Q146" s="1">
        <v>0</v>
      </c>
      <c r="R146" s="1">
        <v>6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f t="shared" si="47"/>
        <v>0.4345827</v>
      </c>
      <c r="AP146" s="1">
        <f t="shared" si="48"/>
        <v>0</v>
      </c>
      <c r="AQ146" s="1">
        <f t="shared" si="49"/>
        <v>0</v>
      </c>
      <c r="AR146" s="1">
        <f t="shared" si="50"/>
        <v>0</v>
      </c>
      <c r="AS146" s="1">
        <f t="shared" si="51"/>
        <v>0</v>
      </c>
      <c r="AT146" s="1">
        <f t="shared" si="52"/>
        <v>6</v>
      </c>
      <c r="AU146" s="1">
        <v>0</v>
      </c>
      <c r="AV146" s="1">
        <v>0.4345827</v>
      </c>
      <c r="AW146" s="1">
        <v>0</v>
      </c>
      <c r="AX146" s="1">
        <v>0</v>
      </c>
      <c r="AY146" s="1">
        <v>0</v>
      </c>
      <c r="AZ146" s="1">
        <v>0</v>
      </c>
      <c r="BA146" s="1">
        <v>6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f t="shared" si="53"/>
        <v>-0.37877364</v>
      </c>
      <c r="BZ146" s="1">
        <f t="shared" si="55"/>
        <v>-46.56921221023494</v>
      </c>
      <c r="CA146" s="3" t="s">
        <v>581</v>
      </c>
    </row>
    <row r="147" spans="1:79" ht="24">
      <c r="A147" s="23"/>
      <c r="B147" s="11" t="s">
        <v>311</v>
      </c>
      <c r="C147" s="37" t="s">
        <v>298</v>
      </c>
      <c r="D147" s="1">
        <v>0.40667817</v>
      </c>
      <c r="E147" s="1">
        <v>0</v>
      </c>
      <c r="F147" s="1">
        <f t="shared" si="41"/>
        <v>0.40667817</v>
      </c>
      <c r="G147" s="1">
        <f t="shared" si="42"/>
        <v>0</v>
      </c>
      <c r="H147" s="1">
        <f t="shared" si="43"/>
        <v>0</v>
      </c>
      <c r="I147" s="1">
        <f t="shared" si="44"/>
        <v>0</v>
      </c>
      <c r="J147" s="1">
        <f t="shared" si="45"/>
        <v>0</v>
      </c>
      <c r="K147" s="1">
        <f t="shared" si="46"/>
        <v>3</v>
      </c>
      <c r="L147" s="1">
        <v>0</v>
      </c>
      <c r="M147" s="1">
        <v>0.40667817</v>
      </c>
      <c r="N147" s="1">
        <v>0</v>
      </c>
      <c r="O147" s="1">
        <v>0</v>
      </c>
      <c r="P147" s="1">
        <v>0</v>
      </c>
      <c r="Q147" s="1">
        <v>0</v>
      </c>
      <c r="R147" s="1">
        <v>3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f t="shared" si="47"/>
        <v>0.25119039</v>
      </c>
      <c r="AP147" s="1">
        <f t="shared" si="48"/>
        <v>0</v>
      </c>
      <c r="AQ147" s="1">
        <f t="shared" si="49"/>
        <v>0</v>
      </c>
      <c r="AR147" s="1">
        <f t="shared" si="50"/>
        <v>0</v>
      </c>
      <c r="AS147" s="1">
        <f t="shared" si="51"/>
        <v>0</v>
      </c>
      <c r="AT147" s="1">
        <f t="shared" si="52"/>
        <v>3</v>
      </c>
      <c r="AU147" s="1">
        <v>0</v>
      </c>
      <c r="AV147" s="1">
        <v>0.25119039</v>
      </c>
      <c r="AW147" s="1">
        <v>0</v>
      </c>
      <c r="AX147" s="1">
        <v>0</v>
      </c>
      <c r="AY147" s="1">
        <v>0</v>
      </c>
      <c r="AZ147" s="1">
        <v>0</v>
      </c>
      <c r="BA147" s="1">
        <v>3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f t="shared" si="53"/>
        <v>-0.15548778000000002</v>
      </c>
      <c r="BZ147" s="1">
        <f t="shared" si="55"/>
        <v>-38.23361849002124</v>
      </c>
      <c r="CA147" s="3" t="s">
        <v>581</v>
      </c>
    </row>
    <row r="148" spans="1:79" ht="12">
      <c r="A148" s="23"/>
      <c r="B148" s="9" t="s">
        <v>221</v>
      </c>
      <c r="C148" s="37"/>
      <c r="D148" s="1">
        <v>0</v>
      </c>
      <c r="E148" s="1">
        <v>0</v>
      </c>
      <c r="F148" s="1">
        <f t="shared" si="41"/>
        <v>0</v>
      </c>
      <c r="G148" s="1">
        <f t="shared" si="42"/>
        <v>0</v>
      </c>
      <c r="H148" s="1">
        <f t="shared" si="43"/>
        <v>0</v>
      </c>
      <c r="I148" s="1">
        <f t="shared" si="44"/>
        <v>0</v>
      </c>
      <c r="J148" s="1">
        <f t="shared" si="45"/>
        <v>0</v>
      </c>
      <c r="K148" s="1">
        <f t="shared" si="46"/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f t="shared" si="47"/>
        <v>0</v>
      </c>
      <c r="AP148" s="1">
        <f t="shared" si="48"/>
        <v>0</v>
      </c>
      <c r="AQ148" s="1">
        <f t="shared" si="49"/>
        <v>0</v>
      </c>
      <c r="AR148" s="1">
        <f t="shared" si="50"/>
        <v>0</v>
      </c>
      <c r="AS148" s="1">
        <f t="shared" si="51"/>
        <v>0</v>
      </c>
      <c r="AT148" s="1">
        <f t="shared" si="52"/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f t="shared" si="53"/>
        <v>0</v>
      </c>
      <c r="BZ148" s="1">
        <v>0</v>
      </c>
      <c r="CA148" s="3"/>
    </row>
    <row r="149" spans="1:79" ht="24">
      <c r="A149" s="23"/>
      <c r="B149" s="10" t="s">
        <v>312</v>
      </c>
      <c r="C149" s="37" t="s">
        <v>298</v>
      </c>
      <c r="D149" s="1">
        <v>0.81335634</v>
      </c>
      <c r="E149" s="1">
        <v>0</v>
      </c>
      <c r="F149" s="1">
        <f aca="true" t="shared" si="69" ref="F149:F212">M149</f>
        <v>0.81335634</v>
      </c>
      <c r="G149" s="1">
        <f aca="true" t="shared" si="70" ref="G149:G212">N149</f>
        <v>0</v>
      </c>
      <c r="H149" s="1">
        <f aca="true" t="shared" si="71" ref="H149:H212">O149</f>
        <v>0</v>
      </c>
      <c r="I149" s="1">
        <f aca="true" t="shared" si="72" ref="I149:I212">P149</f>
        <v>0</v>
      </c>
      <c r="J149" s="1">
        <f aca="true" t="shared" si="73" ref="J149:J212">Q149</f>
        <v>0</v>
      </c>
      <c r="K149" s="1">
        <f aca="true" t="shared" si="74" ref="K149:K212">R149</f>
        <v>6</v>
      </c>
      <c r="L149" s="1">
        <v>0</v>
      </c>
      <c r="M149" s="1">
        <v>0.81335634</v>
      </c>
      <c r="N149" s="1">
        <v>0</v>
      </c>
      <c r="O149" s="1">
        <v>0</v>
      </c>
      <c r="P149" s="1">
        <v>0</v>
      </c>
      <c r="Q149" s="1">
        <v>0</v>
      </c>
      <c r="R149" s="1">
        <v>6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f aca="true" t="shared" si="75" ref="AO149:AO212">AV149+BC149+BJ149+BQ149</f>
        <v>0.29706065</v>
      </c>
      <c r="AP149" s="1">
        <f aca="true" t="shared" si="76" ref="AP149:AP212">AW149+BD149+BK149+BR149</f>
        <v>0</v>
      </c>
      <c r="AQ149" s="1">
        <f aca="true" t="shared" si="77" ref="AQ149:AQ212">AX149+BE149+BL149+BS149</f>
        <v>0</v>
      </c>
      <c r="AR149" s="1">
        <f aca="true" t="shared" si="78" ref="AR149:AR212">AY149+BF149+BM149+BT149</f>
        <v>0</v>
      </c>
      <c r="AS149" s="1">
        <f aca="true" t="shared" si="79" ref="AS149:AS212">AZ149+BG149+BN149+BU149</f>
        <v>0</v>
      </c>
      <c r="AT149" s="1">
        <f aca="true" t="shared" si="80" ref="AT149:AT212">BA149+BH149+BO149+BV149</f>
        <v>5</v>
      </c>
      <c r="AU149" s="1">
        <v>0</v>
      </c>
      <c r="AV149" s="1">
        <v>0.29706065</v>
      </c>
      <c r="AW149" s="1">
        <v>0</v>
      </c>
      <c r="AX149" s="1">
        <v>0</v>
      </c>
      <c r="AY149" s="1">
        <v>0</v>
      </c>
      <c r="AZ149" s="1">
        <v>0</v>
      </c>
      <c r="BA149" s="1">
        <v>5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f aca="true" t="shared" si="81" ref="BY149:BY212">AO149-F149</f>
        <v>-0.51629569</v>
      </c>
      <c r="BZ149" s="1">
        <f>BY149/F149*100</f>
        <v>-63.47718270690555</v>
      </c>
      <c r="CA149" s="3" t="s">
        <v>589</v>
      </c>
    </row>
    <row r="150" spans="1:79" ht="24">
      <c r="A150" s="23"/>
      <c r="B150" s="10" t="s">
        <v>313</v>
      </c>
      <c r="C150" s="37" t="s">
        <v>298</v>
      </c>
      <c r="D150" s="1">
        <v>0.81335634</v>
      </c>
      <c r="E150" s="1">
        <v>0</v>
      </c>
      <c r="F150" s="1">
        <f t="shared" si="69"/>
        <v>0.81335634</v>
      </c>
      <c r="G150" s="1">
        <f t="shared" si="70"/>
        <v>0</v>
      </c>
      <c r="H150" s="1">
        <f t="shared" si="71"/>
        <v>0</v>
      </c>
      <c r="I150" s="1">
        <f t="shared" si="72"/>
        <v>0</v>
      </c>
      <c r="J150" s="1">
        <f t="shared" si="73"/>
        <v>0</v>
      </c>
      <c r="K150" s="1">
        <f t="shared" si="74"/>
        <v>6</v>
      </c>
      <c r="L150" s="1">
        <v>0</v>
      </c>
      <c r="M150" s="1">
        <v>0.81335634</v>
      </c>
      <c r="N150" s="1">
        <v>0</v>
      </c>
      <c r="O150" s="1">
        <v>0</v>
      </c>
      <c r="P150" s="1">
        <v>0</v>
      </c>
      <c r="Q150" s="1">
        <v>0</v>
      </c>
      <c r="R150" s="1">
        <v>6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f t="shared" si="75"/>
        <v>0.36146864</v>
      </c>
      <c r="AP150" s="1">
        <f t="shared" si="76"/>
        <v>0</v>
      </c>
      <c r="AQ150" s="1">
        <f t="shared" si="77"/>
        <v>0</v>
      </c>
      <c r="AR150" s="1">
        <f t="shared" si="78"/>
        <v>0</v>
      </c>
      <c r="AS150" s="1">
        <f t="shared" si="79"/>
        <v>0</v>
      </c>
      <c r="AT150" s="1">
        <f t="shared" si="80"/>
        <v>6</v>
      </c>
      <c r="AU150" s="1">
        <v>0</v>
      </c>
      <c r="AV150" s="1">
        <v>0.36146864</v>
      </c>
      <c r="AW150" s="1">
        <v>0</v>
      </c>
      <c r="AX150" s="1">
        <v>0</v>
      </c>
      <c r="AY150" s="1">
        <v>0</v>
      </c>
      <c r="AZ150" s="1">
        <v>0</v>
      </c>
      <c r="BA150" s="1">
        <v>6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f t="shared" si="81"/>
        <v>-0.4518877</v>
      </c>
      <c r="BZ150" s="1">
        <f>BY150/F150*100</f>
        <v>-55.55839154090813</v>
      </c>
      <c r="CA150" s="3" t="s">
        <v>581</v>
      </c>
    </row>
    <row r="151" spans="1:79" ht="12">
      <c r="A151" s="23"/>
      <c r="B151" s="9" t="s">
        <v>167</v>
      </c>
      <c r="C151" s="37"/>
      <c r="D151" s="1">
        <v>0</v>
      </c>
      <c r="E151" s="1">
        <v>0</v>
      </c>
      <c r="F151" s="1">
        <f t="shared" si="69"/>
        <v>0</v>
      </c>
      <c r="G151" s="1">
        <f t="shared" si="70"/>
        <v>0</v>
      </c>
      <c r="H151" s="1">
        <f t="shared" si="71"/>
        <v>0</v>
      </c>
      <c r="I151" s="1">
        <f t="shared" si="72"/>
        <v>0</v>
      </c>
      <c r="J151" s="1">
        <f t="shared" si="73"/>
        <v>0</v>
      </c>
      <c r="K151" s="1">
        <f t="shared" si="74"/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f t="shared" si="75"/>
        <v>0</v>
      </c>
      <c r="AP151" s="1">
        <f t="shared" si="76"/>
        <v>0</v>
      </c>
      <c r="AQ151" s="1">
        <f t="shared" si="77"/>
        <v>0</v>
      </c>
      <c r="AR151" s="1">
        <f t="shared" si="78"/>
        <v>0</v>
      </c>
      <c r="AS151" s="1">
        <f t="shared" si="79"/>
        <v>0</v>
      </c>
      <c r="AT151" s="1">
        <f t="shared" si="80"/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f t="shared" si="81"/>
        <v>0</v>
      </c>
      <c r="BZ151" s="1">
        <v>0</v>
      </c>
      <c r="CA151" s="3"/>
    </row>
    <row r="152" spans="1:79" ht="24">
      <c r="A152" s="23"/>
      <c r="B152" s="10" t="s">
        <v>314</v>
      </c>
      <c r="C152" s="37" t="s">
        <v>298</v>
      </c>
      <c r="D152" s="1">
        <v>0.4802955</v>
      </c>
      <c r="E152" s="1">
        <v>0</v>
      </c>
      <c r="F152" s="1">
        <f t="shared" si="69"/>
        <v>0.4802955</v>
      </c>
      <c r="G152" s="1">
        <f t="shared" si="70"/>
        <v>0</v>
      </c>
      <c r="H152" s="1">
        <f t="shared" si="71"/>
        <v>0</v>
      </c>
      <c r="I152" s="1">
        <f t="shared" si="72"/>
        <v>0</v>
      </c>
      <c r="J152" s="1">
        <f t="shared" si="73"/>
        <v>0</v>
      </c>
      <c r="K152" s="1">
        <f t="shared" si="74"/>
        <v>3</v>
      </c>
      <c r="L152" s="1">
        <v>0</v>
      </c>
      <c r="M152" s="1">
        <v>0.4802955</v>
      </c>
      <c r="N152" s="1">
        <v>0</v>
      </c>
      <c r="O152" s="1">
        <v>0</v>
      </c>
      <c r="P152" s="1">
        <v>0</v>
      </c>
      <c r="Q152" s="1">
        <v>0</v>
      </c>
      <c r="R152" s="1">
        <v>3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f t="shared" si="75"/>
        <v>0.22010269999999998</v>
      </c>
      <c r="AP152" s="1">
        <f t="shared" si="76"/>
        <v>0</v>
      </c>
      <c r="AQ152" s="1">
        <f t="shared" si="77"/>
        <v>0</v>
      </c>
      <c r="AR152" s="1">
        <f t="shared" si="78"/>
        <v>0</v>
      </c>
      <c r="AS152" s="1">
        <f t="shared" si="79"/>
        <v>0</v>
      </c>
      <c r="AT152" s="1">
        <f t="shared" si="80"/>
        <v>3</v>
      </c>
      <c r="AU152" s="1">
        <v>0</v>
      </c>
      <c r="AV152" s="1">
        <v>0.22010269999999998</v>
      </c>
      <c r="AW152" s="1">
        <v>0</v>
      </c>
      <c r="AX152" s="1">
        <v>0</v>
      </c>
      <c r="AY152" s="1">
        <v>0</v>
      </c>
      <c r="AZ152" s="1">
        <v>0</v>
      </c>
      <c r="BA152" s="1">
        <v>3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f t="shared" si="81"/>
        <v>-0.2601928</v>
      </c>
      <c r="BZ152" s="1">
        <f>BY152/F152*100</f>
        <v>-54.17348278299505</v>
      </c>
      <c r="CA152" s="3" t="s">
        <v>581</v>
      </c>
    </row>
    <row r="153" spans="1:79" ht="12">
      <c r="A153" s="23"/>
      <c r="B153" s="9" t="s">
        <v>178</v>
      </c>
      <c r="C153" s="37" t="s">
        <v>298</v>
      </c>
      <c r="D153" s="1">
        <v>0</v>
      </c>
      <c r="E153" s="1">
        <v>0</v>
      </c>
      <c r="F153" s="1">
        <f t="shared" si="69"/>
        <v>0</v>
      </c>
      <c r="G153" s="1">
        <f t="shared" si="70"/>
        <v>0</v>
      </c>
      <c r="H153" s="1">
        <f t="shared" si="71"/>
        <v>0</v>
      </c>
      <c r="I153" s="1">
        <f t="shared" si="72"/>
        <v>0</v>
      </c>
      <c r="J153" s="1">
        <f t="shared" si="73"/>
        <v>0</v>
      </c>
      <c r="K153" s="1">
        <f t="shared" si="74"/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f t="shared" si="75"/>
        <v>0</v>
      </c>
      <c r="AP153" s="1">
        <f t="shared" si="76"/>
        <v>0</v>
      </c>
      <c r="AQ153" s="1">
        <f t="shared" si="77"/>
        <v>0</v>
      </c>
      <c r="AR153" s="1">
        <f t="shared" si="78"/>
        <v>0</v>
      </c>
      <c r="AS153" s="1">
        <f t="shared" si="79"/>
        <v>0</v>
      </c>
      <c r="AT153" s="1">
        <f t="shared" si="80"/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f t="shared" si="81"/>
        <v>0</v>
      </c>
      <c r="BZ153" s="1">
        <v>0</v>
      </c>
      <c r="CA153" s="3"/>
    </row>
    <row r="154" spans="1:79" ht="24">
      <c r="A154" s="23"/>
      <c r="B154" s="10" t="s">
        <v>315</v>
      </c>
      <c r="C154" s="37" t="s">
        <v>298</v>
      </c>
      <c r="D154" s="1">
        <v>0.13555939</v>
      </c>
      <c r="E154" s="1">
        <v>0</v>
      </c>
      <c r="F154" s="1">
        <f t="shared" si="69"/>
        <v>0.13555939</v>
      </c>
      <c r="G154" s="1">
        <f t="shared" si="70"/>
        <v>0</v>
      </c>
      <c r="H154" s="1">
        <f t="shared" si="71"/>
        <v>0</v>
      </c>
      <c r="I154" s="1">
        <f t="shared" si="72"/>
        <v>0</v>
      </c>
      <c r="J154" s="1">
        <f t="shared" si="73"/>
        <v>0</v>
      </c>
      <c r="K154" s="1">
        <f t="shared" si="74"/>
        <v>1</v>
      </c>
      <c r="L154" s="1">
        <v>0</v>
      </c>
      <c r="M154" s="1">
        <v>0.13555939</v>
      </c>
      <c r="N154" s="1">
        <v>0</v>
      </c>
      <c r="O154" s="1">
        <v>0</v>
      </c>
      <c r="P154" s="1">
        <v>0</v>
      </c>
      <c r="Q154" s="1">
        <v>0</v>
      </c>
      <c r="R154" s="1">
        <v>1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f t="shared" si="75"/>
        <v>0.08279865</v>
      </c>
      <c r="AP154" s="1">
        <f t="shared" si="76"/>
        <v>0</v>
      </c>
      <c r="AQ154" s="1">
        <f t="shared" si="77"/>
        <v>0</v>
      </c>
      <c r="AR154" s="1">
        <f t="shared" si="78"/>
        <v>0</v>
      </c>
      <c r="AS154" s="1">
        <f t="shared" si="79"/>
        <v>0</v>
      </c>
      <c r="AT154" s="1">
        <f t="shared" si="80"/>
        <v>1</v>
      </c>
      <c r="AU154" s="1">
        <v>0</v>
      </c>
      <c r="AV154" s="1">
        <v>0.08279865</v>
      </c>
      <c r="AW154" s="1">
        <v>0</v>
      </c>
      <c r="AX154" s="1">
        <v>0</v>
      </c>
      <c r="AY154" s="1">
        <v>0</v>
      </c>
      <c r="AZ154" s="1">
        <v>0</v>
      </c>
      <c r="BA154" s="1">
        <v>1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f t="shared" si="81"/>
        <v>-0.05276074</v>
      </c>
      <c r="BZ154" s="1">
        <f>BY154/F154*100</f>
        <v>-38.920756430078356</v>
      </c>
      <c r="CA154" s="3" t="s">
        <v>581</v>
      </c>
    </row>
    <row r="155" spans="1:79" ht="24">
      <c r="A155" s="23"/>
      <c r="B155" s="10" t="s">
        <v>316</v>
      </c>
      <c r="C155" s="37" t="s">
        <v>298</v>
      </c>
      <c r="D155" s="1">
        <v>0.12527274</v>
      </c>
      <c r="E155" s="1">
        <v>0</v>
      </c>
      <c r="F155" s="1">
        <f t="shared" si="69"/>
        <v>0.12527274</v>
      </c>
      <c r="G155" s="1">
        <f t="shared" si="70"/>
        <v>0</v>
      </c>
      <c r="H155" s="1">
        <f t="shared" si="71"/>
        <v>0</v>
      </c>
      <c r="I155" s="1">
        <f t="shared" si="72"/>
        <v>0</v>
      </c>
      <c r="J155" s="1">
        <f t="shared" si="73"/>
        <v>0</v>
      </c>
      <c r="K155" s="1">
        <f t="shared" si="74"/>
        <v>2</v>
      </c>
      <c r="L155" s="1">
        <v>0</v>
      </c>
      <c r="M155" s="1">
        <v>0.12527274</v>
      </c>
      <c r="N155" s="1">
        <v>0</v>
      </c>
      <c r="O155" s="1">
        <v>0</v>
      </c>
      <c r="P155" s="1">
        <v>0</v>
      </c>
      <c r="Q155" s="1">
        <v>0</v>
      </c>
      <c r="R155" s="1">
        <v>2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f t="shared" si="75"/>
        <v>0.19849397</v>
      </c>
      <c r="AP155" s="1">
        <f t="shared" si="76"/>
        <v>0</v>
      </c>
      <c r="AQ155" s="1">
        <f t="shared" si="77"/>
        <v>0</v>
      </c>
      <c r="AR155" s="1">
        <f t="shared" si="78"/>
        <v>0</v>
      </c>
      <c r="AS155" s="1">
        <f t="shared" si="79"/>
        <v>0</v>
      </c>
      <c r="AT155" s="1">
        <f t="shared" si="80"/>
        <v>2</v>
      </c>
      <c r="AU155" s="1">
        <v>0</v>
      </c>
      <c r="AV155" s="1">
        <v>0.19849397</v>
      </c>
      <c r="AW155" s="1">
        <v>0</v>
      </c>
      <c r="AX155" s="1">
        <v>0</v>
      </c>
      <c r="AY155" s="1">
        <v>0</v>
      </c>
      <c r="AZ155" s="1">
        <v>0</v>
      </c>
      <c r="BA155" s="1">
        <v>2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f t="shared" si="81"/>
        <v>0.07322123</v>
      </c>
      <c r="BZ155" s="1">
        <f>BY155/F155*100</f>
        <v>58.449451971753795</v>
      </c>
      <c r="CA155" s="3" t="s">
        <v>581</v>
      </c>
    </row>
    <row r="156" spans="1:79" ht="12">
      <c r="A156" s="23"/>
      <c r="B156" s="9" t="s">
        <v>224</v>
      </c>
      <c r="C156" s="37"/>
      <c r="D156" s="1">
        <v>0</v>
      </c>
      <c r="E156" s="1">
        <v>0</v>
      </c>
      <c r="F156" s="1">
        <f t="shared" si="69"/>
        <v>0</v>
      </c>
      <c r="G156" s="1">
        <f t="shared" si="70"/>
        <v>0</v>
      </c>
      <c r="H156" s="1">
        <f t="shared" si="71"/>
        <v>0</v>
      </c>
      <c r="I156" s="1">
        <f t="shared" si="72"/>
        <v>0</v>
      </c>
      <c r="J156" s="1">
        <f t="shared" si="73"/>
        <v>0</v>
      </c>
      <c r="K156" s="1">
        <f t="shared" si="74"/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f t="shared" si="75"/>
        <v>0</v>
      </c>
      <c r="AP156" s="1">
        <f t="shared" si="76"/>
        <v>0</v>
      </c>
      <c r="AQ156" s="1">
        <f t="shared" si="77"/>
        <v>0</v>
      </c>
      <c r="AR156" s="1">
        <f t="shared" si="78"/>
        <v>0</v>
      </c>
      <c r="AS156" s="1">
        <f t="shared" si="79"/>
        <v>0</v>
      </c>
      <c r="AT156" s="1">
        <f t="shared" si="80"/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f t="shared" si="81"/>
        <v>0</v>
      </c>
      <c r="BZ156" s="1">
        <v>0</v>
      </c>
      <c r="CA156" s="3"/>
    </row>
    <row r="157" spans="1:79" ht="12">
      <c r="A157" s="23"/>
      <c r="B157" s="10" t="s">
        <v>317</v>
      </c>
      <c r="C157" s="37" t="s">
        <v>298</v>
      </c>
      <c r="D157" s="1">
        <v>0.12527274</v>
      </c>
      <c r="E157" s="1">
        <v>0</v>
      </c>
      <c r="F157" s="1">
        <f t="shared" si="69"/>
        <v>0</v>
      </c>
      <c r="G157" s="1">
        <f t="shared" si="70"/>
        <v>0</v>
      </c>
      <c r="H157" s="1">
        <f t="shared" si="71"/>
        <v>0</v>
      </c>
      <c r="I157" s="1">
        <f t="shared" si="72"/>
        <v>0</v>
      </c>
      <c r="J157" s="1">
        <f t="shared" si="73"/>
        <v>0</v>
      </c>
      <c r="K157" s="1">
        <f t="shared" si="74"/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f t="shared" si="75"/>
        <v>0</v>
      </c>
      <c r="AP157" s="1">
        <f t="shared" si="76"/>
        <v>0</v>
      </c>
      <c r="AQ157" s="1">
        <f t="shared" si="77"/>
        <v>0</v>
      </c>
      <c r="AR157" s="1">
        <f t="shared" si="78"/>
        <v>0</v>
      </c>
      <c r="AS157" s="1">
        <f t="shared" si="79"/>
        <v>0</v>
      </c>
      <c r="AT157" s="1">
        <f t="shared" si="80"/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f t="shared" si="81"/>
        <v>0</v>
      </c>
      <c r="BZ157" s="1">
        <v>0</v>
      </c>
      <c r="CA157" s="3"/>
    </row>
    <row r="158" spans="1:79" ht="12">
      <c r="A158" s="23"/>
      <c r="B158" s="9" t="s">
        <v>168</v>
      </c>
      <c r="C158" s="37"/>
      <c r="D158" s="1">
        <v>0</v>
      </c>
      <c r="E158" s="1">
        <v>0</v>
      </c>
      <c r="F158" s="1">
        <f t="shared" si="69"/>
        <v>0</v>
      </c>
      <c r="G158" s="1">
        <f t="shared" si="70"/>
        <v>0</v>
      </c>
      <c r="H158" s="1">
        <f t="shared" si="71"/>
        <v>0</v>
      </c>
      <c r="I158" s="1">
        <f t="shared" si="72"/>
        <v>0</v>
      </c>
      <c r="J158" s="1">
        <f t="shared" si="73"/>
        <v>0</v>
      </c>
      <c r="K158" s="1">
        <f t="shared" si="74"/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f t="shared" si="75"/>
        <v>0</v>
      </c>
      <c r="AP158" s="1">
        <f t="shared" si="76"/>
        <v>0</v>
      </c>
      <c r="AQ158" s="1">
        <f t="shared" si="77"/>
        <v>0</v>
      </c>
      <c r="AR158" s="1">
        <f t="shared" si="78"/>
        <v>0</v>
      </c>
      <c r="AS158" s="1">
        <f t="shared" si="79"/>
        <v>0</v>
      </c>
      <c r="AT158" s="1">
        <f t="shared" si="80"/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f t="shared" si="81"/>
        <v>0</v>
      </c>
      <c r="BZ158" s="1">
        <v>0</v>
      </c>
      <c r="CA158" s="3"/>
    </row>
    <row r="159" spans="1:79" ht="24">
      <c r="A159" s="23"/>
      <c r="B159" s="10" t="s">
        <v>553</v>
      </c>
      <c r="C159" s="37" t="s">
        <v>298</v>
      </c>
      <c r="D159" s="1">
        <v>0</v>
      </c>
      <c r="E159" s="1">
        <v>0</v>
      </c>
      <c r="F159" s="1">
        <f t="shared" si="69"/>
        <v>0</v>
      </c>
      <c r="G159" s="1">
        <f t="shared" si="70"/>
        <v>0</v>
      </c>
      <c r="H159" s="1">
        <f t="shared" si="71"/>
        <v>0</v>
      </c>
      <c r="I159" s="1">
        <f t="shared" si="72"/>
        <v>0</v>
      </c>
      <c r="J159" s="1">
        <f t="shared" si="73"/>
        <v>0</v>
      </c>
      <c r="K159" s="1">
        <f t="shared" si="74"/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f t="shared" si="75"/>
        <v>0.1006071</v>
      </c>
      <c r="AP159" s="1">
        <f t="shared" si="76"/>
        <v>0</v>
      </c>
      <c r="AQ159" s="1">
        <f t="shared" si="77"/>
        <v>0</v>
      </c>
      <c r="AR159" s="1">
        <f t="shared" si="78"/>
        <v>0</v>
      </c>
      <c r="AS159" s="1">
        <f t="shared" si="79"/>
        <v>0</v>
      </c>
      <c r="AT159" s="1">
        <f t="shared" si="80"/>
        <v>3</v>
      </c>
      <c r="AU159" s="1">
        <v>0</v>
      </c>
      <c r="AV159" s="1">
        <v>0.1006071</v>
      </c>
      <c r="AW159" s="1">
        <v>0</v>
      </c>
      <c r="AX159" s="1">
        <v>0</v>
      </c>
      <c r="AY159" s="1">
        <v>0</v>
      </c>
      <c r="AZ159" s="1">
        <v>0</v>
      </c>
      <c r="BA159" s="1">
        <v>3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f t="shared" si="81"/>
        <v>0.1006071</v>
      </c>
      <c r="BZ159" s="1">
        <v>0</v>
      </c>
      <c r="CA159" s="3" t="s">
        <v>584</v>
      </c>
    </row>
    <row r="160" spans="1:79" ht="12">
      <c r="A160" s="23"/>
      <c r="B160" s="9" t="s">
        <v>225</v>
      </c>
      <c r="C160" s="37"/>
      <c r="D160" s="1">
        <v>0</v>
      </c>
      <c r="E160" s="1">
        <v>0</v>
      </c>
      <c r="F160" s="1">
        <f t="shared" si="69"/>
        <v>0</v>
      </c>
      <c r="G160" s="1">
        <f t="shared" si="70"/>
        <v>0</v>
      </c>
      <c r="H160" s="1">
        <f t="shared" si="71"/>
        <v>0</v>
      </c>
      <c r="I160" s="1">
        <f t="shared" si="72"/>
        <v>0</v>
      </c>
      <c r="J160" s="1">
        <f t="shared" si="73"/>
        <v>0</v>
      </c>
      <c r="K160" s="1">
        <f t="shared" si="74"/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f t="shared" si="75"/>
        <v>0</v>
      </c>
      <c r="AP160" s="1">
        <f t="shared" si="76"/>
        <v>0</v>
      </c>
      <c r="AQ160" s="1">
        <f t="shared" si="77"/>
        <v>0</v>
      </c>
      <c r="AR160" s="1">
        <f t="shared" si="78"/>
        <v>0</v>
      </c>
      <c r="AS160" s="1">
        <f t="shared" si="79"/>
        <v>0</v>
      </c>
      <c r="AT160" s="1">
        <f t="shared" si="80"/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f t="shared" si="81"/>
        <v>0</v>
      </c>
      <c r="BZ160" s="1">
        <v>0</v>
      </c>
      <c r="CA160" s="3"/>
    </row>
    <row r="161" spans="1:79" ht="12">
      <c r="A161" s="23"/>
      <c r="B161" s="10" t="s">
        <v>318</v>
      </c>
      <c r="C161" s="37" t="s">
        <v>298</v>
      </c>
      <c r="D161" s="1">
        <v>0.06022729</v>
      </c>
      <c r="E161" s="1">
        <v>0</v>
      </c>
      <c r="F161" s="1">
        <f t="shared" si="69"/>
        <v>0</v>
      </c>
      <c r="G161" s="1">
        <f t="shared" si="70"/>
        <v>0</v>
      </c>
      <c r="H161" s="1">
        <f t="shared" si="71"/>
        <v>0</v>
      </c>
      <c r="I161" s="1">
        <f t="shared" si="72"/>
        <v>0</v>
      </c>
      <c r="J161" s="1">
        <f t="shared" si="73"/>
        <v>0</v>
      </c>
      <c r="K161" s="1">
        <f t="shared" si="74"/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f t="shared" si="75"/>
        <v>0</v>
      </c>
      <c r="AP161" s="1">
        <f t="shared" si="76"/>
        <v>0</v>
      </c>
      <c r="AQ161" s="1">
        <f t="shared" si="77"/>
        <v>0</v>
      </c>
      <c r="AR161" s="1">
        <f t="shared" si="78"/>
        <v>0</v>
      </c>
      <c r="AS161" s="1">
        <f t="shared" si="79"/>
        <v>0</v>
      </c>
      <c r="AT161" s="1">
        <f t="shared" si="80"/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f t="shared" si="81"/>
        <v>0</v>
      </c>
      <c r="BZ161" s="1">
        <v>0</v>
      </c>
      <c r="CA161" s="3"/>
    </row>
    <row r="162" spans="1:79" ht="12">
      <c r="A162" s="23"/>
      <c r="B162" s="10" t="s">
        <v>319</v>
      </c>
      <c r="C162" s="37" t="s">
        <v>298</v>
      </c>
      <c r="D162" s="1">
        <v>0.13555939</v>
      </c>
      <c r="E162" s="1">
        <v>0</v>
      </c>
      <c r="F162" s="1">
        <f t="shared" si="69"/>
        <v>0</v>
      </c>
      <c r="G162" s="1">
        <f t="shared" si="70"/>
        <v>0</v>
      </c>
      <c r="H162" s="1">
        <f t="shared" si="71"/>
        <v>0</v>
      </c>
      <c r="I162" s="1">
        <f t="shared" si="72"/>
        <v>0</v>
      </c>
      <c r="J162" s="1">
        <f t="shared" si="73"/>
        <v>0</v>
      </c>
      <c r="K162" s="1">
        <f t="shared" si="74"/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f t="shared" si="75"/>
        <v>0</v>
      </c>
      <c r="AP162" s="1">
        <f t="shared" si="76"/>
        <v>0</v>
      </c>
      <c r="AQ162" s="1">
        <f t="shared" si="77"/>
        <v>0</v>
      </c>
      <c r="AR162" s="1">
        <f t="shared" si="78"/>
        <v>0</v>
      </c>
      <c r="AS162" s="1">
        <f t="shared" si="79"/>
        <v>0</v>
      </c>
      <c r="AT162" s="1">
        <f t="shared" si="80"/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f t="shared" si="81"/>
        <v>0</v>
      </c>
      <c r="BZ162" s="1">
        <v>0</v>
      </c>
      <c r="CA162" s="3"/>
    </row>
    <row r="163" spans="1:79" ht="12">
      <c r="A163" s="23"/>
      <c r="B163" s="10" t="s">
        <v>320</v>
      </c>
      <c r="C163" s="37" t="s">
        <v>298</v>
      </c>
      <c r="D163" s="1">
        <v>0.06263637</v>
      </c>
      <c r="E163" s="1">
        <v>0</v>
      </c>
      <c r="F163" s="1">
        <f t="shared" si="69"/>
        <v>0</v>
      </c>
      <c r="G163" s="1">
        <f t="shared" si="70"/>
        <v>0</v>
      </c>
      <c r="H163" s="1">
        <f t="shared" si="71"/>
        <v>0</v>
      </c>
      <c r="I163" s="1">
        <f t="shared" si="72"/>
        <v>0</v>
      </c>
      <c r="J163" s="1">
        <f t="shared" si="73"/>
        <v>0</v>
      </c>
      <c r="K163" s="1">
        <f t="shared" si="74"/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f t="shared" si="75"/>
        <v>0</v>
      </c>
      <c r="AP163" s="1">
        <f t="shared" si="76"/>
        <v>0</v>
      </c>
      <c r="AQ163" s="1">
        <f t="shared" si="77"/>
        <v>0</v>
      </c>
      <c r="AR163" s="1">
        <f t="shared" si="78"/>
        <v>0</v>
      </c>
      <c r="AS163" s="1">
        <f t="shared" si="79"/>
        <v>0</v>
      </c>
      <c r="AT163" s="1">
        <f t="shared" si="80"/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f t="shared" si="81"/>
        <v>0</v>
      </c>
      <c r="BZ163" s="1">
        <v>0</v>
      </c>
      <c r="CA163" s="3"/>
    </row>
    <row r="164" spans="1:79" ht="24">
      <c r="A164" s="24" t="s">
        <v>230</v>
      </c>
      <c r="B164" s="12" t="s">
        <v>170</v>
      </c>
      <c r="C164" s="41" t="s">
        <v>321</v>
      </c>
      <c r="D164" s="1">
        <v>1.2390721</v>
      </c>
      <c r="E164" s="1">
        <v>0</v>
      </c>
      <c r="F164" s="1">
        <f t="shared" si="69"/>
        <v>0</v>
      </c>
      <c r="G164" s="1">
        <f t="shared" si="70"/>
        <v>0</v>
      </c>
      <c r="H164" s="1">
        <f t="shared" si="71"/>
        <v>0</v>
      </c>
      <c r="I164" s="1">
        <f t="shared" si="72"/>
        <v>0</v>
      </c>
      <c r="J164" s="1">
        <f t="shared" si="73"/>
        <v>0</v>
      </c>
      <c r="K164" s="1">
        <f t="shared" si="74"/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f t="shared" si="75"/>
        <v>0</v>
      </c>
      <c r="AP164" s="1">
        <f t="shared" si="76"/>
        <v>0</v>
      </c>
      <c r="AQ164" s="1">
        <f t="shared" si="77"/>
        <v>0</v>
      </c>
      <c r="AR164" s="1">
        <f t="shared" si="78"/>
        <v>0</v>
      </c>
      <c r="AS164" s="1">
        <f t="shared" si="79"/>
        <v>0</v>
      </c>
      <c r="AT164" s="1">
        <f t="shared" si="80"/>
        <v>0</v>
      </c>
      <c r="AU164" s="1">
        <v>0</v>
      </c>
      <c r="AV164" s="1">
        <v>0</v>
      </c>
      <c r="AW164" s="1">
        <f aca="true" t="shared" si="82" ref="AW164:BV164">AW167</f>
        <v>0</v>
      </c>
      <c r="AX164" s="1">
        <f t="shared" si="82"/>
        <v>0</v>
      </c>
      <c r="AY164" s="1">
        <f t="shared" si="82"/>
        <v>0</v>
      </c>
      <c r="AZ164" s="1">
        <f t="shared" si="82"/>
        <v>0</v>
      </c>
      <c r="BA164" s="1">
        <f t="shared" si="82"/>
        <v>0</v>
      </c>
      <c r="BB164" s="1">
        <f t="shared" si="82"/>
        <v>0</v>
      </c>
      <c r="BC164" s="1">
        <f t="shared" si="82"/>
        <v>0</v>
      </c>
      <c r="BD164" s="1">
        <f t="shared" si="82"/>
        <v>0</v>
      </c>
      <c r="BE164" s="1">
        <f t="shared" si="82"/>
        <v>0</v>
      </c>
      <c r="BF164" s="1">
        <f t="shared" si="82"/>
        <v>0</v>
      </c>
      <c r="BG164" s="1">
        <f t="shared" si="82"/>
        <v>0</v>
      </c>
      <c r="BH164" s="1">
        <f t="shared" si="82"/>
        <v>0</v>
      </c>
      <c r="BI164" s="1">
        <f t="shared" si="82"/>
        <v>0</v>
      </c>
      <c r="BJ164" s="1">
        <f t="shared" si="82"/>
        <v>0</v>
      </c>
      <c r="BK164" s="1">
        <f t="shared" si="82"/>
        <v>0</v>
      </c>
      <c r="BL164" s="1">
        <f t="shared" si="82"/>
        <v>0</v>
      </c>
      <c r="BM164" s="1">
        <f t="shared" si="82"/>
        <v>0</v>
      </c>
      <c r="BN164" s="1">
        <f t="shared" si="82"/>
        <v>0</v>
      </c>
      <c r="BO164" s="1">
        <f t="shared" si="82"/>
        <v>0</v>
      </c>
      <c r="BP164" s="1">
        <f t="shared" si="82"/>
        <v>0</v>
      </c>
      <c r="BQ164" s="1">
        <f t="shared" si="82"/>
        <v>0</v>
      </c>
      <c r="BR164" s="1">
        <f t="shared" si="82"/>
        <v>0</v>
      </c>
      <c r="BS164" s="1">
        <f t="shared" si="82"/>
        <v>0</v>
      </c>
      <c r="BT164" s="1">
        <f t="shared" si="82"/>
        <v>0</v>
      </c>
      <c r="BU164" s="1">
        <f t="shared" si="82"/>
        <v>0</v>
      </c>
      <c r="BV164" s="1">
        <f t="shared" si="82"/>
        <v>0</v>
      </c>
      <c r="BW164" s="1">
        <v>0</v>
      </c>
      <c r="BX164" s="1">
        <v>0</v>
      </c>
      <c r="BY164" s="1">
        <f t="shared" si="81"/>
        <v>0</v>
      </c>
      <c r="BZ164" s="1">
        <v>0</v>
      </c>
      <c r="CA164" s="3"/>
    </row>
    <row r="165" spans="1:79" ht="12">
      <c r="A165" s="23"/>
      <c r="B165" s="9" t="s">
        <v>246</v>
      </c>
      <c r="C165" s="25"/>
      <c r="D165" s="1">
        <v>0</v>
      </c>
      <c r="E165" s="1">
        <v>0</v>
      </c>
      <c r="F165" s="1">
        <f t="shared" si="69"/>
        <v>0</v>
      </c>
      <c r="G165" s="1">
        <f t="shared" si="70"/>
        <v>0</v>
      </c>
      <c r="H165" s="1">
        <f t="shared" si="71"/>
        <v>0</v>
      </c>
      <c r="I165" s="1">
        <f t="shared" si="72"/>
        <v>0</v>
      </c>
      <c r="J165" s="1">
        <f t="shared" si="73"/>
        <v>0</v>
      </c>
      <c r="K165" s="1">
        <f t="shared" si="74"/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f t="shared" si="75"/>
        <v>0</v>
      </c>
      <c r="AP165" s="1">
        <f t="shared" si="76"/>
        <v>0</v>
      </c>
      <c r="AQ165" s="1">
        <f t="shared" si="77"/>
        <v>0</v>
      </c>
      <c r="AR165" s="1">
        <f t="shared" si="78"/>
        <v>0</v>
      </c>
      <c r="AS165" s="1">
        <f t="shared" si="79"/>
        <v>0</v>
      </c>
      <c r="AT165" s="1">
        <f t="shared" si="80"/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f t="shared" si="81"/>
        <v>0</v>
      </c>
      <c r="BZ165" s="1">
        <v>0</v>
      </c>
      <c r="CA165" s="3"/>
    </row>
    <row r="166" spans="1:79" ht="12">
      <c r="A166" s="23"/>
      <c r="B166" s="9" t="s">
        <v>177</v>
      </c>
      <c r="C166" s="25"/>
      <c r="D166" s="1">
        <v>0</v>
      </c>
      <c r="E166" s="1">
        <v>0</v>
      </c>
      <c r="F166" s="1">
        <f t="shared" si="69"/>
        <v>0</v>
      </c>
      <c r="G166" s="1">
        <f t="shared" si="70"/>
        <v>0</v>
      </c>
      <c r="H166" s="1">
        <f t="shared" si="71"/>
        <v>0</v>
      </c>
      <c r="I166" s="1">
        <f t="shared" si="72"/>
        <v>0</v>
      </c>
      <c r="J166" s="1">
        <f t="shared" si="73"/>
        <v>0</v>
      </c>
      <c r="K166" s="1">
        <f t="shared" si="74"/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f t="shared" si="75"/>
        <v>0</v>
      </c>
      <c r="AP166" s="1">
        <f t="shared" si="76"/>
        <v>0</v>
      </c>
      <c r="AQ166" s="1">
        <f t="shared" si="77"/>
        <v>0</v>
      </c>
      <c r="AR166" s="1">
        <f t="shared" si="78"/>
        <v>0</v>
      </c>
      <c r="AS166" s="1">
        <f t="shared" si="79"/>
        <v>0</v>
      </c>
      <c r="AT166" s="1">
        <f t="shared" si="80"/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f t="shared" si="81"/>
        <v>0</v>
      </c>
      <c r="BZ166" s="1">
        <v>0</v>
      </c>
      <c r="CA166" s="4"/>
    </row>
    <row r="167" spans="1:79" ht="36">
      <c r="A167" s="23"/>
      <c r="B167" s="10" t="s">
        <v>322</v>
      </c>
      <c r="C167" s="25" t="s">
        <v>321</v>
      </c>
      <c r="D167" s="1">
        <v>1.2390721</v>
      </c>
      <c r="E167" s="1">
        <v>0</v>
      </c>
      <c r="F167" s="1">
        <f t="shared" si="69"/>
        <v>0</v>
      </c>
      <c r="G167" s="1">
        <f t="shared" si="70"/>
        <v>0</v>
      </c>
      <c r="H167" s="1">
        <f t="shared" si="71"/>
        <v>0</v>
      </c>
      <c r="I167" s="1">
        <f t="shared" si="72"/>
        <v>0</v>
      </c>
      <c r="J167" s="1">
        <f t="shared" si="73"/>
        <v>0</v>
      </c>
      <c r="K167" s="1">
        <f t="shared" si="74"/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f t="shared" si="75"/>
        <v>0</v>
      </c>
      <c r="AP167" s="1">
        <f t="shared" si="76"/>
        <v>0</v>
      </c>
      <c r="AQ167" s="1">
        <f t="shared" si="77"/>
        <v>0</v>
      </c>
      <c r="AR167" s="1">
        <f t="shared" si="78"/>
        <v>0</v>
      </c>
      <c r="AS167" s="1">
        <f t="shared" si="79"/>
        <v>0</v>
      </c>
      <c r="AT167" s="1">
        <f t="shared" si="80"/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f t="shared" si="81"/>
        <v>0</v>
      </c>
      <c r="BZ167" s="1">
        <v>0</v>
      </c>
      <c r="CA167" s="3"/>
    </row>
    <row r="168" spans="1:79" ht="24">
      <c r="A168" s="24" t="s">
        <v>231</v>
      </c>
      <c r="B168" s="12" t="s">
        <v>171</v>
      </c>
      <c r="C168" s="41" t="s">
        <v>323</v>
      </c>
      <c r="D168" s="1">
        <v>2.7758030000000002</v>
      </c>
      <c r="E168" s="1">
        <v>0</v>
      </c>
      <c r="F168" s="1">
        <f t="shared" si="69"/>
        <v>0.653581</v>
      </c>
      <c r="G168" s="1">
        <f t="shared" si="70"/>
        <v>0</v>
      </c>
      <c r="H168" s="1">
        <f t="shared" si="71"/>
        <v>0</v>
      </c>
      <c r="I168" s="1">
        <f t="shared" si="72"/>
        <v>0</v>
      </c>
      <c r="J168" s="1">
        <f t="shared" si="73"/>
        <v>0</v>
      </c>
      <c r="K168" s="1">
        <f t="shared" si="74"/>
        <v>4</v>
      </c>
      <c r="L168" s="1">
        <v>0</v>
      </c>
      <c r="M168" s="1">
        <v>0.653581</v>
      </c>
      <c r="N168" s="1">
        <v>0</v>
      </c>
      <c r="O168" s="1">
        <v>0</v>
      </c>
      <c r="P168" s="1">
        <v>0</v>
      </c>
      <c r="Q168" s="1">
        <v>0</v>
      </c>
      <c r="R168" s="1">
        <v>4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f t="shared" si="75"/>
        <v>0.67300865</v>
      </c>
      <c r="AP168" s="1">
        <f t="shared" si="76"/>
        <v>0</v>
      </c>
      <c r="AQ168" s="1">
        <f t="shared" si="77"/>
        <v>0</v>
      </c>
      <c r="AR168" s="1">
        <f t="shared" si="78"/>
        <v>0</v>
      </c>
      <c r="AS168" s="1">
        <f t="shared" si="79"/>
        <v>0</v>
      </c>
      <c r="AT168" s="1">
        <f t="shared" si="80"/>
        <v>8</v>
      </c>
      <c r="AU168" s="1">
        <v>0</v>
      </c>
      <c r="AV168" s="1">
        <v>0.67300865</v>
      </c>
      <c r="AW168" s="1">
        <f>SUM(AW171:AW182)</f>
        <v>0</v>
      </c>
      <c r="AX168" s="1">
        <f aca="true" t="shared" si="83" ref="AX168:BV168">SUM(AX171:AX182)</f>
        <v>0</v>
      </c>
      <c r="AY168" s="1">
        <f t="shared" si="83"/>
        <v>0</v>
      </c>
      <c r="AZ168" s="1">
        <f t="shared" si="83"/>
        <v>0</v>
      </c>
      <c r="BA168" s="1">
        <f t="shared" si="83"/>
        <v>8</v>
      </c>
      <c r="BB168" s="1">
        <f t="shared" si="83"/>
        <v>0</v>
      </c>
      <c r="BC168" s="1">
        <f t="shared" si="83"/>
        <v>0</v>
      </c>
      <c r="BD168" s="1">
        <f t="shared" si="83"/>
        <v>0</v>
      </c>
      <c r="BE168" s="1">
        <f t="shared" si="83"/>
        <v>0</v>
      </c>
      <c r="BF168" s="1">
        <f t="shared" si="83"/>
        <v>0</v>
      </c>
      <c r="BG168" s="1">
        <f t="shared" si="83"/>
        <v>0</v>
      </c>
      <c r="BH168" s="1">
        <f t="shared" si="83"/>
        <v>0</v>
      </c>
      <c r="BI168" s="1">
        <f t="shared" si="83"/>
        <v>0</v>
      </c>
      <c r="BJ168" s="1">
        <f t="shared" si="83"/>
        <v>0</v>
      </c>
      <c r="BK168" s="1">
        <f t="shared" si="83"/>
        <v>0</v>
      </c>
      <c r="BL168" s="1">
        <f t="shared" si="83"/>
        <v>0</v>
      </c>
      <c r="BM168" s="1">
        <f t="shared" si="83"/>
        <v>0</v>
      </c>
      <c r="BN168" s="1">
        <f t="shared" si="83"/>
        <v>0</v>
      </c>
      <c r="BO168" s="1">
        <f t="shared" si="83"/>
        <v>0</v>
      </c>
      <c r="BP168" s="1">
        <f t="shared" si="83"/>
        <v>0</v>
      </c>
      <c r="BQ168" s="1">
        <f t="shared" si="83"/>
        <v>0</v>
      </c>
      <c r="BR168" s="1">
        <f t="shared" si="83"/>
        <v>0</v>
      </c>
      <c r="BS168" s="1">
        <f t="shared" si="83"/>
        <v>0</v>
      </c>
      <c r="BT168" s="1">
        <f t="shared" si="83"/>
        <v>0</v>
      </c>
      <c r="BU168" s="1">
        <f t="shared" si="83"/>
        <v>0</v>
      </c>
      <c r="BV168" s="1">
        <f t="shared" si="83"/>
        <v>0</v>
      </c>
      <c r="BW168" s="1">
        <v>0</v>
      </c>
      <c r="BX168" s="1">
        <v>0</v>
      </c>
      <c r="BY168" s="1">
        <f t="shared" si="81"/>
        <v>0.01942765000000002</v>
      </c>
      <c r="BZ168" s="1">
        <f>BY168/F168*100</f>
        <v>2.972493080429208</v>
      </c>
      <c r="CA168" s="3"/>
    </row>
    <row r="169" spans="1:79" ht="12">
      <c r="A169" s="23"/>
      <c r="B169" s="9" t="s">
        <v>246</v>
      </c>
      <c r="C169" s="25"/>
      <c r="D169" s="1">
        <v>0</v>
      </c>
      <c r="E169" s="1">
        <v>0</v>
      </c>
      <c r="F169" s="1">
        <f t="shared" si="69"/>
        <v>0</v>
      </c>
      <c r="G169" s="1">
        <f t="shared" si="70"/>
        <v>0</v>
      </c>
      <c r="H169" s="1">
        <f t="shared" si="71"/>
        <v>0</v>
      </c>
      <c r="I169" s="1">
        <f t="shared" si="72"/>
        <v>0</v>
      </c>
      <c r="J169" s="1">
        <f t="shared" si="73"/>
        <v>0</v>
      </c>
      <c r="K169" s="1">
        <f t="shared" si="74"/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f t="shared" si="75"/>
        <v>0</v>
      </c>
      <c r="AP169" s="1">
        <f t="shared" si="76"/>
        <v>0</v>
      </c>
      <c r="AQ169" s="1">
        <f t="shared" si="77"/>
        <v>0</v>
      </c>
      <c r="AR169" s="1">
        <f t="shared" si="78"/>
        <v>0</v>
      </c>
      <c r="AS169" s="1">
        <f t="shared" si="79"/>
        <v>0</v>
      </c>
      <c r="AT169" s="1">
        <f t="shared" si="80"/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f t="shared" si="81"/>
        <v>0</v>
      </c>
      <c r="BZ169" s="1">
        <v>0</v>
      </c>
      <c r="CA169" s="3"/>
    </row>
    <row r="170" spans="1:79" ht="12">
      <c r="A170" s="23"/>
      <c r="B170" s="9" t="s">
        <v>177</v>
      </c>
      <c r="C170" s="25"/>
      <c r="D170" s="1">
        <v>0</v>
      </c>
      <c r="E170" s="1">
        <v>0</v>
      </c>
      <c r="F170" s="1">
        <f t="shared" si="69"/>
        <v>0</v>
      </c>
      <c r="G170" s="1">
        <f t="shared" si="70"/>
        <v>0</v>
      </c>
      <c r="H170" s="1">
        <f t="shared" si="71"/>
        <v>0</v>
      </c>
      <c r="I170" s="1">
        <f t="shared" si="72"/>
        <v>0</v>
      </c>
      <c r="J170" s="1">
        <f t="shared" si="73"/>
        <v>0</v>
      </c>
      <c r="K170" s="1">
        <f t="shared" si="74"/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f t="shared" si="75"/>
        <v>0</v>
      </c>
      <c r="AP170" s="1">
        <f t="shared" si="76"/>
        <v>0</v>
      </c>
      <c r="AQ170" s="1">
        <f t="shared" si="77"/>
        <v>0</v>
      </c>
      <c r="AR170" s="1">
        <f t="shared" si="78"/>
        <v>0</v>
      </c>
      <c r="AS170" s="1">
        <f t="shared" si="79"/>
        <v>0</v>
      </c>
      <c r="AT170" s="1">
        <f t="shared" si="80"/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f t="shared" si="81"/>
        <v>0</v>
      </c>
      <c r="BZ170" s="1">
        <v>0</v>
      </c>
      <c r="CA170" s="3"/>
    </row>
    <row r="171" spans="1:79" ht="24">
      <c r="A171" s="23"/>
      <c r="B171" s="11" t="s">
        <v>324</v>
      </c>
      <c r="C171" s="25" t="s">
        <v>323</v>
      </c>
      <c r="D171" s="1">
        <v>0.40763099999999997</v>
      </c>
      <c r="E171" s="1">
        <v>0</v>
      </c>
      <c r="F171" s="1">
        <f t="shared" si="69"/>
        <v>0</v>
      </c>
      <c r="G171" s="1">
        <f t="shared" si="70"/>
        <v>0</v>
      </c>
      <c r="H171" s="1">
        <f t="shared" si="71"/>
        <v>0</v>
      </c>
      <c r="I171" s="1">
        <f t="shared" si="72"/>
        <v>0</v>
      </c>
      <c r="J171" s="1">
        <f t="shared" si="73"/>
        <v>0</v>
      </c>
      <c r="K171" s="1">
        <f t="shared" si="74"/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f aca="true" t="shared" si="84" ref="S171:AM171">SUM(S173:S189)</f>
        <v>0</v>
      </c>
      <c r="T171" s="1">
        <f t="shared" si="84"/>
        <v>0</v>
      </c>
      <c r="U171" s="1">
        <f t="shared" si="84"/>
        <v>0</v>
      </c>
      <c r="V171" s="1">
        <f t="shared" si="84"/>
        <v>0</v>
      </c>
      <c r="W171" s="1">
        <f t="shared" si="84"/>
        <v>0</v>
      </c>
      <c r="X171" s="1">
        <f t="shared" si="84"/>
        <v>0</v>
      </c>
      <c r="Y171" s="1">
        <f t="shared" si="84"/>
        <v>0</v>
      </c>
      <c r="Z171" s="1">
        <f t="shared" si="84"/>
        <v>0</v>
      </c>
      <c r="AA171" s="1">
        <f t="shared" si="84"/>
        <v>0</v>
      </c>
      <c r="AB171" s="1">
        <f t="shared" si="84"/>
        <v>0</v>
      </c>
      <c r="AC171" s="1">
        <f t="shared" si="84"/>
        <v>0</v>
      </c>
      <c r="AD171" s="1">
        <f t="shared" si="84"/>
        <v>0</v>
      </c>
      <c r="AE171" s="1">
        <f t="shared" si="84"/>
        <v>0</v>
      </c>
      <c r="AF171" s="1">
        <f t="shared" si="84"/>
        <v>0</v>
      </c>
      <c r="AG171" s="1">
        <f t="shared" si="84"/>
        <v>0</v>
      </c>
      <c r="AH171" s="1">
        <v>0</v>
      </c>
      <c r="AI171" s="1">
        <f t="shared" si="84"/>
        <v>0</v>
      </c>
      <c r="AJ171" s="1">
        <f t="shared" si="84"/>
        <v>0</v>
      </c>
      <c r="AK171" s="1">
        <f t="shared" si="84"/>
        <v>0</v>
      </c>
      <c r="AL171" s="1">
        <f t="shared" si="84"/>
        <v>0</v>
      </c>
      <c r="AM171" s="1">
        <f t="shared" si="84"/>
        <v>0</v>
      </c>
      <c r="AN171" s="1">
        <v>0</v>
      </c>
      <c r="AO171" s="1">
        <f t="shared" si="75"/>
        <v>0</v>
      </c>
      <c r="AP171" s="1">
        <f t="shared" si="76"/>
        <v>0</v>
      </c>
      <c r="AQ171" s="1">
        <f t="shared" si="77"/>
        <v>0</v>
      </c>
      <c r="AR171" s="1">
        <f t="shared" si="78"/>
        <v>0</v>
      </c>
      <c r="AS171" s="1">
        <f t="shared" si="79"/>
        <v>0</v>
      </c>
      <c r="AT171" s="1">
        <f t="shared" si="80"/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f aca="true" t="shared" si="85" ref="BB171:BV171">SUM(BB173:BB189)</f>
        <v>0</v>
      </c>
      <c r="BC171" s="1">
        <f t="shared" si="85"/>
        <v>0</v>
      </c>
      <c r="BD171" s="1">
        <f t="shared" si="85"/>
        <v>0</v>
      </c>
      <c r="BE171" s="1">
        <f t="shared" si="85"/>
        <v>0</v>
      </c>
      <c r="BF171" s="1">
        <f t="shared" si="85"/>
        <v>0</v>
      </c>
      <c r="BG171" s="1">
        <f t="shared" si="85"/>
        <v>0</v>
      </c>
      <c r="BH171" s="1">
        <f t="shared" si="85"/>
        <v>0</v>
      </c>
      <c r="BI171" s="1">
        <f t="shared" si="85"/>
        <v>0</v>
      </c>
      <c r="BJ171" s="1">
        <f t="shared" si="85"/>
        <v>0</v>
      </c>
      <c r="BK171" s="1">
        <f t="shared" si="85"/>
        <v>0</v>
      </c>
      <c r="BL171" s="1">
        <f t="shared" si="85"/>
        <v>0</v>
      </c>
      <c r="BM171" s="1">
        <f t="shared" si="85"/>
        <v>0</v>
      </c>
      <c r="BN171" s="1">
        <f t="shared" si="85"/>
        <v>0</v>
      </c>
      <c r="BO171" s="1">
        <f t="shared" si="85"/>
        <v>0</v>
      </c>
      <c r="BP171" s="1">
        <f t="shared" si="85"/>
        <v>0</v>
      </c>
      <c r="BQ171" s="1">
        <v>0</v>
      </c>
      <c r="BR171" s="1">
        <f t="shared" si="85"/>
        <v>0</v>
      </c>
      <c r="BS171" s="1">
        <f t="shared" si="85"/>
        <v>0</v>
      </c>
      <c r="BT171" s="1">
        <f t="shared" si="85"/>
        <v>0</v>
      </c>
      <c r="BU171" s="1">
        <f t="shared" si="85"/>
        <v>0</v>
      </c>
      <c r="BV171" s="1">
        <f t="shared" si="85"/>
        <v>0</v>
      </c>
      <c r="BW171" s="1">
        <v>0</v>
      </c>
      <c r="BX171" s="1">
        <v>0</v>
      </c>
      <c r="BY171" s="1">
        <f t="shared" si="81"/>
        <v>0</v>
      </c>
      <c r="BZ171" s="1">
        <v>0</v>
      </c>
      <c r="CA171" s="3"/>
    </row>
    <row r="172" spans="1:79" ht="24">
      <c r="A172" s="23"/>
      <c r="B172" s="11" t="s">
        <v>325</v>
      </c>
      <c r="C172" s="25" t="s">
        <v>323</v>
      </c>
      <c r="D172" s="1">
        <v>0.679385</v>
      </c>
      <c r="E172" s="1">
        <v>0</v>
      </c>
      <c r="F172" s="1">
        <f t="shared" si="69"/>
        <v>0</v>
      </c>
      <c r="G172" s="1">
        <f t="shared" si="70"/>
        <v>0</v>
      </c>
      <c r="H172" s="1">
        <f t="shared" si="71"/>
        <v>0</v>
      </c>
      <c r="I172" s="1">
        <f t="shared" si="72"/>
        <v>0</v>
      </c>
      <c r="J172" s="1">
        <f t="shared" si="73"/>
        <v>0</v>
      </c>
      <c r="K172" s="1">
        <f t="shared" si="74"/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f t="shared" si="75"/>
        <v>0.33504071999999996</v>
      </c>
      <c r="AP172" s="1">
        <f t="shared" si="76"/>
        <v>0</v>
      </c>
      <c r="AQ172" s="1">
        <f t="shared" si="77"/>
        <v>0</v>
      </c>
      <c r="AR172" s="1">
        <f t="shared" si="78"/>
        <v>0</v>
      </c>
      <c r="AS172" s="1">
        <f t="shared" si="79"/>
        <v>0</v>
      </c>
      <c r="AT172" s="1">
        <f t="shared" si="80"/>
        <v>4</v>
      </c>
      <c r="AU172" s="1">
        <v>0</v>
      </c>
      <c r="AV172" s="1">
        <v>0.33504071999999996</v>
      </c>
      <c r="AW172" s="1">
        <v>0</v>
      </c>
      <c r="AX172" s="1">
        <v>0</v>
      </c>
      <c r="AY172" s="1">
        <v>0</v>
      </c>
      <c r="AZ172" s="1">
        <v>0</v>
      </c>
      <c r="BA172" s="1">
        <v>4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f t="shared" si="81"/>
        <v>0.33504071999999996</v>
      </c>
      <c r="BZ172" s="1">
        <v>0</v>
      </c>
      <c r="CA172" s="3" t="s">
        <v>582</v>
      </c>
    </row>
    <row r="173" spans="1:79" ht="24">
      <c r="A173" s="23"/>
      <c r="B173" s="11" t="s">
        <v>326</v>
      </c>
      <c r="C173" s="25" t="s">
        <v>323</v>
      </c>
      <c r="D173" s="1">
        <v>0.12551500000000002</v>
      </c>
      <c r="E173" s="1">
        <v>0</v>
      </c>
      <c r="F173" s="1">
        <f t="shared" si="69"/>
        <v>0</v>
      </c>
      <c r="G173" s="1">
        <f t="shared" si="70"/>
        <v>0</v>
      </c>
      <c r="H173" s="1">
        <f t="shared" si="71"/>
        <v>0</v>
      </c>
      <c r="I173" s="1">
        <f t="shared" si="72"/>
        <v>0</v>
      </c>
      <c r="J173" s="1">
        <f t="shared" si="73"/>
        <v>0</v>
      </c>
      <c r="K173" s="1">
        <f t="shared" si="74"/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f t="shared" si="75"/>
        <v>0</v>
      </c>
      <c r="AP173" s="1">
        <f t="shared" si="76"/>
        <v>0</v>
      </c>
      <c r="AQ173" s="1">
        <f t="shared" si="77"/>
        <v>0</v>
      </c>
      <c r="AR173" s="1">
        <f t="shared" si="78"/>
        <v>0</v>
      </c>
      <c r="AS173" s="1">
        <f t="shared" si="79"/>
        <v>0</v>
      </c>
      <c r="AT173" s="1">
        <f t="shared" si="80"/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f t="shared" si="81"/>
        <v>0</v>
      </c>
      <c r="BZ173" s="1">
        <v>0</v>
      </c>
      <c r="CA173" s="3"/>
    </row>
    <row r="174" spans="1:79" ht="24">
      <c r="A174" s="23"/>
      <c r="B174" s="11" t="s">
        <v>327</v>
      </c>
      <c r="C174" s="25" t="s">
        <v>323</v>
      </c>
      <c r="D174" s="1">
        <v>0.12551500000000002</v>
      </c>
      <c r="E174" s="1">
        <v>0</v>
      </c>
      <c r="F174" s="1">
        <f t="shared" si="69"/>
        <v>0</v>
      </c>
      <c r="G174" s="1">
        <f t="shared" si="70"/>
        <v>0</v>
      </c>
      <c r="H174" s="1">
        <f t="shared" si="71"/>
        <v>0</v>
      </c>
      <c r="I174" s="1">
        <f t="shared" si="72"/>
        <v>0</v>
      </c>
      <c r="J174" s="1">
        <f t="shared" si="73"/>
        <v>0</v>
      </c>
      <c r="K174" s="1">
        <f t="shared" si="74"/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f t="shared" si="75"/>
        <v>0</v>
      </c>
      <c r="AP174" s="1">
        <f t="shared" si="76"/>
        <v>0</v>
      </c>
      <c r="AQ174" s="1">
        <f t="shared" si="77"/>
        <v>0</v>
      </c>
      <c r="AR174" s="1">
        <f t="shared" si="78"/>
        <v>0</v>
      </c>
      <c r="AS174" s="1">
        <f t="shared" si="79"/>
        <v>0</v>
      </c>
      <c r="AT174" s="1">
        <f t="shared" si="80"/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f t="shared" si="81"/>
        <v>0</v>
      </c>
      <c r="BZ174" s="1">
        <v>0</v>
      </c>
      <c r="CA174" s="3"/>
    </row>
    <row r="175" spans="1:79" ht="24">
      <c r="A175" s="23"/>
      <c r="B175" s="11" t="s">
        <v>328</v>
      </c>
      <c r="C175" s="25" t="s">
        <v>323</v>
      </c>
      <c r="D175" s="1">
        <v>0.135877</v>
      </c>
      <c r="E175" s="1">
        <v>0</v>
      </c>
      <c r="F175" s="1">
        <f t="shared" si="69"/>
        <v>0</v>
      </c>
      <c r="G175" s="1">
        <f t="shared" si="70"/>
        <v>0</v>
      </c>
      <c r="H175" s="1">
        <f t="shared" si="71"/>
        <v>0</v>
      </c>
      <c r="I175" s="1">
        <f t="shared" si="72"/>
        <v>0</v>
      </c>
      <c r="J175" s="1">
        <f t="shared" si="73"/>
        <v>0</v>
      </c>
      <c r="K175" s="1">
        <f t="shared" si="74"/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f t="shared" si="75"/>
        <v>0</v>
      </c>
      <c r="AP175" s="1">
        <f t="shared" si="76"/>
        <v>0</v>
      </c>
      <c r="AQ175" s="1">
        <f t="shared" si="77"/>
        <v>0</v>
      </c>
      <c r="AR175" s="1">
        <f t="shared" si="78"/>
        <v>0</v>
      </c>
      <c r="AS175" s="1">
        <f t="shared" si="79"/>
        <v>0</v>
      </c>
      <c r="AT175" s="1">
        <f t="shared" si="80"/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f t="shared" si="81"/>
        <v>0</v>
      </c>
      <c r="BZ175" s="1">
        <v>0</v>
      </c>
      <c r="CA175" s="3"/>
    </row>
    <row r="176" spans="1:79" ht="24">
      <c r="A176" s="23"/>
      <c r="B176" s="11" t="s">
        <v>329</v>
      </c>
      <c r="C176" s="25" t="s">
        <v>323</v>
      </c>
      <c r="D176" s="1">
        <v>0.12551500000000002</v>
      </c>
      <c r="E176" s="1">
        <v>0</v>
      </c>
      <c r="F176" s="1">
        <f t="shared" si="69"/>
        <v>0</v>
      </c>
      <c r="G176" s="1">
        <f t="shared" si="70"/>
        <v>0</v>
      </c>
      <c r="H176" s="1">
        <f t="shared" si="71"/>
        <v>0</v>
      </c>
      <c r="I176" s="1">
        <f t="shared" si="72"/>
        <v>0</v>
      </c>
      <c r="J176" s="1">
        <f t="shared" si="73"/>
        <v>0</v>
      </c>
      <c r="K176" s="1">
        <f t="shared" si="74"/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f t="shared" si="75"/>
        <v>0</v>
      </c>
      <c r="AP176" s="1">
        <f t="shared" si="76"/>
        <v>0</v>
      </c>
      <c r="AQ176" s="1">
        <f t="shared" si="77"/>
        <v>0</v>
      </c>
      <c r="AR176" s="1">
        <f t="shared" si="78"/>
        <v>0</v>
      </c>
      <c r="AS176" s="1">
        <f t="shared" si="79"/>
        <v>0</v>
      </c>
      <c r="AT176" s="1">
        <f t="shared" si="80"/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f t="shared" si="81"/>
        <v>0</v>
      </c>
      <c r="BZ176" s="1">
        <v>0</v>
      </c>
      <c r="CA176" s="3"/>
    </row>
    <row r="177" spans="1:79" ht="24">
      <c r="A177" s="23"/>
      <c r="B177" s="11" t="s">
        <v>330</v>
      </c>
      <c r="C177" s="25" t="s">
        <v>323</v>
      </c>
      <c r="D177" s="1">
        <v>0.12551500000000002</v>
      </c>
      <c r="E177" s="1">
        <v>0</v>
      </c>
      <c r="F177" s="1">
        <f t="shared" si="69"/>
        <v>0</v>
      </c>
      <c r="G177" s="1">
        <f t="shared" si="70"/>
        <v>0</v>
      </c>
      <c r="H177" s="1">
        <f t="shared" si="71"/>
        <v>0</v>
      </c>
      <c r="I177" s="1">
        <f t="shared" si="72"/>
        <v>0</v>
      </c>
      <c r="J177" s="1">
        <f t="shared" si="73"/>
        <v>0</v>
      </c>
      <c r="K177" s="1">
        <f t="shared" si="74"/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f t="shared" si="75"/>
        <v>0</v>
      </c>
      <c r="AP177" s="1">
        <f t="shared" si="76"/>
        <v>0</v>
      </c>
      <c r="AQ177" s="1">
        <f t="shared" si="77"/>
        <v>0</v>
      </c>
      <c r="AR177" s="1">
        <f t="shared" si="78"/>
        <v>0</v>
      </c>
      <c r="AS177" s="1">
        <f t="shared" si="79"/>
        <v>0</v>
      </c>
      <c r="AT177" s="1">
        <f t="shared" si="80"/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f t="shared" si="81"/>
        <v>0</v>
      </c>
      <c r="BZ177" s="1">
        <v>0</v>
      </c>
      <c r="CA177" s="3"/>
    </row>
    <row r="178" spans="1:79" ht="24">
      <c r="A178" s="23"/>
      <c r="B178" s="11" t="s">
        <v>331</v>
      </c>
      <c r="C178" s="25" t="s">
        <v>323</v>
      </c>
      <c r="D178" s="1">
        <v>0.135877</v>
      </c>
      <c r="E178" s="1">
        <v>0</v>
      </c>
      <c r="F178" s="1">
        <f t="shared" si="69"/>
        <v>0</v>
      </c>
      <c r="G178" s="1">
        <f t="shared" si="70"/>
        <v>0</v>
      </c>
      <c r="H178" s="1">
        <f t="shared" si="71"/>
        <v>0</v>
      </c>
      <c r="I178" s="1">
        <f t="shared" si="72"/>
        <v>0</v>
      </c>
      <c r="J178" s="1">
        <f t="shared" si="73"/>
        <v>0</v>
      </c>
      <c r="K178" s="1">
        <f t="shared" si="74"/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f t="shared" si="75"/>
        <v>0</v>
      </c>
      <c r="AP178" s="1">
        <f t="shared" si="76"/>
        <v>0</v>
      </c>
      <c r="AQ178" s="1">
        <f t="shared" si="77"/>
        <v>0</v>
      </c>
      <c r="AR178" s="1">
        <f t="shared" si="78"/>
        <v>0</v>
      </c>
      <c r="AS178" s="1">
        <f t="shared" si="79"/>
        <v>0</v>
      </c>
      <c r="AT178" s="1">
        <f t="shared" si="80"/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f t="shared" si="81"/>
        <v>0</v>
      </c>
      <c r="BZ178" s="1">
        <v>0</v>
      </c>
      <c r="CA178" s="3"/>
    </row>
    <row r="179" spans="1:79" ht="24">
      <c r="A179" s="23"/>
      <c r="B179" s="11" t="s">
        <v>332</v>
      </c>
      <c r="C179" s="25" t="s">
        <v>323</v>
      </c>
      <c r="D179" s="1">
        <v>0.12551500000000002</v>
      </c>
      <c r="E179" s="1">
        <v>0</v>
      </c>
      <c r="F179" s="1">
        <f t="shared" si="69"/>
        <v>0</v>
      </c>
      <c r="G179" s="1">
        <f t="shared" si="70"/>
        <v>0</v>
      </c>
      <c r="H179" s="1">
        <f t="shared" si="71"/>
        <v>0</v>
      </c>
      <c r="I179" s="1">
        <f t="shared" si="72"/>
        <v>0</v>
      </c>
      <c r="J179" s="1">
        <f t="shared" si="73"/>
        <v>0</v>
      </c>
      <c r="K179" s="1">
        <f t="shared" si="74"/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f t="shared" si="75"/>
        <v>0</v>
      </c>
      <c r="AP179" s="1">
        <f t="shared" si="76"/>
        <v>0</v>
      </c>
      <c r="AQ179" s="1">
        <f t="shared" si="77"/>
        <v>0</v>
      </c>
      <c r="AR179" s="1">
        <f t="shared" si="78"/>
        <v>0</v>
      </c>
      <c r="AS179" s="1">
        <f t="shared" si="79"/>
        <v>0</v>
      </c>
      <c r="AT179" s="1">
        <f t="shared" si="80"/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f t="shared" si="81"/>
        <v>0</v>
      </c>
      <c r="BZ179" s="1">
        <v>0</v>
      </c>
      <c r="CA179" s="3"/>
    </row>
    <row r="180" spans="1:79" ht="12">
      <c r="A180" s="23"/>
      <c r="B180" s="9" t="s">
        <v>166</v>
      </c>
      <c r="C180" s="25"/>
      <c r="D180" s="1">
        <v>0</v>
      </c>
      <c r="E180" s="1">
        <v>0</v>
      </c>
      <c r="F180" s="1">
        <f t="shared" si="69"/>
        <v>0</v>
      </c>
      <c r="G180" s="1">
        <f t="shared" si="70"/>
        <v>0</v>
      </c>
      <c r="H180" s="1">
        <f t="shared" si="71"/>
        <v>0</v>
      </c>
      <c r="I180" s="1">
        <f t="shared" si="72"/>
        <v>0</v>
      </c>
      <c r="J180" s="1">
        <f t="shared" si="73"/>
        <v>0</v>
      </c>
      <c r="K180" s="1">
        <f t="shared" si="74"/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f t="shared" si="75"/>
        <v>0</v>
      </c>
      <c r="AP180" s="1">
        <f t="shared" si="76"/>
        <v>0</v>
      </c>
      <c r="AQ180" s="1">
        <f t="shared" si="77"/>
        <v>0</v>
      </c>
      <c r="AR180" s="1">
        <f t="shared" si="78"/>
        <v>0</v>
      </c>
      <c r="AS180" s="1">
        <f t="shared" si="79"/>
        <v>0</v>
      </c>
      <c r="AT180" s="1">
        <f t="shared" si="80"/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f t="shared" si="81"/>
        <v>0</v>
      </c>
      <c r="BZ180" s="1">
        <v>0</v>
      </c>
      <c r="CA180" s="3"/>
    </row>
    <row r="181" spans="1:79" ht="36">
      <c r="A181" s="23"/>
      <c r="B181" s="11" t="s">
        <v>333</v>
      </c>
      <c r="C181" s="25" t="s">
        <v>323</v>
      </c>
      <c r="D181" s="1">
        <v>0.653581</v>
      </c>
      <c r="E181" s="1">
        <v>0</v>
      </c>
      <c r="F181" s="1">
        <f t="shared" si="69"/>
        <v>0.653581</v>
      </c>
      <c r="G181" s="1">
        <f t="shared" si="70"/>
        <v>0</v>
      </c>
      <c r="H181" s="1">
        <f t="shared" si="71"/>
        <v>0</v>
      </c>
      <c r="I181" s="1">
        <f t="shared" si="72"/>
        <v>0</v>
      </c>
      <c r="J181" s="1">
        <f t="shared" si="73"/>
        <v>0</v>
      </c>
      <c r="K181" s="1">
        <f t="shared" si="74"/>
        <v>4</v>
      </c>
      <c r="L181" s="1">
        <v>0</v>
      </c>
      <c r="M181" s="1">
        <v>0.653581</v>
      </c>
      <c r="N181" s="1">
        <v>0</v>
      </c>
      <c r="O181" s="1">
        <v>0</v>
      </c>
      <c r="P181" s="1">
        <v>0</v>
      </c>
      <c r="Q181" s="1">
        <v>0</v>
      </c>
      <c r="R181" s="1">
        <v>4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f t="shared" si="75"/>
        <v>0.33796793</v>
      </c>
      <c r="AP181" s="1">
        <f t="shared" si="76"/>
        <v>0</v>
      </c>
      <c r="AQ181" s="1">
        <f t="shared" si="77"/>
        <v>0</v>
      </c>
      <c r="AR181" s="1">
        <f t="shared" si="78"/>
        <v>0</v>
      </c>
      <c r="AS181" s="1">
        <f t="shared" si="79"/>
        <v>0</v>
      </c>
      <c r="AT181" s="1">
        <f t="shared" si="80"/>
        <v>4</v>
      </c>
      <c r="AU181" s="1">
        <v>0</v>
      </c>
      <c r="AV181" s="1">
        <v>0.33796793</v>
      </c>
      <c r="AW181" s="1">
        <v>0</v>
      </c>
      <c r="AX181" s="1">
        <v>0</v>
      </c>
      <c r="AY181" s="1">
        <v>0</v>
      </c>
      <c r="AZ181" s="1">
        <v>0</v>
      </c>
      <c r="BA181" s="1">
        <v>4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f t="shared" si="81"/>
        <v>-0.31561306999999994</v>
      </c>
      <c r="BZ181" s="1">
        <f>BY181/F181*100</f>
        <v>-48.289817176447905</v>
      </c>
      <c r="CA181" s="3" t="s">
        <v>581</v>
      </c>
    </row>
    <row r="182" spans="1:79" ht="24">
      <c r="A182" s="23"/>
      <c r="B182" s="11" t="s">
        <v>334</v>
      </c>
      <c r="C182" s="25" t="s">
        <v>323</v>
      </c>
      <c r="D182" s="1">
        <v>0.135877</v>
      </c>
      <c r="E182" s="1">
        <v>0</v>
      </c>
      <c r="F182" s="1">
        <f t="shared" si="69"/>
        <v>0</v>
      </c>
      <c r="G182" s="1">
        <f t="shared" si="70"/>
        <v>0</v>
      </c>
      <c r="H182" s="1">
        <f t="shared" si="71"/>
        <v>0</v>
      </c>
      <c r="I182" s="1">
        <f t="shared" si="72"/>
        <v>0</v>
      </c>
      <c r="J182" s="1">
        <f t="shared" si="73"/>
        <v>0</v>
      </c>
      <c r="K182" s="1">
        <f t="shared" si="74"/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f t="shared" si="75"/>
        <v>0</v>
      </c>
      <c r="AP182" s="1">
        <f t="shared" si="76"/>
        <v>0</v>
      </c>
      <c r="AQ182" s="1">
        <f t="shared" si="77"/>
        <v>0</v>
      </c>
      <c r="AR182" s="1">
        <f t="shared" si="78"/>
        <v>0</v>
      </c>
      <c r="AS182" s="1">
        <f t="shared" si="79"/>
        <v>0</v>
      </c>
      <c r="AT182" s="1">
        <f t="shared" si="80"/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f t="shared" si="81"/>
        <v>0</v>
      </c>
      <c r="BZ182" s="1">
        <v>0</v>
      </c>
      <c r="CA182" s="3"/>
    </row>
    <row r="183" spans="1:79" ht="24">
      <c r="A183" s="24" t="s">
        <v>172</v>
      </c>
      <c r="B183" s="13" t="s">
        <v>173</v>
      </c>
      <c r="C183" s="42" t="s">
        <v>109</v>
      </c>
      <c r="D183" s="1">
        <v>80.58680434763866</v>
      </c>
      <c r="E183" s="1">
        <v>0</v>
      </c>
      <c r="F183" s="1">
        <f t="shared" si="69"/>
        <v>12.815722641180002</v>
      </c>
      <c r="G183" s="1">
        <f t="shared" si="70"/>
        <v>0</v>
      </c>
      <c r="H183" s="1">
        <f t="shared" si="71"/>
        <v>0</v>
      </c>
      <c r="I183" s="1">
        <f t="shared" si="72"/>
        <v>11.141</v>
      </c>
      <c r="J183" s="1">
        <f t="shared" si="73"/>
        <v>0</v>
      </c>
      <c r="K183" s="1">
        <f t="shared" si="74"/>
        <v>0</v>
      </c>
      <c r="L183" s="1">
        <v>0</v>
      </c>
      <c r="M183" s="1">
        <v>12.815722641180002</v>
      </c>
      <c r="N183" s="1">
        <v>0</v>
      </c>
      <c r="O183" s="1">
        <v>0</v>
      </c>
      <c r="P183" s="1">
        <v>11.141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f t="shared" si="75"/>
        <v>11.536403959999998</v>
      </c>
      <c r="AP183" s="1">
        <f t="shared" si="76"/>
        <v>0</v>
      </c>
      <c r="AQ183" s="1">
        <f t="shared" si="77"/>
        <v>0</v>
      </c>
      <c r="AR183" s="1">
        <f t="shared" si="78"/>
        <v>11.622000000000002</v>
      </c>
      <c r="AS183" s="1">
        <f t="shared" si="79"/>
        <v>0</v>
      </c>
      <c r="AT183" s="1">
        <f t="shared" si="80"/>
        <v>0</v>
      </c>
      <c r="AU183" s="1">
        <v>0</v>
      </c>
      <c r="AV183" s="1">
        <v>11.536403959999998</v>
      </c>
      <c r="AW183" s="1">
        <f aca="true" t="shared" si="86" ref="AW183:BV183">AW184+AW295</f>
        <v>0</v>
      </c>
      <c r="AX183" s="1">
        <f t="shared" si="86"/>
        <v>0</v>
      </c>
      <c r="AY183" s="1">
        <f t="shared" si="86"/>
        <v>11.622000000000002</v>
      </c>
      <c r="AZ183" s="1">
        <f t="shared" si="86"/>
        <v>0</v>
      </c>
      <c r="BA183" s="1">
        <f t="shared" si="86"/>
        <v>0</v>
      </c>
      <c r="BB183" s="1">
        <f t="shared" si="86"/>
        <v>0</v>
      </c>
      <c r="BC183" s="1">
        <f t="shared" si="86"/>
        <v>0</v>
      </c>
      <c r="BD183" s="1">
        <f t="shared" si="86"/>
        <v>0</v>
      </c>
      <c r="BE183" s="1">
        <f t="shared" si="86"/>
        <v>0</v>
      </c>
      <c r="BF183" s="1">
        <f t="shared" si="86"/>
        <v>0</v>
      </c>
      <c r="BG183" s="1">
        <f t="shared" si="86"/>
        <v>0</v>
      </c>
      <c r="BH183" s="1">
        <f t="shared" si="86"/>
        <v>0</v>
      </c>
      <c r="BI183" s="1">
        <f t="shared" si="86"/>
        <v>0</v>
      </c>
      <c r="BJ183" s="1">
        <f t="shared" si="86"/>
        <v>0</v>
      </c>
      <c r="BK183" s="1">
        <f t="shared" si="86"/>
        <v>0</v>
      </c>
      <c r="BL183" s="1">
        <f t="shared" si="86"/>
        <v>0</v>
      </c>
      <c r="BM183" s="1">
        <f t="shared" si="86"/>
        <v>0</v>
      </c>
      <c r="BN183" s="1">
        <f t="shared" si="86"/>
        <v>0</v>
      </c>
      <c r="BO183" s="1">
        <f t="shared" si="86"/>
        <v>0</v>
      </c>
      <c r="BP183" s="1">
        <f t="shared" si="86"/>
        <v>0</v>
      </c>
      <c r="BQ183" s="1">
        <f t="shared" si="86"/>
        <v>0</v>
      </c>
      <c r="BR183" s="1">
        <f t="shared" si="86"/>
        <v>0</v>
      </c>
      <c r="BS183" s="1">
        <f t="shared" si="86"/>
        <v>0</v>
      </c>
      <c r="BT183" s="1">
        <f t="shared" si="86"/>
        <v>0</v>
      </c>
      <c r="BU183" s="1">
        <f t="shared" si="86"/>
        <v>0</v>
      </c>
      <c r="BV183" s="1">
        <f t="shared" si="86"/>
        <v>0</v>
      </c>
      <c r="BW183" s="1">
        <v>0</v>
      </c>
      <c r="BX183" s="1">
        <v>0</v>
      </c>
      <c r="BY183" s="1">
        <f t="shared" si="81"/>
        <v>-1.2793186811800048</v>
      </c>
      <c r="BZ183" s="1">
        <f>BY183/F183*100</f>
        <v>-9.98241548291039</v>
      </c>
      <c r="CA183" s="3"/>
    </row>
    <row r="184" spans="1:79" ht="12">
      <c r="A184" s="24" t="s">
        <v>174</v>
      </c>
      <c r="B184" s="13" t="s">
        <v>175</v>
      </c>
      <c r="C184" s="42" t="s">
        <v>109</v>
      </c>
      <c r="D184" s="1">
        <v>69.43779234763868</v>
      </c>
      <c r="E184" s="1">
        <v>0</v>
      </c>
      <c r="F184" s="1">
        <f t="shared" si="69"/>
        <v>12.815722641180002</v>
      </c>
      <c r="G184" s="1">
        <f t="shared" si="70"/>
        <v>0</v>
      </c>
      <c r="H184" s="1">
        <f t="shared" si="71"/>
        <v>0</v>
      </c>
      <c r="I184" s="1">
        <f t="shared" si="72"/>
        <v>11.141</v>
      </c>
      <c r="J184" s="1">
        <f t="shared" si="73"/>
        <v>0</v>
      </c>
      <c r="K184" s="1">
        <f t="shared" si="74"/>
        <v>0</v>
      </c>
      <c r="L184" s="1">
        <v>0</v>
      </c>
      <c r="M184" s="1">
        <v>12.815722641180002</v>
      </c>
      <c r="N184" s="1">
        <v>0</v>
      </c>
      <c r="O184" s="1">
        <v>0</v>
      </c>
      <c r="P184" s="1">
        <v>11.141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f t="shared" si="75"/>
        <v>11.536403959999998</v>
      </c>
      <c r="AP184" s="1">
        <f t="shared" si="76"/>
        <v>0</v>
      </c>
      <c r="AQ184" s="1">
        <f t="shared" si="77"/>
        <v>0</v>
      </c>
      <c r="AR184" s="1">
        <f t="shared" si="78"/>
        <v>11.622000000000002</v>
      </c>
      <c r="AS184" s="1">
        <f t="shared" si="79"/>
        <v>0</v>
      </c>
      <c r="AT184" s="1">
        <f t="shared" si="80"/>
        <v>0</v>
      </c>
      <c r="AU184" s="1">
        <v>0</v>
      </c>
      <c r="AV184" s="1">
        <v>11.536403959999998</v>
      </c>
      <c r="AW184" s="1">
        <f aca="true" t="shared" si="87" ref="AW184:BV184">AW185+AW261</f>
        <v>0</v>
      </c>
      <c r="AX184" s="1">
        <f t="shared" si="87"/>
        <v>0</v>
      </c>
      <c r="AY184" s="1">
        <f t="shared" si="87"/>
        <v>11.622000000000002</v>
      </c>
      <c r="AZ184" s="1">
        <f t="shared" si="87"/>
        <v>0</v>
      </c>
      <c r="BA184" s="1">
        <f t="shared" si="87"/>
        <v>0</v>
      </c>
      <c r="BB184" s="1">
        <f t="shared" si="87"/>
        <v>0</v>
      </c>
      <c r="BC184" s="1">
        <f t="shared" si="87"/>
        <v>0</v>
      </c>
      <c r="BD184" s="1">
        <f t="shared" si="87"/>
        <v>0</v>
      </c>
      <c r="BE184" s="1">
        <f t="shared" si="87"/>
        <v>0</v>
      </c>
      <c r="BF184" s="1">
        <f t="shared" si="87"/>
        <v>0</v>
      </c>
      <c r="BG184" s="1">
        <f t="shared" si="87"/>
        <v>0</v>
      </c>
      <c r="BH184" s="1">
        <f t="shared" si="87"/>
        <v>0</v>
      </c>
      <c r="BI184" s="1">
        <f t="shared" si="87"/>
        <v>0</v>
      </c>
      <c r="BJ184" s="1">
        <f t="shared" si="87"/>
        <v>0</v>
      </c>
      <c r="BK184" s="1">
        <f t="shared" si="87"/>
        <v>0</v>
      </c>
      <c r="BL184" s="1">
        <f t="shared" si="87"/>
        <v>0</v>
      </c>
      <c r="BM184" s="1">
        <f t="shared" si="87"/>
        <v>0</v>
      </c>
      <c r="BN184" s="1">
        <f t="shared" si="87"/>
        <v>0</v>
      </c>
      <c r="BO184" s="1">
        <f t="shared" si="87"/>
        <v>0</v>
      </c>
      <c r="BP184" s="1">
        <f t="shared" si="87"/>
        <v>0</v>
      </c>
      <c r="BQ184" s="1">
        <f t="shared" si="87"/>
        <v>0</v>
      </c>
      <c r="BR184" s="1">
        <f t="shared" si="87"/>
        <v>0</v>
      </c>
      <c r="BS184" s="1">
        <f t="shared" si="87"/>
        <v>0</v>
      </c>
      <c r="BT184" s="1">
        <f t="shared" si="87"/>
        <v>0</v>
      </c>
      <c r="BU184" s="1">
        <f t="shared" si="87"/>
        <v>0</v>
      </c>
      <c r="BV184" s="1">
        <f t="shared" si="87"/>
        <v>0</v>
      </c>
      <c r="BW184" s="1">
        <v>0</v>
      </c>
      <c r="BX184" s="1">
        <v>0</v>
      </c>
      <c r="BY184" s="1">
        <f t="shared" si="81"/>
        <v>-1.2793186811800048</v>
      </c>
      <c r="BZ184" s="1">
        <f>BY184/F184*100</f>
        <v>-9.98241548291039</v>
      </c>
      <c r="CA184" s="3"/>
    </row>
    <row r="185" spans="1:79" ht="12">
      <c r="A185" s="24" t="s">
        <v>232</v>
      </c>
      <c r="B185" s="12" t="s">
        <v>176</v>
      </c>
      <c r="C185" s="41" t="s">
        <v>335</v>
      </c>
      <c r="D185" s="1">
        <v>48.99637695404001</v>
      </c>
      <c r="E185" s="1">
        <v>0</v>
      </c>
      <c r="F185" s="1">
        <f t="shared" si="69"/>
        <v>12.815722641180002</v>
      </c>
      <c r="G185" s="1">
        <f t="shared" si="70"/>
        <v>0</v>
      </c>
      <c r="H185" s="1">
        <f t="shared" si="71"/>
        <v>0</v>
      </c>
      <c r="I185" s="1">
        <f t="shared" si="72"/>
        <v>11.141</v>
      </c>
      <c r="J185" s="1">
        <f t="shared" si="73"/>
        <v>0</v>
      </c>
      <c r="K185" s="1">
        <f t="shared" si="74"/>
        <v>0</v>
      </c>
      <c r="L185" s="1">
        <v>0</v>
      </c>
      <c r="M185" s="1">
        <v>12.815722641180002</v>
      </c>
      <c r="N185" s="1">
        <v>0</v>
      </c>
      <c r="O185" s="1">
        <v>0</v>
      </c>
      <c r="P185" s="1">
        <v>11.141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f t="shared" si="75"/>
        <v>10.714370719999998</v>
      </c>
      <c r="AP185" s="1">
        <f t="shared" si="76"/>
        <v>0</v>
      </c>
      <c r="AQ185" s="1">
        <f t="shared" si="77"/>
        <v>0</v>
      </c>
      <c r="AR185" s="1">
        <f t="shared" si="78"/>
        <v>11.387000000000002</v>
      </c>
      <c r="AS185" s="1">
        <f t="shared" si="79"/>
        <v>0</v>
      </c>
      <c r="AT185" s="1">
        <f t="shared" si="80"/>
        <v>0</v>
      </c>
      <c r="AU185" s="1">
        <v>0</v>
      </c>
      <c r="AV185" s="1">
        <v>10.714370719999998</v>
      </c>
      <c r="AW185" s="1">
        <f>SUM(AW188:AW260)</f>
        <v>0</v>
      </c>
      <c r="AX185" s="1">
        <f aca="true" t="shared" si="88" ref="AX185:BV185">SUM(AX188:AX260)</f>
        <v>0</v>
      </c>
      <c r="AY185" s="1">
        <f t="shared" si="88"/>
        <v>11.387000000000002</v>
      </c>
      <c r="AZ185" s="1">
        <f t="shared" si="88"/>
        <v>0</v>
      </c>
      <c r="BA185" s="1">
        <f t="shared" si="88"/>
        <v>0</v>
      </c>
      <c r="BB185" s="1">
        <f t="shared" si="88"/>
        <v>0</v>
      </c>
      <c r="BC185" s="1">
        <f t="shared" si="88"/>
        <v>0</v>
      </c>
      <c r="BD185" s="1">
        <f t="shared" si="88"/>
        <v>0</v>
      </c>
      <c r="BE185" s="1">
        <f t="shared" si="88"/>
        <v>0</v>
      </c>
      <c r="BF185" s="1">
        <f t="shared" si="88"/>
        <v>0</v>
      </c>
      <c r="BG185" s="1">
        <f t="shared" si="88"/>
        <v>0</v>
      </c>
      <c r="BH185" s="1">
        <f t="shared" si="88"/>
        <v>0</v>
      </c>
      <c r="BI185" s="1">
        <f t="shared" si="88"/>
        <v>0</v>
      </c>
      <c r="BJ185" s="1">
        <f t="shared" si="88"/>
        <v>0</v>
      </c>
      <c r="BK185" s="1">
        <f t="shared" si="88"/>
        <v>0</v>
      </c>
      <c r="BL185" s="1">
        <f t="shared" si="88"/>
        <v>0</v>
      </c>
      <c r="BM185" s="1">
        <f t="shared" si="88"/>
        <v>0</v>
      </c>
      <c r="BN185" s="1">
        <f t="shared" si="88"/>
        <v>0</v>
      </c>
      <c r="BO185" s="1">
        <f t="shared" si="88"/>
        <v>0</v>
      </c>
      <c r="BP185" s="1">
        <f t="shared" si="88"/>
        <v>0</v>
      </c>
      <c r="BQ185" s="1">
        <f t="shared" si="88"/>
        <v>0</v>
      </c>
      <c r="BR185" s="1">
        <f t="shared" si="88"/>
        <v>0</v>
      </c>
      <c r="BS185" s="1">
        <f t="shared" si="88"/>
        <v>0</v>
      </c>
      <c r="BT185" s="1">
        <f t="shared" si="88"/>
        <v>0</v>
      </c>
      <c r="BU185" s="1">
        <f t="shared" si="88"/>
        <v>0</v>
      </c>
      <c r="BV185" s="1">
        <f t="shared" si="88"/>
        <v>0</v>
      </c>
      <c r="BW185" s="1">
        <v>0</v>
      </c>
      <c r="BX185" s="1">
        <v>0</v>
      </c>
      <c r="BY185" s="1">
        <f t="shared" si="81"/>
        <v>-2.1013519211800045</v>
      </c>
      <c r="BZ185" s="1">
        <f>BY185/F185*100</f>
        <v>-16.396671338905655</v>
      </c>
      <c r="CA185" s="3"/>
    </row>
    <row r="186" spans="1:79" ht="12">
      <c r="A186" s="23"/>
      <c r="B186" s="9" t="s">
        <v>246</v>
      </c>
      <c r="C186" s="43"/>
      <c r="D186" s="1">
        <v>0</v>
      </c>
      <c r="E186" s="1">
        <v>0</v>
      </c>
      <c r="F186" s="1">
        <f t="shared" si="69"/>
        <v>0</v>
      </c>
      <c r="G186" s="1">
        <f t="shared" si="70"/>
        <v>0</v>
      </c>
      <c r="H186" s="1">
        <f t="shared" si="71"/>
        <v>0</v>
      </c>
      <c r="I186" s="1">
        <f t="shared" si="72"/>
        <v>0</v>
      </c>
      <c r="J186" s="1">
        <f t="shared" si="73"/>
        <v>0</v>
      </c>
      <c r="K186" s="1">
        <f t="shared" si="74"/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f t="shared" si="75"/>
        <v>0</v>
      </c>
      <c r="AP186" s="1">
        <f t="shared" si="76"/>
        <v>0</v>
      </c>
      <c r="AQ186" s="1">
        <f t="shared" si="77"/>
        <v>0</v>
      </c>
      <c r="AR186" s="1">
        <f t="shared" si="78"/>
        <v>0</v>
      </c>
      <c r="AS186" s="1">
        <f t="shared" si="79"/>
        <v>0</v>
      </c>
      <c r="AT186" s="1">
        <f t="shared" si="80"/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f t="shared" si="81"/>
        <v>0</v>
      </c>
      <c r="BZ186" s="1">
        <v>0</v>
      </c>
      <c r="CA186" s="3"/>
    </row>
    <row r="187" spans="1:79" ht="12">
      <c r="A187" s="23"/>
      <c r="B187" s="9" t="s">
        <v>247</v>
      </c>
      <c r="C187" s="25"/>
      <c r="D187" s="1">
        <v>0</v>
      </c>
      <c r="E187" s="1">
        <v>0</v>
      </c>
      <c r="F187" s="1">
        <f t="shared" si="69"/>
        <v>0</v>
      </c>
      <c r="G187" s="1">
        <f t="shared" si="70"/>
        <v>0</v>
      </c>
      <c r="H187" s="1">
        <f t="shared" si="71"/>
        <v>0</v>
      </c>
      <c r="I187" s="1">
        <f t="shared" si="72"/>
        <v>0</v>
      </c>
      <c r="J187" s="1">
        <f t="shared" si="73"/>
        <v>0</v>
      </c>
      <c r="K187" s="1">
        <f t="shared" si="74"/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f t="shared" si="75"/>
        <v>0</v>
      </c>
      <c r="AP187" s="1">
        <f t="shared" si="76"/>
        <v>0</v>
      </c>
      <c r="AQ187" s="1">
        <f t="shared" si="77"/>
        <v>0</v>
      </c>
      <c r="AR187" s="1">
        <f t="shared" si="78"/>
        <v>0</v>
      </c>
      <c r="AS187" s="1">
        <f t="shared" si="79"/>
        <v>0</v>
      </c>
      <c r="AT187" s="1">
        <f t="shared" si="80"/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f t="shared" si="81"/>
        <v>0</v>
      </c>
      <c r="BZ187" s="1">
        <v>0</v>
      </c>
      <c r="CA187" s="4"/>
    </row>
    <row r="188" spans="1:79" ht="24">
      <c r="A188" s="23"/>
      <c r="B188" s="10" t="s">
        <v>336</v>
      </c>
      <c r="C188" s="25" t="s">
        <v>335</v>
      </c>
      <c r="D188" s="1">
        <v>0.057480051000000004</v>
      </c>
      <c r="E188" s="1">
        <v>0</v>
      </c>
      <c r="F188" s="1">
        <f t="shared" si="69"/>
        <v>0</v>
      </c>
      <c r="G188" s="1">
        <f t="shared" si="70"/>
        <v>0</v>
      </c>
      <c r="H188" s="1">
        <f t="shared" si="71"/>
        <v>0</v>
      </c>
      <c r="I188" s="1">
        <f t="shared" si="72"/>
        <v>0</v>
      </c>
      <c r="J188" s="1">
        <f t="shared" si="73"/>
        <v>0</v>
      </c>
      <c r="K188" s="1">
        <f t="shared" si="74"/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f t="shared" si="75"/>
        <v>0</v>
      </c>
      <c r="AP188" s="1">
        <f t="shared" si="76"/>
        <v>0</v>
      </c>
      <c r="AQ188" s="1">
        <f t="shared" si="77"/>
        <v>0</v>
      </c>
      <c r="AR188" s="1">
        <f t="shared" si="78"/>
        <v>0</v>
      </c>
      <c r="AS188" s="1">
        <f t="shared" si="79"/>
        <v>0</v>
      </c>
      <c r="AT188" s="1">
        <f t="shared" si="80"/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f t="shared" si="81"/>
        <v>0</v>
      </c>
      <c r="BZ188" s="1">
        <v>0</v>
      </c>
      <c r="CA188" s="4"/>
    </row>
    <row r="189" spans="1:79" ht="24">
      <c r="A189" s="23"/>
      <c r="B189" s="10" t="s">
        <v>337</v>
      </c>
      <c r="C189" s="25" t="s">
        <v>335</v>
      </c>
      <c r="D189" s="1">
        <v>1.2070810710000002</v>
      </c>
      <c r="E189" s="1">
        <v>0</v>
      </c>
      <c r="F189" s="1">
        <f t="shared" si="69"/>
        <v>1.2070810710000002</v>
      </c>
      <c r="G189" s="1">
        <f t="shared" si="70"/>
        <v>0</v>
      </c>
      <c r="H189" s="1">
        <f t="shared" si="71"/>
        <v>0</v>
      </c>
      <c r="I189" s="1">
        <f t="shared" si="72"/>
        <v>1.05</v>
      </c>
      <c r="J189" s="1">
        <f t="shared" si="73"/>
        <v>0</v>
      </c>
      <c r="K189" s="1">
        <f t="shared" si="74"/>
        <v>0</v>
      </c>
      <c r="L189" s="1">
        <v>0</v>
      </c>
      <c r="M189" s="1">
        <v>1.2070810710000002</v>
      </c>
      <c r="N189" s="1">
        <v>0</v>
      </c>
      <c r="O189" s="1">
        <v>0</v>
      </c>
      <c r="P189" s="1">
        <v>1.05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f t="shared" si="75"/>
        <v>0.5723435400000001</v>
      </c>
      <c r="AP189" s="1">
        <f t="shared" si="76"/>
        <v>0</v>
      </c>
      <c r="AQ189" s="1">
        <f t="shared" si="77"/>
        <v>0</v>
      </c>
      <c r="AR189" s="1">
        <f t="shared" si="78"/>
        <v>0.896</v>
      </c>
      <c r="AS189" s="1">
        <f t="shared" si="79"/>
        <v>0</v>
      </c>
      <c r="AT189" s="1">
        <f t="shared" si="80"/>
        <v>0</v>
      </c>
      <c r="AU189" s="1">
        <v>0</v>
      </c>
      <c r="AV189" s="1">
        <v>0.5723435400000001</v>
      </c>
      <c r="AW189" s="1">
        <v>0</v>
      </c>
      <c r="AX189" s="1">
        <v>0</v>
      </c>
      <c r="AY189" s="1">
        <v>0.896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f t="shared" si="81"/>
        <v>-0.6347375310000001</v>
      </c>
      <c r="BZ189" s="1">
        <f>BY189/F189*100</f>
        <v>-52.58449877555904</v>
      </c>
      <c r="CA189" s="3" t="s">
        <v>590</v>
      </c>
    </row>
    <row r="190" spans="1:79" ht="24">
      <c r="A190" s="23"/>
      <c r="B190" s="10" t="s">
        <v>338</v>
      </c>
      <c r="C190" s="25" t="s">
        <v>335</v>
      </c>
      <c r="D190" s="1">
        <v>0.9886568772</v>
      </c>
      <c r="E190" s="1">
        <v>0</v>
      </c>
      <c r="F190" s="1">
        <f t="shared" si="69"/>
        <v>0</v>
      </c>
      <c r="G190" s="1">
        <f t="shared" si="70"/>
        <v>0</v>
      </c>
      <c r="H190" s="1">
        <f t="shared" si="71"/>
        <v>0</v>
      </c>
      <c r="I190" s="1">
        <f t="shared" si="72"/>
        <v>0</v>
      </c>
      <c r="J190" s="1">
        <f t="shared" si="73"/>
        <v>0</v>
      </c>
      <c r="K190" s="1">
        <f t="shared" si="74"/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f t="shared" si="75"/>
        <v>0</v>
      </c>
      <c r="AP190" s="1">
        <f t="shared" si="76"/>
        <v>0</v>
      </c>
      <c r="AQ190" s="1">
        <f t="shared" si="77"/>
        <v>0</v>
      </c>
      <c r="AR190" s="1">
        <f t="shared" si="78"/>
        <v>0</v>
      </c>
      <c r="AS190" s="1">
        <f t="shared" si="79"/>
        <v>0</v>
      </c>
      <c r="AT190" s="1">
        <f t="shared" si="80"/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f t="shared" si="81"/>
        <v>0</v>
      </c>
      <c r="BZ190" s="1">
        <v>0</v>
      </c>
      <c r="CA190" s="3"/>
    </row>
    <row r="191" spans="1:79" ht="24">
      <c r="A191" s="23"/>
      <c r="B191" s="10" t="s">
        <v>339</v>
      </c>
      <c r="C191" s="25" t="s">
        <v>335</v>
      </c>
      <c r="D191" s="1">
        <v>1.1266089996</v>
      </c>
      <c r="E191" s="1">
        <v>0</v>
      </c>
      <c r="F191" s="1">
        <f t="shared" si="69"/>
        <v>0</v>
      </c>
      <c r="G191" s="1">
        <f t="shared" si="70"/>
        <v>0</v>
      </c>
      <c r="H191" s="1">
        <f t="shared" si="71"/>
        <v>0</v>
      </c>
      <c r="I191" s="1">
        <f t="shared" si="72"/>
        <v>0</v>
      </c>
      <c r="J191" s="1">
        <f t="shared" si="73"/>
        <v>0</v>
      </c>
      <c r="K191" s="1">
        <f t="shared" si="74"/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f t="shared" si="75"/>
        <v>0</v>
      </c>
      <c r="AP191" s="1">
        <f t="shared" si="76"/>
        <v>0</v>
      </c>
      <c r="AQ191" s="1">
        <f t="shared" si="77"/>
        <v>0</v>
      </c>
      <c r="AR191" s="1">
        <f t="shared" si="78"/>
        <v>0</v>
      </c>
      <c r="AS191" s="1">
        <f t="shared" si="79"/>
        <v>0</v>
      </c>
      <c r="AT191" s="1">
        <f t="shared" si="80"/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f t="shared" si="81"/>
        <v>0</v>
      </c>
      <c r="BZ191" s="1">
        <v>0</v>
      </c>
      <c r="CA191" s="3"/>
    </row>
    <row r="192" spans="1:79" ht="24">
      <c r="A192" s="23"/>
      <c r="B192" s="10" t="s">
        <v>340</v>
      </c>
      <c r="C192" s="25" t="s">
        <v>335</v>
      </c>
      <c r="D192" s="1">
        <v>0.8966887956</v>
      </c>
      <c r="E192" s="1">
        <v>0</v>
      </c>
      <c r="F192" s="1">
        <f t="shared" si="69"/>
        <v>0.8966887956</v>
      </c>
      <c r="G192" s="1">
        <f t="shared" si="70"/>
        <v>0</v>
      </c>
      <c r="H192" s="1">
        <f t="shared" si="71"/>
        <v>0</v>
      </c>
      <c r="I192" s="1">
        <f t="shared" si="72"/>
        <v>0.78</v>
      </c>
      <c r="J192" s="1">
        <f t="shared" si="73"/>
        <v>0</v>
      </c>
      <c r="K192" s="1">
        <f t="shared" si="74"/>
        <v>0</v>
      </c>
      <c r="L192" s="1">
        <v>0</v>
      </c>
      <c r="M192" s="1">
        <v>0.8966887956</v>
      </c>
      <c r="N192" s="1">
        <v>0</v>
      </c>
      <c r="O192" s="1">
        <v>0</v>
      </c>
      <c r="P192" s="1">
        <v>0.78</v>
      </c>
      <c r="Q192" s="1">
        <v>0</v>
      </c>
      <c r="R192" s="1">
        <v>0</v>
      </c>
      <c r="S192" s="1">
        <f aca="true" t="shared" si="89" ref="S192:AM192">S193</f>
        <v>0</v>
      </c>
      <c r="T192" s="1">
        <f t="shared" si="89"/>
        <v>0</v>
      </c>
      <c r="U192" s="1">
        <f t="shared" si="89"/>
        <v>0</v>
      </c>
      <c r="V192" s="1">
        <f t="shared" si="89"/>
        <v>0</v>
      </c>
      <c r="W192" s="1">
        <f t="shared" si="89"/>
        <v>0</v>
      </c>
      <c r="X192" s="1">
        <f t="shared" si="89"/>
        <v>0</v>
      </c>
      <c r="Y192" s="1">
        <f t="shared" si="89"/>
        <v>0</v>
      </c>
      <c r="Z192" s="1">
        <f t="shared" si="89"/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f t="shared" si="89"/>
        <v>0</v>
      </c>
      <c r="AH192" s="1">
        <v>0</v>
      </c>
      <c r="AI192" s="1">
        <f t="shared" si="89"/>
        <v>0</v>
      </c>
      <c r="AJ192" s="1">
        <f t="shared" si="89"/>
        <v>0</v>
      </c>
      <c r="AK192" s="1">
        <f t="shared" si="89"/>
        <v>0</v>
      </c>
      <c r="AL192" s="1">
        <f t="shared" si="89"/>
        <v>0</v>
      </c>
      <c r="AM192" s="1">
        <f t="shared" si="89"/>
        <v>0</v>
      </c>
      <c r="AN192" s="1">
        <v>0</v>
      </c>
      <c r="AO192" s="1">
        <f t="shared" si="75"/>
        <v>0.42381568000000003</v>
      </c>
      <c r="AP192" s="1">
        <f t="shared" si="76"/>
        <v>0</v>
      </c>
      <c r="AQ192" s="1">
        <f t="shared" si="77"/>
        <v>0</v>
      </c>
      <c r="AR192" s="1">
        <f t="shared" si="78"/>
        <v>0.631</v>
      </c>
      <c r="AS192" s="1">
        <f t="shared" si="79"/>
        <v>0</v>
      </c>
      <c r="AT192" s="1">
        <f t="shared" si="80"/>
        <v>0</v>
      </c>
      <c r="AU192" s="1">
        <v>0</v>
      </c>
      <c r="AV192" s="1">
        <v>0.42381568000000003</v>
      </c>
      <c r="AW192" s="1">
        <v>0</v>
      </c>
      <c r="AX192" s="1">
        <v>0</v>
      </c>
      <c r="AY192" s="1">
        <v>0.631</v>
      </c>
      <c r="AZ192" s="1">
        <v>0</v>
      </c>
      <c r="BA192" s="1">
        <v>0</v>
      </c>
      <c r="BB192" s="1">
        <f aca="true" t="shared" si="90" ref="BB192:BV192">BB193</f>
        <v>0</v>
      </c>
      <c r="BC192" s="1">
        <f t="shared" si="90"/>
        <v>0</v>
      </c>
      <c r="BD192" s="1">
        <f t="shared" si="90"/>
        <v>0</v>
      </c>
      <c r="BE192" s="1">
        <f t="shared" si="90"/>
        <v>0</v>
      </c>
      <c r="BF192" s="1">
        <f t="shared" si="90"/>
        <v>0</v>
      </c>
      <c r="BG192" s="1">
        <f t="shared" si="90"/>
        <v>0</v>
      </c>
      <c r="BH192" s="1">
        <f t="shared" si="90"/>
        <v>0</v>
      </c>
      <c r="BI192" s="1">
        <f t="shared" si="90"/>
        <v>0</v>
      </c>
      <c r="BJ192" s="1">
        <f t="shared" si="90"/>
        <v>0</v>
      </c>
      <c r="BK192" s="1">
        <f t="shared" si="90"/>
        <v>0</v>
      </c>
      <c r="BL192" s="1">
        <f t="shared" si="90"/>
        <v>0</v>
      </c>
      <c r="BM192" s="1">
        <f t="shared" si="90"/>
        <v>0</v>
      </c>
      <c r="BN192" s="1">
        <f t="shared" si="90"/>
        <v>0</v>
      </c>
      <c r="BO192" s="1">
        <f t="shared" si="90"/>
        <v>0</v>
      </c>
      <c r="BP192" s="1">
        <f t="shared" si="90"/>
        <v>0</v>
      </c>
      <c r="BQ192" s="1">
        <v>0</v>
      </c>
      <c r="BR192" s="1">
        <f t="shared" si="90"/>
        <v>0</v>
      </c>
      <c r="BS192" s="1">
        <f t="shared" si="90"/>
        <v>0</v>
      </c>
      <c r="BT192" s="1">
        <f t="shared" si="90"/>
        <v>0</v>
      </c>
      <c r="BU192" s="1">
        <f t="shared" si="90"/>
        <v>0</v>
      </c>
      <c r="BV192" s="1">
        <f t="shared" si="90"/>
        <v>0</v>
      </c>
      <c r="BW192" s="1">
        <v>0</v>
      </c>
      <c r="BX192" s="1">
        <v>0</v>
      </c>
      <c r="BY192" s="1">
        <f t="shared" si="81"/>
        <v>-0.4728731156</v>
      </c>
      <c r="BZ192" s="1">
        <f>BY192/F192*100</f>
        <v>-52.735477226922086</v>
      </c>
      <c r="CA192" s="3" t="s">
        <v>590</v>
      </c>
    </row>
    <row r="193" spans="1:79" ht="36">
      <c r="A193" s="23"/>
      <c r="B193" s="10" t="s">
        <v>341</v>
      </c>
      <c r="C193" s="25" t="s">
        <v>335</v>
      </c>
      <c r="D193" s="1">
        <v>2.4371541623999997</v>
      </c>
      <c r="E193" s="1">
        <v>0</v>
      </c>
      <c r="F193" s="1">
        <f t="shared" si="69"/>
        <v>0</v>
      </c>
      <c r="G193" s="1">
        <f t="shared" si="70"/>
        <v>0</v>
      </c>
      <c r="H193" s="1">
        <f t="shared" si="71"/>
        <v>0</v>
      </c>
      <c r="I193" s="1">
        <f t="shared" si="72"/>
        <v>0</v>
      </c>
      <c r="J193" s="1">
        <f t="shared" si="73"/>
        <v>0</v>
      </c>
      <c r="K193" s="1">
        <f t="shared" si="74"/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f aca="true" t="shared" si="91" ref="S193:AG193">SUM(S195:S201)</f>
        <v>0</v>
      </c>
      <c r="T193" s="1">
        <f t="shared" si="91"/>
        <v>0</v>
      </c>
      <c r="U193" s="1">
        <f t="shared" si="91"/>
        <v>0</v>
      </c>
      <c r="V193" s="1">
        <f t="shared" si="91"/>
        <v>0</v>
      </c>
      <c r="W193" s="1">
        <f t="shared" si="91"/>
        <v>0</v>
      </c>
      <c r="X193" s="1">
        <f t="shared" si="91"/>
        <v>0</v>
      </c>
      <c r="Y193" s="1">
        <f t="shared" si="91"/>
        <v>0</v>
      </c>
      <c r="Z193" s="1">
        <f t="shared" si="91"/>
        <v>0</v>
      </c>
      <c r="AA193" s="1">
        <f t="shared" si="91"/>
        <v>0</v>
      </c>
      <c r="AB193" s="1">
        <f t="shared" si="91"/>
        <v>0</v>
      </c>
      <c r="AC193" s="1">
        <f t="shared" si="91"/>
        <v>0</v>
      </c>
      <c r="AD193" s="1">
        <f t="shared" si="91"/>
        <v>0</v>
      </c>
      <c r="AE193" s="1">
        <f t="shared" si="91"/>
        <v>0</v>
      </c>
      <c r="AF193" s="1">
        <f t="shared" si="91"/>
        <v>0</v>
      </c>
      <c r="AG193" s="1">
        <f t="shared" si="91"/>
        <v>0</v>
      </c>
      <c r="AH193" s="1">
        <v>0</v>
      </c>
      <c r="AI193" s="1">
        <f>SUM(AI195:AI201)</f>
        <v>0</v>
      </c>
      <c r="AJ193" s="1">
        <f>SUM(AJ195:AJ201)</f>
        <v>0</v>
      </c>
      <c r="AK193" s="1">
        <f>SUM(AK195:AK201)</f>
        <v>0</v>
      </c>
      <c r="AL193" s="1">
        <f>SUM(AL195:AL201)</f>
        <v>0</v>
      </c>
      <c r="AM193" s="1">
        <f>SUM(AM195:AM201)</f>
        <v>0</v>
      </c>
      <c r="AN193" s="1">
        <v>0</v>
      </c>
      <c r="AO193" s="1">
        <f t="shared" si="75"/>
        <v>0.0056</v>
      </c>
      <c r="AP193" s="1">
        <f t="shared" si="76"/>
        <v>0</v>
      </c>
      <c r="AQ193" s="1">
        <f t="shared" si="77"/>
        <v>0</v>
      </c>
      <c r="AR193" s="1">
        <f t="shared" si="78"/>
        <v>0</v>
      </c>
      <c r="AS193" s="1">
        <f t="shared" si="79"/>
        <v>0</v>
      </c>
      <c r="AT193" s="1">
        <f t="shared" si="80"/>
        <v>0</v>
      </c>
      <c r="AU193" s="1">
        <v>0</v>
      </c>
      <c r="AV193" s="1">
        <v>0.0056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f aca="true" t="shared" si="92" ref="BB193:BP193">SUM(BB195:BB201)</f>
        <v>0</v>
      </c>
      <c r="BC193" s="1">
        <f t="shared" si="92"/>
        <v>0</v>
      </c>
      <c r="BD193" s="1">
        <f t="shared" si="92"/>
        <v>0</v>
      </c>
      <c r="BE193" s="1">
        <f t="shared" si="92"/>
        <v>0</v>
      </c>
      <c r="BF193" s="1">
        <f t="shared" si="92"/>
        <v>0</v>
      </c>
      <c r="BG193" s="1">
        <f t="shared" si="92"/>
        <v>0</v>
      </c>
      <c r="BH193" s="1">
        <f t="shared" si="92"/>
        <v>0</v>
      </c>
      <c r="BI193" s="1">
        <f t="shared" si="92"/>
        <v>0</v>
      </c>
      <c r="BJ193" s="1">
        <f t="shared" si="92"/>
        <v>0</v>
      </c>
      <c r="BK193" s="1">
        <f t="shared" si="92"/>
        <v>0</v>
      </c>
      <c r="BL193" s="1">
        <f t="shared" si="92"/>
        <v>0</v>
      </c>
      <c r="BM193" s="1">
        <f t="shared" si="92"/>
        <v>0</v>
      </c>
      <c r="BN193" s="1">
        <f t="shared" si="92"/>
        <v>0</v>
      </c>
      <c r="BO193" s="1">
        <f t="shared" si="92"/>
        <v>0</v>
      </c>
      <c r="BP193" s="1">
        <f t="shared" si="92"/>
        <v>0</v>
      </c>
      <c r="BQ193" s="1">
        <v>0</v>
      </c>
      <c r="BR193" s="1">
        <f>SUM(BR195:BR201)</f>
        <v>0</v>
      </c>
      <c r="BS193" s="1">
        <f>SUM(BS195:BS201)</f>
        <v>0</v>
      </c>
      <c r="BT193" s="1">
        <f>SUM(BT195:BT201)</f>
        <v>0</v>
      </c>
      <c r="BU193" s="1">
        <f>SUM(BU195:BU201)</f>
        <v>0</v>
      </c>
      <c r="BV193" s="1">
        <f>SUM(BV195:BV201)</f>
        <v>0</v>
      </c>
      <c r="BW193" s="1">
        <v>0</v>
      </c>
      <c r="BX193" s="1">
        <v>0</v>
      </c>
      <c r="BY193" s="1">
        <f t="shared" si="81"/>
        <v>0.0056</v>
      </c>
      <c r="BZ193" s="1">
        <v>0</v>
      </c>
      <c r="CA193" s="3"/>
    </row>
    <row r="194" spans="1:79" ht="24">
      <c r="A194" s="23"/>
      <c r="B194" s="10" t="s">
        <v>342</v>
      </c>
      <c r="C194" s="25" t="s">
        <v>335</v>
      </c>
      <c r="D194" s="1">
        <v>0.0919680816</v>
      </c>
      <c r="E194" s="1">
        <v>0</v>
      </c>
      <c r="F194" s="1">
        <f t="shared" si="69"/>
        <v>0.0919680816</v>
      </c>
      <c r="G194" s="1">
        <f t="shared" si="70"/>
        <v>0</v>
      </c>
      <c r="H194" s="1">
        <f t="shared" si="71"/>
        <v>0</v>
      </c>
      <c r="I194" s="1">
        <f t="shared" si="72"/>
        <v>0.08</v>
      </c>
      <c r="J194" s="1">
        <f t="shared" si="73"/>
        <v>0</v>
      </c>
      <c r="K194" s="1">
        <f t="shared" si="74"/>
        <v>0</v>
      </c>
      <c r="L194" s="1">
        <v>0</v>
      </c>
      <c r="M194" s="1">
        <v>0.0919680816</v>
      </c>
      <c r="N194" s="1">
        <v>0</v>
      </c>
      <c r="O194" s="1">
        <v>0</v>
      </c>
      <c r="P194" s="1">
        <v>0.08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f t="shared" si="75"/>
        <v>0.06982908</v>
      </c>
      <c r="AP194" s="1">
        <f t="shared" si="76"/>
        <v>0</v>
      </c>
      <c r="AQ194" s="1">
        <f t="shared" si="77"/>
        <v>0</v>
      </c>
      <c r="AR194" s="1">
        <f t="shared" si="78"/>
        <v>0.042</v>
      </c>
      <c r="AS194" s="1">
        <f t="shared" si="79"/>
        <v>0</v>
      </c>
      <c r="AT194" s="1">
        <f t="shared" si="80"/>
        <v>0</v>
      </c>
      <c r="AU194" s="1">
        <v>0</v>
      </c>
      <c r="AV194" s="1">
        <v>0.06982908</v>
      </c>
      <c r="AW194" s="1">
        <v>0</v>
      </c>
      <c r="AX194" s="1">
        <v>0</v>
      </c>
      <c r="AY194" s="1">
        <v>0.042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f t="shared" si="81"/>
        <v>-0.0221390016</v>
      </c>
      <c r="BZ194" s="1">
        <f>BY194/F194*100</f>
        <v>-24.072483860531023</v>
      </c>
      <c r="CA194" s="3" t="s">
        <v>590</v>
      </c>
    </row>
    <row r="195" spans="1:79" ht="24">
      <c r="A195" s="23"/>
      <c r="B195" s="10" t="s">
        <v>343</v>
      </c>
      <c r="C195" s="25" t="s">
        <v>335</v>
      </c>
      <c r="D195" s="1">
        <v>0.961193791</v>
      </c>
      <c r="E195" s="1">
        <v>0</v>
      </c>
      <c r="F195" s="1">
        <f t="shared" si="69"/>
        <v>0</v>
      </c>
      <c r="G195" s="1">
        <f t="shared" si="70"/>
        <v>0</v>
      </c>
      <c r="H195" s="1">
        <f t="shared" si="71"/>
        <v>0</v>
      </c>
      <c r="I195" s="1">
        <f t="shared" si="72"/>
        <v>0</v>
      </c>
      <c r="J195" s="1">
        <f t="shared" si="73"/>
        <v>0</v>
      </c>
      <c r="K195" s="1">
        <f t="shared" si="74"/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f t="shared" si="75"/>
        <v>0</v>
      </c>
      <c r="AP195" s="1">
        <f t="shared" si="76"/>
        <v>0</v>
      </c>
      <c r="AQ195" s="1">
        <f t="shared" si="77"/>
        <v>0</v>
      </c>
      <c r="AR195" s="1">
        <f t="shared" si="78"/>
        <v>0</v>
      </c>
      <c r="AS195" s="1">
        <f t="shared" si="79"/>
        <v>0</v>
      </c>
      <c r="AT195" s="1">
        <f t="shared" si="80"/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f t="shared" si="81"/>
        <v>0</v>
      </c>
      <c r="BZ195" s="1">
        <v>0</v>
      </c>
      <c r="CA195" s="3"/>
    </row>
    <row r="196" spans="1:79" ht="12">
      <c r="A196" s="23"/>
      <c r="B196" s="9" t="s">
        <v>223</v>
      </c>
      <c r="C196" s="25"/>
      <c r="D196" s="1">
        <v>0</v>
      </c>
      <c r="E196" s="1">
        <v>0</v>
      </c>
      <c r="F196" s="1">
        <f t="shared" si="69"/>
        <v>0</v>
      </c>
      <c r="G196" s="1">
        <f t="shared" si="70"/>
        <v>0</v>
      </c>
      <c r="H196" s="1">
        <f t="shared" si="71"/>
        <v>0</v>
      </c>
      <c r="I196" s="1">
        <f t="shared" si="72"/>
        <v>0</v>
      </c>
      <c r="J196" s="1">
        <f t="shared" si="73"/>
        <v>0</v>
      </c>
      <c r="K196" s="1">
        <f t="shared" si="74"/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f t="shared" si="75"/>
        <v>0</v>
      </c>
      <c r="AP196" s="1">
        <f t="shared" si="76"/>
        <v>0</v>
      </c>
      <c r="AQ196" s="1">
        <f t="shared" si="77"/>
        <v>0</v>
      </c>
      <c r="AR196" s="1">
        <f t="shared" si="78"/>
        <v>0</v>
      </c>
      <c r="AS196" s="1">
        <f t="shared" si="79"/>
        <v>0</v>
      </c>
      <c r="AT196" s="1">
        <f t="shared" si="80"/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f t="shared" si="81"/>
        <v>0</v>
      </c>
      <c r="BZ196" s="1">
        <v>0</v>
      </c>
      <c r="CA196" s="4"/>
    </row>
    <row r="197" spans="1:79" ht="24">
      <c r="A197" s="23"/>
      <c r="B197" s="14" t="s">
        <v>344</v>
      </c>
      <c r="C197" s="25" t="s">
        <v>335</v>
      </c>
      <c r="D197" s="1">
        <v>1.009942206</v>
      </c>
      <c r="E197" s="1">
        <v>0</v>
      </c>
      <c r="F197" s="1">
        <f t="shared" si="69"/>
        <v>0</v>
      </c>
      <c r="G197" s="1">
        <f t="shared" si="70"/>
        <v>0</v>
      </c>
      <c r="H197" s="1">
        <f t="shared" si="71"/>
        <v>0</v>
      </c>
      <c r="I197" s="1">
        <f t="shared" si="72"/>
        <v>0</v>
      </c>
      <c r="J197" s="1">
        <f t="shared" si="73"/>
        <v>0</v>
      </c>
      <c r="K197" s="1">
        <f t="shared" si="74"/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f t="shared" si="75"/>
        <v>0.01320405</v>
      </c>
      <c r="AP197" s="1">
        <f t="shared" si="76"/>
        <v>0</v>
      </c>
      <c r="AQ197" s="1">
        <f t="shared" si="77"/>
        <v>0</v>
      </c>
      <c r="AR197" s="1">
        <f t="shared" si="78"/>
        <v>0</v>
      </c>
      <c r="AS197" s="1">
        <f t="shared" si="79"/>
        <v>0</v>
      </c>
      <c r="AT197" s="1">
        <f t="shared" si="80"/>
        <v>0</v>
      </c>
      <c r="AU197" s="1">
        <v>0</v>
      </c>
      <c r="AV197" s="1">
        <v>0.01320405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f t="shared" si="81"/>
        <v>0.01320405</v>
      </c>
      <c r="BZ197" s="1">
        <v>0</v>
      </c>
      <c r="CA197" s="3"/>
    </row>
    <row r="198" spans="1:79" ht="24">
      <c r="A198" s="23"/>
      <c r="B198" s="10" t="s">
        <v>345</v>
      </c>
      <c r="C198" s="25" t="s">
        <v>335</v>
      </c>
      <c r="D198" s="1">
        <v>1.092946101</v>
      </c>
      <c r="E198" s="1">
        <v>0</v>
      </c>
      <c r="F198" s="1">
        <f t="shared" si="69"/>
        <v>0</v>
      </c>
      <c r="G198" s="1">
        <f t="shared" si="70"/>
        <v>0</v>
      </c>
      <c r="H198" s="1">
        <f t="shared" si="71"/>
        <v>0</v>
      </c>
      <c r="I198" s="1">
        <f t="shared" si="72"/>
        <v>0</v>
      </c>
      <c r="J198" s="1">
        <f t="shared" si="73"/>
        <v>0</v>
      </c>
      <c r="K198" s="1">
        <f t="shared" si="74"/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f t="shared" si="75"/>
        <v>0.01986816</v>
      </c>
      <c r="AP198" s="1">
        <f t="shared" si="76"/>
        <v>0</v>
      </c>
      <c r="AQ198" s="1">
        <f t="shared" si="77"/>
        <v>0</v>
      </c>
      <c r="AR198" s="1">
        <f t="shared" si="78"/>
        <v>0</v>
      </c>
      <c r="AS198" s="1">
        <f t="shared" si="79"/>
        <v>0</v>
      </c>
      <c r="AT198" s="1">
        <f t="shared" si="80"/>
        <v>0</v>
      </c>
      <c r="AU198" s="1">
        <v>0</v>
      </c>
      <c r="AV198" s="1">
        <v>0.01986816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f t="shared" si="81"/>
        <v>0.01986816</v>
      </c>
      <c r="BZ198" s="1">
        <v>0</v>
      </c>
      <c r="CA198" s="3"/>
    </row>
    <row r="199" spans="1:79" ht="24">
      <c r="A199" s="23"/>
      <c r="B199" s="10" t="s">
        <v>346</v>
      </c>
      <c r="C199" s="25" t="s">
        <v>335</v>
      </c>
      <c r="D199" s="1">
        <v>0.517711311</v>
      </c>
      <c r="E199" s="1">
        <v>0</v>
      </c>
      <c r="F199" s="1">
        <f t="shared" si="69"/>
        <v>0.517711311</v>
      </c>
      <c r="G199" s="1">
        <f t="shared" si="70"/>
        <v>0</v>
      </c>
      <c r="H199" s="1">
        <f t="shared" si="71"/>
        <v>0</v>
      </c>
      <c r="I199" s="1">
        <f t="shared" si="72"/>
        <v>0.45</v>
      </c>
      <c r="J199" s="1">
        <f t="shared" si="73"/>
        <v>0</v>
      </c>
      <c r="K199" s="1">
        <f t="shared" si="74"/>
        <v>0</v>
      </c>
      <c r="L199" s="1">
        <v>0</v>
      </c>
      <c r="M199" s="1">
        <v>0.517711311</v>
      </c>
      <c r="N199" s="1">
        <v>0</v>
      </c>
      <c r="O199" s="1">
        <v>0</v>
      </c>
      <c r="P199" s="1">
        <v>0.45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f t="shared" si="75"/>
        <v>0.34822324000000004</v>
      </c>
      <c r="AP199" s="1">
        <f t="shared" si="76"/>
        <v>0</v>
      </c>
      <c r="AQ199" s="1">
        <f t="shared" si="77"/>
        <v>0</v>
      </c>
      <c r="AR199" s="1">
        <f t="shared" si="78"/>
        <v>0.434</v>
      </c>
      <c r="AS199" s="1">
        <f t="shared" si="79"/>
        <v>0</v>
      </c>
      <c r="AT199" s="1">
        <f t="shared" si="80"/>
        <v>0</v>
      </c>
      <c r="AU199" s="1">
        <v>0</v>
      </c>
      <c r="AV199" s="1">
        <v>0.34822324000000004</v>
      </c>
      <c r="AW199" s="1">
        <v>0</v>
      </c>
      <c r="AX199" s="1">
        <v>0</v>
      </c>
      <c r="AY199" s="1">
        <v>0.434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f t="shared" si="81"/>
        <v>-0.16948807099999996</v>
      </c>
      <c r="BZ199" s="1">
        <f>BY199/F199*100</f>
        <v>-32.73795016620758</v>
      </c>
      <c r="CA199" s="3" t="s">
        <v>590</v>
      </c>
    </row>
    <row r="200" spans="1:79" ht="24">
      <c r="A200" s="23"/>
      <c r="B200" s="10" t="s">
        <v>554</v>
      </c>
      <c r="C200" s="25" t="s">
        <v>335</v>
      </c>
      <c r="D200" s="1">
        <v>0</v>
      </c>
      <c r="E200" s="1">
        <v>0</v>
      </c>
      <c r="F200" s="1">
        <f t="shared" si="69"/>
        <v>0</v>
      </c>
      <c r="G200" s="1">
        <f t="shared" si="70"/>
        <v>0</v>
      </c>
      <c r="H200" s="1">
        <f t="shared" si="71"/>
        <v>0</v>
      </c>
      <c r="I200" s="1">
        <f t="shared" si="72"/>
        <v>0</v>
      </c>
      <c r="J200" s="1">
        <f t="shared" si="73"/>
        <v>0</v>
      </c>
      <c r="K200" s="1">
        <f t="shared" si="74"/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f t="shared" si="75"/>
        <v>0.0041392</v>
      </c>
      <c r="AP200" s="1">
        <f t="shared" si="76"/>
        <v>0</v>
      </c>
      <c r="AQ200" s="1">
        <f t="shared" si="77"/>
        <v>0</v>
      </c>
      <c r="AR200" s="1">
        <f t="shared" si="78"/>
        <v>0</v>
      </c>
      <c r="AS200" s="1">
        <f t="shared" si="79"/>
        <v>0</v>
      </c>
      <c r="AT200" s="1">
        <f t="shared" si="80"/>
        <v>0</v>
      </c>
      <c r="AU200" s="1">
        <v>0</v>
      </c>
      <c r="AV200" s="1">
        <v>0.0041392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f t="shared" si="81"/>
        <v>0.0041392</v>
      </c>
      <c r="BZ200" s="1">
        <v>0</v>
      </c>
      <c r="CA200" s="3"/>
    </row>
    <row r="201" spans="1:79" ht="12">
      <c r="A201" s="23"/>
      <c r="B201" s="9" t="s">
        <v>166</v>
      </c>
      <c r="C201" s="25"/>
      <c r="D201" s="1">
        <v>0</v>
      </c>
      <c r="E201" s="1">
        <v>0</v>
      </c>
      <c r="F201" s="1">
        <f t="shared" si="69"/>
        <v>0</v>
      </c>
      <c r="G201" s="1">
        <f t="shared" si="70"/>
        <v>0</v>
      </c>
      <c r="H201" s="1">
        <f t="shared" si="71"/>
        <v>0</v>
      </c>
      <c r="I201" s="1">
        <f t="shared" si="72"/>
        <v>0</v>
      </c>
      <c r="J201" s="1">
        <f t="shared" si="73"/>
        <v>0</v>
      </c>
      <c r="K201" s="1">
        <f t="shared" si="74"/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f t="shared" si="75"/>
        <v>0</v>
      </c>
      <c r="AP201" s="1">
        <f t="shared" si="76"/>
        <v>0</v>
      </c>
      <c r="AQ201" s="1">
        <f t="shared" si="77"/>
        <v>0</v>
      </c>
      <c r="AR201" s="1">
        <f t="shared" si="78"/>
        <v>0</v>
      </c>
      <c r="AS201" s="1">
        <f t="shared" si="79"/>
        <v>0</v>
      </c>
      <c r="AT201" s="1">
        <f t="shared" si="80"/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f t="shared" si="81"/>
        <v>0</v>
      </c>
      <c r="BZ201" s="1">
        <v>0</v>
      </c>
      <c r="CA201" s="54"/>
    </row>
    <row r="202" spans="1:79" ht="31.5" customHeight="1">
      <c r="A202" s="23"/>
      <c r="B202" s="14" t="s">
        <v>347</v>
      </c>
      <c r="C202" s="25" t="s">
        <v>335</v>
      </c>
      <c r="D202" s="1">
        <v>2.043538812</v>
      </c>
      <c r="E202" s="1">
        <v>0</v>
      </c>
      <c r="F202" s="1">
        <f t="shared" si="69"/>
        <v>0</v>
      </c>
      <c r="G202" s="1">
        <f t="shared" si="70"/>
        <v>0</v>
      </c>
      <c r="H202" s="1">
        <f t="shared" si="71"/>
        <v>0</v>
      </c>
      <c r="I202" s="1">
        <f t="shared" si="72"/>
        <v>0</v>
      </c>
      <c r="J202" s="1">
        <f t="shared" si="73"/>
        <v>0</v>
      </c>
      <c r="K202" s="1">
        <f t="shared" si="74"/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f aca="true" t="shared" si="93" ref="S202:AG202">S209+S242</f>
        <v>0</v>
      </c>
      <c r="T202" s="1">
        <f t="shared" si="93"/>
        <v>0</v>
      </c>
      <c r="U202" s="1">
        <f t="shared" si="93"/>
        <v>0</v>
      </c>
      <c r="V202" s="1">
        <f t="shared" si="93"/>
        <v>0</v>
      </c>
      <c r="W202" s="1">
        <f t="shared" si="93"/>
        <v>0</v>
      </c>
      <c r="X202" s="1">
        <f t="shared" si="93"/>
        <v>0</v>
      </c>
      <c r="Y202" s="1">
        <f t="shared" si="93"/>
        <v>0</v>
      </c>
      <c r="Z202" s="1">
        <f t="shared" si="93"/>
        <v>0</v>
      </c>
      <c r="AA202" s="1">
        <f t="shared" si="93"/>
        <v>0</v>
      </c>
      <c r="AB202" s="1">
        <f t="shared" si="93"/>
        <v>0</v>
      </c>
      <c r="AC202" s="1">
        <f t="shared" si="93"/>
        <v>0</v>
      </c>
      <c r="AD202" s="1">
        <f t="shared" si="93"/>
        <v>0</v>
      </c>
      <c r="AE202" s="1">
        <f t="shared" si="93"/>
        <v>0</v>
      </c>
      <c r="AF202" s="1">
        <f t="shared" si="93"/>
        <v>0</v>
      </c>
      <c r="AG202" s="1">
        <f t="shared" si="93"/>
        <v>0</v>
      </c>
      <c r="AH202" s="1">
        <v>0</v>
      </c>
      <c r="AI202" s="1">
        <f aca="true" t="shared" si="94" ref="AI202:AN202">AI209+AI242</f>
        <v>0</v>
      </c>
      <c r="AJ202" s="1">
        <f t="shared" si="94"/>
        <v>0</v>
      </c>
      <c r="AK202" s="1">
        <f t="shared" si="94"/>
        <v>0</v>
      </c>
      <c r="AL202" s="1">
        <f t="shared" si="94"/>
        <v>0</v>
      </c>
      <c r="AM202" s="1">
        <f t="shared" si="94"/>
        <v>0</v>
      </c>
      <c r="AN202" s="1">
        <f t="shared" si="94"/>
        <v>0</v>
      </c>
      <c r="AO202" s="1">
        <f t="shared" si="75"/>
        <v>0</v>
      </c>
      <c r="AP202" s="1">
        <f t="shared" si="76"/>
        <v>0</v>
      </c>
      <c r="AQ202" s="1">
        <f t="shared" si="77"/>
        <v>0</v>
      </c>
      <c r="AR202" s="1">
        <f t="shared" si="78"/>
        <v>0</v>
      </c>
      <c r="AS202" s="1">
        <f t="shared" si="79"/>
        <v>0</v>
      </c>
      <c r="AT202" s="1">
        <f t="shared" si="80"/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f aca="true" t="shared" si="95" ref="BB202:BP202">BB209+BB242</f>
        <v>0</v>
      </c>
      <c r="BC202" s="1">
        <f t="shared" si="95"/>
        <v>0</v>
      </c>
      <c r="BD202" s="1">
        <f t="shared" si="95"/>
        <v>0</v>
      </c>
      <c r="BE202" s="1">
        <f t="shared" si="95"/>
        <v>0</v>
      </c>
      <c r="BF202" s="1">
        <f t="shared" si="95"/>
        <v>0</v>
      </c>
      <c r="BG202" s="1">
        <f t="shared" si="95"/>
        <v>0</v>
      </c>
      <c r="BH202" s="1">
        <f t="shared" si="95"/>
        <v>0</v>
      </c>
      <c r="BI202" s="1">
        <f t="shared" si="95"/>
        <v>0</v>
      </c>
      <c r="BJ202" s="1">
        <f t="shared" si="95"/>
        <v>0</v>
      </c>
      <c r="BK202" s="1">
        <f t="shared" si="95"/>
        <v>0</v>
      </c>
      <c r="BL202" s="1">
        <f t="shared" si="95"/>
        <v>0</v>
      </c>
      <c r="BM202" s="1">
        <f t="shared" si="95"/>
        <v>0</v>
      </c>
      <c r="BN202" s="1">
        <f t="shared" si="95"/>
        <v>0</v>
      </c>
      <c r="BO202" s="1">
        <f t="shared" si="95"/>
        <v>0</v>
      </c>
      <c r="BP202" s="1">
        <f t="shared" si="95"/>
        <v>0</v>
      </c>
      <c r="BQ202" s="1">
        <v>0</v>
      </c>
      <c r="BR202" s="1">
        <f>BR209+BR242</f>
        <v>0</v>
      </c>
      <c r="BS202" s="1">
        <f>BS209+BS242</f>
        <v>0</v>
      </c>
      <c r="BT202" s="1">
        <f>BT209+BT242</f>
        <v>0</v>
      </c>
      <c r="BU202" s="1">
        <f>BU209+BU242</f>
        <v>0</v>
      </c>
      <c r="BV202" s="1">
        <f>BV209+BV242</f>
        <v>0</v>
      </c>
      <c r="BW202" s="1">
        <v>0</v>
      </c>
      <c r="BX202" s="1">
        <v>0</v>
      </c>
      <c r="BY202" s="1">
        <f t="shared" si="81"/>
        <v>0</v>
      </c>
      <c r="BZ202" s="1">
        <v>0</v>
      </c>
      <c r="CA202" s="4"/>
    </row>
    <row r="203" spans="1:79" ht="24">
      <c r="A203" s="23"/>
      <c r="B203" s="14" t="s">
        <v>348</v>
      </c>
      <c r="C203" s="25" t="s">
        <v>335</v>
      </c>
      <c r="D203" s="1">
        <v>1.9705552830000002</v>
      </c>
      <c r="E203" s="1">
        <v>0</v>
      </c>
      <c r="F203" s="1">
        <f t="shared" si="69"/>
        <v>0</v>
      </c>
      <c r="G203" s="1">
        <f t="shared" si="70"/>
        <v>0</v>
      </c>
      <c r="H203" s="1">
        <f t="shared" si="71"/>
        <v>0</v>
      </c>
      <c r="I203" s="1">
        <f t="shared" si="72"/>
        <v>0</v>
      </c>
      <c r="J203" s="1">
        <f t="shared" si="73"/>
        <v>0</v>
      </c>
      <c r="K203" s="1">
        <f t="shared" si="74"/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f t="shared" si="75"/>
        <v>0.03048521</v>
      </c>
      <c r="AP203" s="1">
        <f t="shared" si="76"/>
        <v>0</v>
      </c>
      <c r="AQ203" s="1">
        <f t="shared" si="77"/>
        <v>0</v>
      </c>
      <c r="AR203" s="1">
        <f t="shared" si="78"/>
        <v>0</v>
      </c>
      <c r="AS203" s="1">
        <f t="shared" si="79"/>
        <v>0</v>
      </c>
      <c r="AT203" s="1">
        <f t="shared" si="80"/>
        <v>0</v>
      </c>
      <c r="AU203" s="1">
        <v>0</v>
      </c>
      <c r="AV203" s="1">
        <v>0.03048521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f t="shared" si="81"/>
        <v>0.03048521</v>
      </c>
      <c r="BZ203" s="1">
        <v>0</v>
      </c>
      <c r="CA203" s="3"/>
    </row>
    <row r="204" spans="1:79" ht="24">
      <c r="A204" s="23"/>
      <c r="B204" s="10" t="s">
        <v>555</v>
      </c>
      <c r="C204" s="25" t="s">
        <v>335</v>
      </c>
      <c r="D204" s="1">
        <v>0</v>
      </c>
      <c r="E204" s="1">
        <v>0</v>
      </c>
      <c r="F204" s="1">
        <f t="shared" si="69"/>
        <v>0</v>
      </c>
      <c r="G204" s="1">
        <f t="shared" si="70"/>
        <v>0</v>
      </c>
      <c r="H204" s="1">
        <f t="shared" si="71"/>
        <v>0</v>
      </c>
      <c r="I204" s="1">
        <f t="shared" si="72"/>
        <v>0</v>
      </c>
      <c r="J204" s="1">
        <f t="shared" si="73"/>
        <v>0</v>
      </c>
      <c r="K204" s="1">
        <f t="shared" si="74"/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f t="shared" si="75"/>
        <v>0.00424268</v>
      </c>
      <c r="AP204" s="1">
        <f t="shared" si="76"/>
        <v>0</v>
      </c>
      <c r="AQ204" s="1">
        <f t="shared" si="77"/>
        <v>0</v>
      </c>
      <c r="AR204" s="1">
        <f t="shared" si="78"/>
        <v>0</v>
      </c>
      <c r="AS204" s="1">
        <f t="shared" si="79"/>
        <v>0</v>
      </c>
      <c r="AT204" s="1">
        <f t="shared" si="80"/>
        <v>0</v>
      </c>
      <c r="AU204" s="1">
        <v>0</v>
      </c>
      <c r="AV204" s="1">
        <v>0.00424268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f t="shared" si="81"/>
        <v>0.00424268</v>
      </c>
      <c r="BZ204" s="1">
        <v>0</v>
      </c>
      <c r="CA204" s="3"/>
    </row>
    <row r="205" spans="1:79" ht="24">
      <c r="A205" s="23"/>
      <c r="B205" s="10" t="s">
        <v>556</v>
      </c>
      <c r="C205" s="25" t="s">
        <v>335</v>
      </c>
      <c r="D205" s="1">
        <v>1.1044507968000001</v>
      </c>
      <c r="E205" s="1">
        <v>0</v>
      </c>
      <c r="F205" s="1">
        <f t="shared" si="69"/>
        <v>0</v>
      </c>
      <c r="G205" s="1">
        <f t="shared" si="70"/>
        <v>0</v>
      </c>
      <c r="H205" s="1">
        <f t="shared" si="71"/>
        <v>0</v>
      </c>
      <c r="I205" s="1">
        <f t="shared" si="72"/>
        <v>0</v>
      </c>
      <c r="J205" s="1">
        <f t="shared" si="73"/>
        <v>0</v>
      </c>
      <c r="K205" s="1">
        <f t="shared" si="74"/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f t="shared" si="75"/>
        <v>0.0196612</v>
      </c>
      <c r="AP205" s="1">
        <f t="shared" si="76"/>
        <v>0</v>
      </c>
      <c r="AQ205" s="1">
        <f t="shared" si="77"/>
        <v>0</v>
      </c>
      <c r="AR205" s="1">
        <f t="shared" si="78"/>
        <v>0</v>
      </c>
      <c r="AS205" s="1">
        <f t="shared" si="79"/>
        <v>0</v>
      </c>
      <c r="AT205" s="1">
        <f t="shared" si="80"/>
        <v>0</v>
      </c>
      <c r="AU205" s="1">
        <v>0</v>
      </c>
      <c r="AV205" s="1">
        <v>0.0196612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f t="shared" si="81"/>
        <v>0.0196612</v>
      </c>
      <c r="BZ205" s="1">
        <v>0</v>
      </c>
      <c r="CA205" s="3"/>
    </row>
    <row r="206" spans="1:79" ht="24">
      <c r="A206" s="23"/>
      <c r="B206" s="10" t="s">
        <v>349</v>
      </c>
      <c r="C206" s="25" t="s">
        <v>335</v>
      </c>
      <c r="D206" s="1">
        <v>1.4265822791999998</v>
      </c>
      <c r="E206" s="1">
        <v>0</v>
      </c>
      <c r="F206" s="1">
        <f t="shared" si="69"/>
        <v>1.4265822791999998</v>
      </c>
      <c r="G206" s="1">
        <f t="shared" si="70"/>
        <v>0</v>
      </c>
      <c r="H206" s="1">
        <f t="shared" si="71"/>
        <v>0</v>
      </c>
      <c r="I206" s="1">
        <f t="shared" si="72"/>
        <v>1.24</v>
      </c>
      <c r="J206" s="1">
        <f t="shared" si="73"/>
        <v>0</v>
      </c>
      <c r="K206" s="1">
        <f t="shared" si="74"/>
        <v>0</v>
      </c>
      <c r="L206" s="1">
        <v>0</v>
      </c>
      <c r="M206" s="1">
        <v>1.4265822791999998</v>
      </c>
      <c r="N206" s="1">
        <v>0</v>
      </c>
      <c r="O206" s="1">
        <v>0</v>
      </c>
      <c r="P206" s="1">
        <v>1.24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f t="shared" si="75"/>
        <v>1.03789292</v>
      </c>
      <c r="AP206" s="1">
        <f t="shared" si="76"/>
        <v>0</v>
      </c>
      <c r="AQ206" s="1">
        <f t="shared" si="77"/>
        <v>0</v>
      </c>
      <c r="AR206" s="1">
        <f t="shared" si="78"/>
        <v>1.052</v>
      </c>
      <c r="AS206" s="1">
        <f t="shared" si="79"/>
        <v>0</v>
      </c>
      <c r="AT206" s="1">
        <f t="shared" si="80"/>
        <v>0</v>
      </c>
      <c r="AU206" s="1">
        <v>0</v>
      </c>
      <c r="AV206" s="1">
        <v>1.03789292</v>
      </c>
      <c r="AW206" s="1">
        <v>0</v>
      </c>
      <c r="AX206" s="1">
        <v>0</v>
      </c>
      <c r="AY206" s="1">
        <v>1.052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f t="shared" si="81"/>
        <v>-0.3886893591999998</v>
      </c>
      <c r="BZ206" s="1">
        <f>BY206/F206*100</f>
        <v>-27.246192867190906</v>
      </c>
      <c r="CA206" s="3" t="s">
        <v>590</v>
      </c>
    </row>
    <row r="207" spans="1:79" ht="24">
      <c r="A207" s="23"/>
      <c r="B207" s="10" t="s">
        <v>557</v>
      </c>
      <c r="C207" s="25" t="s">
        <v>335</v>
      </c>
      <c r="D207" s="1">
        <v>0</v>
      </c>
      <c r="E207" s="1">
        <v>0</v>
      </c>
      <c r="F207" s="1">
        <f t="shared" si="69"/>
        <v>0</v>
      </c>
      <c r="G207" s="1">
        <f t="shared" si="70"/>
        <v>0</v>
      </c>
      <c r="H207" s="1">
        <f t="shared" si="71"/>
        <v>0</v>
      </c>
      <c r="I207" s="1">
        <f t="shared" si="72"/>
        <v>0</v>
      </c>
      <c r="J207" s="1">
        <f t="shared" si="73"/>
        <v>0</v>
      </c>
      <c r="K207" s="1">
        <f t="shared" si="74"/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f t="shared" si="75"/>
        <v>0.01076192</v>
      </c>
      <c r="AP207" s="1">
        <f t="shared" si="76"/>
        <v>0</v>
      </c>
      <c r="AQ207" s="1">
        <f t="shared" si="77"/>
        <v>0</v>
      </c>
      <c r="AR207" s="1">
        <f t="shared" si="78"/>
        <v>0</v>
      </c>
      <c r="AS207" s="1">
        <f t="shared" si="79"/>
        <v>0</v>
      </c>
      <c r="AT207" s="1">
        <f t="shared" si="80"/>
        <v>0</v>
      </c>
      <c r="AU207" s="1">
        <v>0</v>
      </c>
      <c r="AV207" s="1">
        <v>0.01076192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f t="shared" si="81"/>
        <v>0.01076192</v>
      </c>
      <c r="BZ207" s="1">
        <v>0</v>
      </c>
      <c r="CA207" s="3"/>
    </row>
    <row r="208" spans="1:79" ht="12">
      <c r="A208" s="23"/>
      <c r="B208" s="9" t="s">
        <v>221</v>
      </c>
      <c r="C208" s="25"/>
      <c r="D208" s="1">
        <v>0</v>
      </c>
      <c r="E208" s="1">
        <v>0</v>
      </c>
      <c r="F208" s="1">
        <f t="shared" si="69"/>
        <v>0</v>
      </c>
      <c r="G208" s="1">
        <f t="shared" si="70"/>
        <v>0</v>
      </c>
      <c r="H208" s="1">
        <f t="shared" si="71"/>
        <v>0</v>
      </c>
      <c r="I208" s="1">
        <f t="shared" si="72"/>
        <v>0</v>
      </c>
      <c r="J208" s="1">
        <f t="shared" si="73"/>
        <v>0</v>
      </c>
      <c r="K208" s="1">
        <f t="shared" si="74"/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f t="shared" si="75"/>
        <v>0</v>
      </c>
      <c r="AP208" s="1">
        <f t="shared" si="76"/>
        <v>0</v>
      </c>
      <c r="AQ208" s="1">
        <f t="shared" si="77"/>
        <v>0</v>
      </c>
      <c r="AR208" s="1">
        <f t="shared" si="78"/>
        <v>0</v>
      </c>
      <c r="AS208" s="1">
        <f t="shared" si="79"/>
        <v>0</v>
      </c>
      <c r="AT208" s="1">
        <f t="shared" si="80"/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f t="shared" si="81"/>
        <v>0</v>
      </c>
      <c r="BZ208" s="1">
        <v>0</v>
      </c>
      <c r="CA208" s="3"/>
    </row>
    <row r="209" spans="1:79" ht="24">
      <c r="A209" s="23"/>
      <c r="B209" s="10" t="s">
        <v>350</v>
      </c>
      <c r="C209" s="25" t="s">
        <v>335</v>
      </c>
      <c r="D209" s="1">
        <v>1.955798286</v>
      </c>
      <c r="E209" s="1">
        <v>0</v>
      </c>
      <c r="F209" s="1">
        <f t="shared" si="69"/>
        <v>0</v>
      </c>
      <c r="G209" s="1">
        <f t="shared" si="70"/>
        <v>0</v>
      </c>
      <c r="H209" s="1">
        <f t="shared" si="71"/>
        <v>0</v>
      </c>
      <c r="I209" s="1">
        <f t="shared" si="72"/>
        <v>0</v>
      </c>
      <c r="J209" s="1">
        <f t="shared" si="73"/>
        <v>0</v>
      </c>
      <c r="K209" s="1">
        <f t="shared" si="74"/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f aca="true" t="shared" si="96" ref="S209:AM209">S210</f>
        <v>0</v>
      </c>
      <c r="T209" s="1">
        <f t="shared" si="96"/>
        <v>0</v>
      </c>
      <c r="U209" s="1">
        <f t="shared" si="96"/>
        <v>0</v>
      </c>
      <c r="V209" s="1">
        <f t="shared" si="96"/>
        <v>0</v>
      </c>
      <c r="W209" s="1">
        <f t="shared" si="96"/>
        <v>0</v>
      </c>
      <c r="X209" s="1">
        <f t="shared" si="96"/>
        <v>0</v>
      </c>
      <c r="Y209" s="1">
        <f t="shared" si="96"/>
        <v>0</v>
      </c>
      <c r="Z209" s="1">
        <f t="shared" si="96"/>
        <v>0</v>
      </c>
      <c r="AA209" s="1">
        <f t="shared" si="96"/>
        <v>0</v>
      </c>
      <c r="AB209" s="1">
        <f t="shared" si="96"/>
        <v>0</v>
      </c>
      <c r="AC209" s="1">
        <f t="shared" si="96"/>
        <v>0</v>
      </c>
      <c r="AD209" s="1">
        <f t="shared" si="96"/>
        <v>0</v>
      </c>
      <c r="AE209" s="1">
        <f t="shared" si="96"/>
        <v>0</v>
      </c>
      <c r="AF209" s="1">
        <f t="shared" si="96"/>
        <v>0</v>
      </c>
      <c r="AG209" s="1">
        <f t="shared" si="96"/>
        <v>0</v>
      </c>
      <c r="AH209" s="1">
        <v>0</v>
      </c>
      <c r="AI209" s="1">
        <f t="shared" si="96"/>
        <v>0</v>
      </c>
      <c r="AJ209" s="1">
        <f t="shared" si="96"/>
        <v>0</v>
      </c>
      <c r="AK209" s="1">
        <f t="shared" si="96"/>
        <v>0</v>
      </c>
      <c r="AL209" s="1">
        <f t="shared" si="96"/>
        <v>0</v>
      </c>
      <c r="AM209" s="1">
        <f t="shared" si="96"/>
        <v>0</v>
      </c>
      <c r="AN209" s="1">
        <v>0</v>
      </c>
      <c r="AO209" s="1">
        <f t="shared" si="75"/>
        <v>0</v>
      </c>
      <c r="AP209" s="1">
        <f t="shared" si="76"/>
        <v>0</v>
      </c>
      <c r="AQ209" s="1">
        <f t="shared" si="77"/>
        <v>0</v>
      </c>
      <c r="AR209" s="1">
        <f t="shared" si="78"/>
        <v>0</v>
      </c>
      <c r="AS209" s="1">
        <f t="shared" si="79"/>
        <v>0</v>
      </c>
      <c r="AT209" s="1">
        <f t="shared" si="80"/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f aca="true" t="shared" si="97" ref="BB209:BV209">BB210</f>
        <v>0</v>
      </c>
      <c r="BC209" s="1">
        <f t="shared" si="97"/>
        <v>0</v>
      </c>
      <c r="BD209" s="1">
        <f t="shared" si="97"/>
        <v>0</v>
      </c>
      <c r="BE209" s="1">
        <f t="shared" si="97"/>
        <v>0</v>
      </c>
      <c r="BF209" s="1">
        <f t="shared" si="97"/>
        <v>0</v>
      </c>
      <c r="BG209" s="1">
        <f t="shared" si="97"/>
        <v>0</v>
      </c>
      <c r="BH209" s="1">
        <f t="shared" si="97"/>
        <v>0</v>
      </c>
      <c r="BI209" s="1">
        <f t="shared" si="97"/>
        <v>0</v>
      </c>
      <c r="BJ209" s="1">
        <f t="shared" si="97"/>
        <v>0</v>
      </c>
      <c r="BK209" s="1">
        <f t="shared" si="97"/>
        <v>0</v>
      </c>
      <c r="BL209" s="1">
        <f t="shared" si="97"/>
        <v>0</v>
      </c>
      <c r="BM209" s="1">
        <f t="shared" si="97"/>
        <v>0</v>
      </c>
      <c r="BN209" s="1">
        <f t="shared" si="97"/>
        <v>0</v>
      </c>
      <c r="BO209" s="1">
        <f t="shared" si="97"/>
        <v>0</v>
      </c>
      <c r="BP209" s="1">
        <f t="shared" si="97"/>
        <v>0</v>
      </c>
      <c r="BQ209" s="1">
        <v>0</v>
      </c>
      <c r="BR209" s="1">
        <f t="shared" si="97"/>
        <v>0</v>
      </c>
      <c r="BS209" s="1">
        <f t="shared" si="97"/>
        <v>0</v>
      </c>
      <c r="BT209" s="1">
        <f t="shared" si="97"/>
        <v>0</v>
      </c>
      <c r="BU209" s="1">
        <f t="shared" si="97"/>
        <v>0</v>
      </c>
      <c r="BV209" s="1">
        <f t="shared" si="97"/>
        <v>0</v>
      </c>
      <c r="BW209" s="1">
        <v>0</v>
      </c>
      <c r="BX209" s="1">
        <v>0</v>
      </c>
      <c r="BY209" s="1">
        <f t="shared" si="81"/>
        <v>0</v>
      </c>
      <c r="BZ209" s="1">
        <v>0</v>
      </c>
      <c r="CA209" s="3"/>
    </row>
    <row r="210" spans="1:79" ht="24">
      <c r="A210" s="23"/>
      <c r="B210" s="10" t="s">
        <v>351</v>
      </c>
      <c r="C210" s="25" t="s">
        <v>335</v>
      </c>
      <c r="D210" s="1">
        <v>0.5752347899999999</v>
      </c>
      <c r="E210" s="1">
        <v>0</v>
      </c>
      <c r="F210" s="1">
        <f t="shared" si="69"/>
        <v>0</v>
      </c>
      <c r="G210" s="1">
        <f t="shared" si="70"/>
        <v>0</v>
      </c>
      <c r="H210" s="1">
        <f t="shared" si="71"/>
        <v>0</v>
      </c>
      <c r="I210" s="1">
        <f t="shared" si="72"/>
        <v>0</v>
      </c>
      <c r="J210" s="1">
        <f t="shared" si="73"/>
        <v>0</v>
      </c>
      <c r="K210" s="1">
        <f t="shared" si="74"/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f aca="true" t="shared" si="98" ref="S210:AG210">SUM(S213:S241)</f>
        <v>0</v>
      </c>
      <c r="T210" s="1">
        <f t="shared" si="98"/>
        <v>0</v>
      </c>
      <c r="U210" s="1">
        <f t="shared" si="98"/>
        <v>0</v>
      </c>
      <c r="V210" s="1">
        <f t="shared" si="98"/>
        <v>0</v>
      </c>
      <c r="W210" s="1">
        <f t="shared" si="98"/>
        <v>0</v>
      </c>
      <c r="X210" s="1">
        <f t="shared" si="98"/>
        <v>0</v>
      </c>
      <c r="Y210" s="1">
        <f t="shared" si="98"/>
        <v>0</v>
      </c>
      <c r="Z210" s="1">
        <f t="shared" si="98"/>
        <v>0</v>
      </c>
      <c r="AA210" s="1">
        <f t="shared" si="98"/>
        <v>0</v>
      </c>
      <c r="AB210" s="1">
        <f t="shared" si="98"/>
        <v>0</v>
      </c>
      <c r="AC210" s="1">
        <f t="shared" si="98"/>
        <v>0</v>
      </c>
      <c r="AD210" s="1">
        <f t="shared" si="98"/>
        <v>0</v>
      </c>
      <c r="AE210" s="1">
        <f t="shared" si="98"/>
        <v>0</v>
      </c>
      <c r="AF210" s="1">
        <f t="shared" si="98"/>
        <v>0</v>
      </c>
      <c r="AG210" s="1">
        <f t="shared" si="98"/>
        <v>0</v>
      </c>
      <c r="AH210" s="1">
        <v>0</v>
      </c>
      <c r="AI210" s="1">
        <f>SUM(AI213:AI241)</f>
        <v>0</v>
      </c>
      <c r="AJ210" s="1">
        <f>SUM(AJ213:AJ241)</f>
        <v>0</v>
      </c>
      <c r="AK210" s="1">
        <f>SUM(AK213:AK241)</f>
        <v>0</v>
      </c>
      <c r="AL210" s="1">
        <f>SUM(AL213:AL241)</f>
        <v>0</v>
      </c>
      <c r="AM210" s="1">
        <f>SUM(AM213:AM241)</f>
        <v>0</v>
      </c>
      <c r="AN210" s="1">
        <v>0</v>
      </c>
      <c r="AO210" s="1">
        <f t="shared" si="75"/>
        <v>0</v>
      </c>
      <c r="AP210" s="1">
        <f t="shared" si="76"/>
        <v>0</v>
      </c>
      <c r="AQ210" s="1">
        <f t="shared" si="77"/>
        <v>0</v>
      </c>
      <c r="AR210" s="1">
        <f t="shared" si="78"/>
        <v>0</v>
      </c>
      <c r="AS210" s="1">
        <f t="shared" si="79"/>
        <v>0</v>
      </c>
      <c r="AT210" s="1">
        <f t="shared" si="80"/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f aca="true" t="shared" si="99" ref="BB210:BP210">SUM(BB213:BB241)</f>
        <v>0</v>
      </c>
      <c r="BC210" s="1">
        <f t="shared" si="99"/>
        <v>0</v>
      </c>
      <c r="BD210" s="1">
        <f t="shared" si="99"/>
        <v>0</v>
      </c>
      <c r="BE210" s="1">
        <f t="shared" si="99"/>
        <v>0</v>
      </c>
      <c r="BF210" s="1">
        <f t="shared" si="99"/>
        <v>0</v>
      </c>
      <c r="BG210" s="1">
        <f t="shared" si="99"/>
        <v>0</v>
      </c>
      <c r="BH210" s="1">
        <f t="shared" si="99"/>
        <v>0</v>
      </c>
      <c r="BI210" s="1">
        <f t="shared" si="99"/>
        <v>0</v>
      </c>
      <c r="BJ210" s="1">
        <f t="shared" si="99"/>
        <v>0</v>
      </c>
      <c r="BK210" s="1">
        <f t="shared" si="99"/>
        <v>0</v>
      </c>
      <c r="BL210" s="1">
        <f t="shared" si="99"/>
        <v>0</v>
      </c>
      <c r="BM210" s="1">
        <f t="shared" si="99"/>
        <v>0</v>
      </c>
      <c r="BN210" s="1">
        <f t="shared" si="99"/>
        <v>0</v>
      </c>
      <c r="BO210" s="1">
        <f t="shared" si="99"/>
        <v>0</v>
      </c>
      <c r="BP210" s="1">
        <f t="shared" si="99"/>
        <v>0</v>
      </c>
      <c r="BQ210" s="1">
        <v>0</v>
      </c>
      <c r="BR210" s="1">
        <f>SUM(BR213:BR241)</f>
        <v>0</v>
      </c>
      <c r="BS210" s="1">
        <f>SUM(BS213:BS241)</f>
        <v>0</v>
      </c>
      <c r="BT210" s="1">
        <f>SUM(BT213:BT241)</f>
        <v>0</v>
      </c>
      <c r="BU210" s="1">
        <f>SUM(BU213:BU241)</f>
        <v>0</v>
      </c>
      <c r="BV210" s="1">
        <f>SUM(BV213:BV241)</f>
        <v>0</v>
      </c>
      <c r="BW210" s="1">
        <v>0</v>
      </c>
      <c r="BX210" s="1">
        <v>0</v>
      </c>
      <c r="BY210" s="1">
        <f t="shared" si="81"/>
        <v>0</v>
      </c>
      <c r="BZ210" s="1">
        <v>0</v>
      </c>
      <c r="CA210" s="3"/>
    </row>
    <row r="211" spans="1:79" ht="12">
      <c r="A211" s="23"/>
      <c r="B211" s="10" t="s">
        <v>558</v>
      </c>
      <c r="C211" s="25"/>
      <c r="D211" s="1">
        <v>0</v>
      </c>
      <c r="E211" s="1">
        <v>0</v>
      </c>
      <c r="F211" s="1">
        <f t="shared" si="69"/>
        <v>0</v>
      </c>
      <c r="G211" s="1">
        <f t="shared" si="70"/>
        <v>0</v>
      </c>
      <c r="H211" s="1">
        <f t="shared" si="71"/>
        <v>0</v>
      </c>
      <c r="I211" s="1">
        <f t="shared" si="72"/>
        <v>0</v>
      </c>
      <c r="J211" s="1">
        <f t="shared" si="73"/>
        <v>0</v>
      </c>
      <c r="K211" s="1">
        <f t="shared" si="74"/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f t="shared" si="75"/>
        <v>0.05211253</v>
      </c>
      <c r="AP211" s="1">
        <f t="shared" si="76"/>
        <v>0</v>
      </c>
      <c r="AQ211" s="1">
        <f t="shared" si="77"/>
        <v>0</v>
      </c>
      <c r="AR211" s="1">
        <f t="shared" si="78"/>
        <v>0</v>
      </c>
      <c r="AS211" s="1">
        <f t="shared" si="79"/>
        <v>0</v>
      </c>
      <c r="AT211" s="1">
        <f t="shared" si="80"/>
        <v>0</v>
      </c>
      <c r="AU211" s="1">
        <v>0</v>
      </c>
      <c r="AV211" s="1">
        <v>0.05211253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f t="shared" si="81"/>
        <v>0.05211253</v>
      </c>
      <c r="BZ211" s="1">
        <v>0</v>
      </c>
      <c r="CA211" s="3"/>
    </row>
    <row r="212" spans="1:79" ht="24">
      <c r="A212" s="23"/>
      <c r="B212" s="10" t="s">
        <v>352</v>
      </c>
      <c r="C212" s="25" t="s">
        <v>335</v>
      </c>
      <c r="D212" s="1">
        <v>0.977899143</v>
      </c>
      <c r="E212" s="1">
        <v>0</v>
      </c>
      <c r="F212" s="1">
        <f t="shared" si="69"/>
        <v>0</v>
      </c>
      <c r="G212" s="1">
        <f t="shared" si="70"/>
        <v>0</v>
      </c>
      <c r="H212" s="1">
        <f t="shared" si="71"/>
        <v>0</v>
      </c>
      <c r="I212" s="1">
        <f t="shared" si="72"/>
        <v>0</v>
      </c>
      <c r="J212" s="1">
        <f t="shared" si="73"/>
        <v>0</v>
      </c>
      <c r="K212" s="1">
        <f t="shared" si="74"/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f t="shared" si="75"/>
        <v>0.01686724</v>
      </c>
      <c r="AP212" s="1">
        <f t="shared" si="76"/>
        <v>0</v>
      </c>
      <c r="AQ212" s="1">
        <f t="shared" si="77"/>
        <v>0</v>
      </c>
      <c r="AR212" s="1">
        <f t="shared" si="78"/>
        <v>0</v>
      </c>
      <c r="AS212" s="1">
        <f t="shared" si="79"/>
        <v>0</v>
      </c>
      <c r="AT212" s="1">
        <f t="shared" si="80"/>
        <v>0</v>
      </c>
      <c r="AU212" s="1">
        <v>0</v>
      </c>
      <c r="AV212" s="1">
        <v>0.01686724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f t="shared" si="81"/>
        <v>0.01686724</v>
      </c>
      <c r="BZ212" s="1">
        <v>0</v>
      </c>
      <c r="CA212" s="3"/>
    </row>
    <row r="213" spans="1:79" ht="36">
      <c r="A213" s="23"/>
      <c r="B213" s="10" t="s">
        <v>353</v>
      </c>
      <c r="C213" s="25" t="s">
        <v>335</v>
      </c>
      <c r="D213" s="1">
        <v>1.3575541044000001</v>
      </c>
      <c r="E213" s="1">
        <v>0</v>
      </c>
      <c r="F213" s="1">
        <f aca="true" t="shared" si="100" ref="F213:F276">M213</f>
        <v>0</v>
      </c>
      <c r="G213" s="1">
        <f aca="true" t="shared" si="101" ref="G213:G276">N213</f>
        <v>0</v>
      </c>
      <c r="H213" s="1">
        <f aca="true" t="shared" si="102" ref="H213:H276">O213</f>
        <v>0</v>
      </c>
      <c r="I213" s="1">
        <f aca="true" t="shared" si="103" ref="I213:I276">P213</f>
        <v>0</v>
      </c>
      <c r="J213" s="1">
        <f aca="true" t="shared" si="104" ref="J213:J276">Q213</f>
        <v>0</v>
      </c>
      <c r="K213" s="1">
        <f aca="true" t="shared" si="105" ref="K213:K276">R213</f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f aca="true" t="shared" si="106" ref="AO213:AO276">AV213+BC213+BJ213+BQ213</f>
        <v>0.32823594</v>
      </c>
      <c r="AP213" s="1">
        <f aca="true" t="shared" si="107" ref="AP213:AP276">AW213+BD213+BK213+BR213</f>
        <v>0</v>
      </c>
      <c r="AQ213" s="1">
        <f aca="true" t="shared" si="108" ref="AQ213:AQ276">AX213+BE213+BL213+BS213</f>
        <v>0</v>
      </c>
      <c r="AR213" s="1">
        <f aca="true" t="shared" si="109" ref="AR213:AR276">AY213+BF213+BM213+BT213</f>
        <v>0</v>
      </c>
      <c r="AS213" s="1">
        <f aca="true" t="shared" si="110" ref="AS213:AS276">AZ213+BG213+BN213+BU213</f>
        <v>0</v>
      </c>
      <c r="AT213" s="1">
        <f aca="true" t="shared" si="111" ref="AT213:AT276">BA213+BH213+BO213+BV213</f>
        <v>0</v>
      </c>
      <c r="AU213" s="1">
        <v>0</v>
      </c>
      <c r="AV213" s="1">
        <v>0.32823594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f aca="true" t="shared" si="112" ref="BY213:BY276">AO213-F213</f>
        <v>0.32823594</v>
      </c>
      <c r="BZ213" s="1">
        <v>0</v>
      </c>
      <c r="CA213" s="3"/>
    </row>
    <row r="214" spans="1:79" ht="24">
      <c r="A214" s="23"/>
      <c r="B214" s="10" t="s">
        <v>354</v>
      </c>
      <c r="C214" s="25" t="s">
        <v>335</v>
      </c>
      <c r="D214" s="1">
        <v>1.1159554926</v>
      </c>
      <c r="E214" s="1">
        <v>0</v>
      </c>
      <c r="F214" s="1">
        <f t="shared" si="100"/>
        <v>0</v>
      </c>
      <c r="G214" s="1">
        <f t="shared" si="101"/>
        <v>0</v>
      </c>
      <c r="H214" s="1">
        <f t="shared" si="102"/>
        <v>0</v>
      </c>
      <c r="I214" s="1">
        <f t="shared" si="103"/>
        <v>0</v>
      </c>
      <c r="J214" s="1">
        <f t="shared" si="104"/>
        <v>0</v>
      </c>
      <c r="K214" s="1">
        <f t="shared" si="105"/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f t="shared" si="106"/>
        <v>0</v>
      </c>
      <c r="AP214" s="1">
        <f t="shared" si="107"/>
        <v>0</v>
      </c>
      <c r="AQ214" s="1">
        <f t="shared" si="108"/>
        <v>0</v>
      </c>
      <c r="AR214" s="1">
        <f t="shared" si="109"/>
        <v>0</v>
      </c>
      <c r="AS214" s="1">
        <f t="shared" si="110"/>
        <v>0</v>
      </c>
      <c r="AT214" s="1">
        <f t="shared" si="111"/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f t="shared" si="112"/>
        <v>0</v>
      </c>
      <c r="BZ214" s="1">
        <v>0</v>
      </c>
      <c r="CA214" s="3"/>
    </row>
    <row r="215" spans="1:79" ht="24">
      <c r="A215" s="23"/>
      <c r="B215" s="10" t="s">
        <v>559</v>
      </c>
      <c r="C215" s="25" t="s">
        <v>335</v>
      </c>
      <c r="D215" s="1">
        <v>0</v>
      </c>
      <c r="E215" s="1">
        <v>0</v>
      </c>
      <c r="F215" s="1">
        <f t="shared" si="100"/>
        <v>0</v>
      </c>
      <c r="G215" s="1">
        <f t="shared" si="101"/>
        <v>0</v>
      </c>
      <c r="H215" s="1">
        <f t="shared" si="102"/>
        <v>0</v>
      </c>
      <c r="I215" s="1">
        <f t="shared" si="103"/>
        <v>0</v>
      </c>
      <c r="J215" s="1">
        <f t="shared" si="104"/>
        <v>0</v>
      </c>
      <c r="K215" s="1">
        <f t="shared" si="105"/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f t="shared" si="106"/>
        <v>0.01096888</v>
      </c>
      <c r="AP215" s="1">
        <f t="shared" si="107"/>
        <v>0</v>
      </c>
      <c r="AQ215" s="1">
        <f t="shared" si="108"/>
        <v>0</v>
      </c>
      <c r="AR215" s="1">
        <f t="shared" si="109"/>
        <v>0</v>
      </c>
      <c r="AS215" s="1">
        <f t="shared" si="110"/>
        <v>0</v>
      </c>
      <c r="AT215" s="1">
        <f t="shared" si="111"/>
        <v>0</v>
      </c>
      <c r="AU215" s="1">
        <v>0</v>
      </c>
      <c r="AV215" s="1">
        <v>0.01096888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f t="shared" si="112"/>
        <v>0.01096888</v>
      </c>
      <c r="BZ215" s="1">
        <v>0</v>
      </c>
      <c r="CA215" s="3"/>
    </row>
    <row r="216" spans="1:79" ht="24">
      <c r="A216" s="23"/>
      <c r="B216" s="10" t="s">
        <v>560</v>
      </c>
      <c r="C216" s="25" t="s">
        <v>335</v>
      </c>
      <c r="D216" s="1">
        <v>0</v>
      </c>
      <c r="E216" s="1">
        <v>0</v>
      </c>
      <c r="F216" s="1">
        <f t="shared" si="100"/>
        <v>0</v>
      </c>
      <c r="G216" s="1">
        <f t="shared" si="101"/>
        <v>0</v>
      </c>
      <c r="H216" s="1">
        <f t="shared" si="102"/>
        <v>0</v>
      </c>
      <c r="I216" s="1">
        <f t="shared" si="103"/>
        <v>0</v>
      </c>
      <c r="J216" s="1">
        <f t="shared" si="104"/>
        <v>0</v>
      </c>
      <c r="K216" s="1">
        <f t="shared" si="105"/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f t="shared" si="106"/>
        <v>0.01024452</v>
      </c>
      <c r="AP216" s="1">
        <f t="shared" si="107"/>
        <v>0</v>
      </c>
      <c r="AQ216" s="1">
        <f t="shared" si="108"/>
        <v>0</v>
      </c>
      <c r="AR216" s="1">
        <f t="shared" si="109"/>
        <v>0</v>
      </c>
      <c r="AS216" s="1">
        <f t="shared" si="110"/>
        <v>0</v>
      </c>
      <c r="AT216" s="1">
        <f t="shared" si="111"/>
        <v>0</v>
      </c>
      <c r="AU216" s="1">
        <v>0</v>
      </c>
      <c r="AV216" s="1">
        <v>0.01024452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f t="shared" si="112"/>
        <v>0.01024452</v>
      </c>
      <c r="BZ216" s="1">
        <v>0</v>
      </c>
      <c r="CA216" s="3"/>
    </row>
    <row r="217" spans="1:79" ht="24">
      <c r="A217" s="23"/>
      <c r="B217" s="10" t="s">
        <v>355</v>
      </c>
      <c r="C217" s="25" t="s">
        <v>335</v>
      </c>
      <c r="D217" s="1">
        <v>1.0699367094</v>
      </c>
      <c r="E217" s="1">
        <v>0</v>
      </c>
      <c r="F217" s="1">
        <f t="shared" si="100"/>
        <v>1.0699367094</v>
      </c>
      <c r="G217" s="1">
        <f t="shared" si="101"/>
        <v>0</v>
      </c>
      <c r="H217" s="1">
        <f t="shared" si="102"/>
        <v>0</v>
      </c>
      <c r="I217" s="1">
        <f t="shared" si="103"/>
        <v>0.93</v>
      </c>
      <c r="J217" s="1">
        <f t="shared" si="104"/>
        <v>0</v>
      </c>
      <c r="K217" s="1">
        <f t="shared" si="105"/>
        <v>0</v>
      </c>
      <c r="L217" s="1">
        <v>0</v>
      </c>
      <c r="M217" s="1">
        <v>1.0699367094</v>
      </c>
      <c r="N217" s="1">
        <v>0</v>
      </c>
      <c r="O217" s="1">
        <v>0</v>
      </c>
      <c r="P217" s="1">
        <v>0.93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f t="shared" si="106"/>
        <v>1.0253179700000001</v>
      </c>
      <c r="AP217" s="1">
        <f t="shared" si="107"/>
        <v>0</v>
      </c>
      <c r="AQ217" s="1">
        <f t="shared" si="108"/>
        <v>0</v>
      </c>
      <c r="AR217" s="1">
        <f t="shared" si="109"/>
        <v>1.082</v>
      </c>
      <c r="AS217" s="1">
        <f t="shared" si="110"/>
        <v>0</v>
      </c>
      <c r="AT217" s="1">
        <f t="shared" si="111"/>
        <v>0</v>
      </c>
      <c r="AU217" s="1">
        <v>0</v>
      </c>
      <c r="AV217" s="1">
        <v>1.0253179700000001</v>
      </c>
      <c r="AW217" s="1">
        <v>0</v>
      </c>
      <c r="AX217" s="1">
        <v>0</v>
      </c>
      <c r="AY217" s="1">
        <v>1.082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f t="shared" si="112"/>
        <v>-0.04461873939999994</v>
      </c>
      <c r="BZ217" s="1">
        <f>BY217/F217*100</f>
        <v>-4.170222313899415</v>
      </c>
      <c r="CA217" s="3" t="s">
        <v>590</v>
      </c>
    </row>
    <row r="218" spans="1:79" ht="24">
      <c r="A218" s="23"/>
      <c r="B218" s="10" t="s">
        <v>356</v>
      </c>
      <c r="C218" s="25" t="s">
        <v>335</v>
      </c>
      <c r="D218" s="1">
        <v>0.5637300942</v>
      </c>
      <c r="E218" s="1">
        <v>0</v>
      </c>
      <c r="F218" s="1">
        <f t="shared" si="100"/>
        <v>0</v>
      </c>
      <c r="G218" s="1">
        <f t="shared" si="101"/>
        <v>0</v>
      </c>
      <c r="H218" s="1">
        <f t="shared" si="102"/>
        <v>0</v>
      </c>
      <c r="I218" s="1">
        <f t="shared" si="103"/>
        <v>0</v>
      </c>
      <c r="J218" s="1">
        <f t="shared" si="104"/>
        <v>0</v>
      </c>
      <c r="K218" s="1">
        <f t="shared" si="105"/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f t="shared" si="106"/>
        <v>0.01105166</v>
      </c>
      <c r="AP218" s="1">
        <f t="shared" si="107"/>
        <v>0</v>
      </c>
      <c r="AQ218" s="1">
        <f t="shared" si="108"/>
        <v>0</v>
      </c>
      <c r="AR218" s="1">
        <f t="shared" si="109"/>
        <v>0</v>
      </c>
      <c r="AS218" s="1">
        <f t="shared" si="110"/>
        <v>0</v>
      </c>
      <c r="AT218" s="1">
        <f t="shared" si="111"/>
        <v>0</v>
      </c>
      <c r="AU218" s="1">
        <v>0</v>
      </c>
      <c r="AV218" s="1">
        <v>0.01105166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f t="shared" si="112"/>
        <v>0.01105166</v>
      </c>
      <c r="BZ218" s="1">
        <v>0</v>
      </c>
      <c r="CA218" s="3"/>
    </row>
    <row r="219" spans="1:79" ht="24">
      <c r="A219" s="23"/>
      <c r="B219" s="10" t="s">
        <v>357</v>
      </c>
      <c r="C219" s="25" t="s">
        <v>335</v>
      </c>
      <c r="D219" s="1">
        <v>0.4371784404</v>
      </c>
      <c r="E219" s="1">
        <v>0</v>
      </c>
      <c r="F219" s="1">
        <f t="shared" si="100"/>
        <v>0.4371784404</v>
      </c>
      <c r="G219" s="1">
        <f t="shared" si="101"/>
        <v>0</v>
      </c>
      <c r="H219" s="1">
        <f t="shared" si="102"/>
        <v>0</v>
      </c>
      <c r="I219" s="1">
        <f t="shared" si="103"/>
        <v>0.38</v>
      </c>
      <c r="J219" s="1">
        <f t="shared" si="104"/>
        <v>0</v>
      </c>
      <c r="K219" s="1">
        <f t="shared" si="105"/>
        <v>0</v>
      </c>
      <c r="L219" s="1">
        <v>0</v>
      </c>
      <c r="M219" s="1">
        <v>0.4371784404</v>
      </c>
      <c r="N219" s="1">
        <v>0</v>
      </c>
      <c r="O219" s="1">
        <v>0</v>
      </c>
      <c r="P219" s="1">
        <v>0.38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f t="shared" si="106"/>
        <v>0.43518199999999996</v>
      </c>
      <c r="AP219" s="1">
        <f t="shared" si="107"/>
        <v>0</v>
      </c>
      <c r="AQ219" s="1">
        <f t="shared" si="108"/>
        <v>0</v>
      </c>
      <c r="AR219" s="1">
        <f t="shared" si="109"/>
        <v>0.364</v>
      </c>
      <c r="AS219" s="1">
        <f t="shared" si="110"/>
        <v>0</v>
      </c>
      <c r="AT219" s="1">
        <f t="shared" si="111"/>
        <v>0</v>
      </c>
      <c r="AU219" s="1">
        <v>0</v>
      </c>
      <c r="AV219" s="1">
        <v>0.43518199999999996</v>
      </c>
      <c r="AW219" s="1">
        <v>0</v>
      </c>
      <c r="AX219" s="1">
        <v>0</v>
      </c>
      <c r="AY219" s="1">
        <v>0.364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f t="shared" si="112"/>
        <v>-0.0019964404000000213</v>
      </c>
      <c r="BZ219" s="1">
        <f>BY219/F219*100</f>
        <v>-0.45666487994544325</v>
      </c>
      <c r="CA219" s="3" t="s">
        <v>590</v>
      </c>
    </row>
    <row r="220" spans="1:79" ht="24">
      <c r="A220" s="23"/>
      <c r="B220" s="10" t="s">
        <v>561</v>
      </c>
      <c r="C220" s="25" t="s">
        <v>335</v>
      </c>
      <c r="D220" s="1">
        <v>0</v>
      </c>
      <c r="E220" s="1">
        <v>0</v>
      </c>
      <c r="F220" s="1">
        <f t="shared" si="100"/>
        <v>0</v>
      </c>
      <c r="G220" s="1">
        <f t="shared" si="101"/>
        <v>0</v>
      </c>
      <c r="H220" s="1">
        <f t="shared" si="102"/>
        <v>0</v>
      </c>
      <c r="I220" s="1">
        <f t="shared" si="103"/>
        <v>0</v>
      </c>
      <c r="J220" s="1">
        <f t="shared" si="104"/>
        <v>0</v>
      </c>
      <c r="K220" s="1">
        <f t="shared" si="105"/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f t="shared" si="106"/>
        <v>0.03147862</v>
      </c>
      <c r="AP220" s="1">
        <f t="shared" si="107"/>
        <v>0</v>
      </c>
      <c r="AQ220" s="1">
        <f t="shared" si="108"/>
        <v>0</v>
      </c>
      <c r="AR220" s="1">
        <f t="shared" si="109"/>
        <v>0</v>
      </c>
      <c r="AS220" s="1">
        <f t="shared" si="110"/>
        <v>0</v>
      </c>
      <c r="AT220" s="1">
        <f t="shared" si="111"/>
        <v>0</v>
      </c>
      <c r="AU220" s="1">
        <v>0</v>
      </c>
      <c r="AV220" s="1">
        <v>0.03147862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f t="shared" si="112"/>
        <v>0.03147862</v>
      </c>
      <c r="BZ220" s="1">
        <v>0</v>
      </c>
      <c r="CA220" s="3"/>
    </row>
    <row r="221" spans="1:79" ht="12">
      <c r="A221" s="23"/>
      <c r="B221" s="9" t="s">
        <v>167</v>
      </c>
      <c r="C221" s="25"/>
      <c r="D221" s="1">
        <v>0</v>
      </c>
      <c r="E221" s="1">
        <v>0</v>
      </c>
      <c r="F221" s="1">
        <f t="shared" si="100"/>
        <v>0</v>
      </c>
      <c r="G221" s="1">
        <f t="shared" si="101"/>
        <v>0</v>
      </c>
      <c r="H221" s="1">
        <f t="shared" si="102"/>
        <v>0</v>
      </c>
      <c r="I221" s="1">
        <f t="shared" si="103"/>
        <v>0</v>
      </c>
      <c r="J221" s="1">
        <f t="shared" si="104"/>
        <v>0</v>
      </c>
      <c r="K221" s="1">
        <f t="shared" si="105"/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f t="shared" si="106"/>
        <v>0</v>
      </c>
      <c r="AP221" s="1">
        <f t="shared" si="107"/>
        <v>0</v>
      </c>
      <c r="AQ221" s="1">
        <f t="shared" si="108"/>
        <v>0</v>
      </c>
      <c r="AR221" s="1">
        <f t="shared" si="109"/>
        <v>0</v>
      </c>
      <c r="AS221" s="1">
        <f t="shared" si="110"/>
        <v>0</v>
      </c>
      <c r="AT221" s="1">
        <f t="shared" si="111"/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f t="shared" si="112"/>
        <v>0</v>
      </c>
      <c r="BZ221" s="1">
        <v>0</v>
      </c>
      <c r="CA221" s="3"/>
    </row>
    <row r="222" spans="1:79" ht="24">
      <c r="A222" s="23"/>
      <c r="B222" s="10" t="s">
        <v>358</v>
      </c>
      <c r="C222" s="25" t="s">
        <v>335</v>
      </c>
      <c r="D222" s="1">
        <v>0.36584932644</v>
      </c>
      <c r="E222" s="1">
        <v>0</v>
      </c>
      <c r="F222" s="1">
        <f t="shared" si="100"/>
        <v>0.36584932644</v>
      </c>
      <c r="G222" s="1">
        <f t="shared" si="101"/>
        <v>0</v>
      </c>
      <c r="H222" s="1">
        <f t="shared" si="102"/>
        <v>0</v>
      </c>
      <c r="I222" s="1">
        <f t="shared" si="103"/>
        <v>0.318</v>
      </c>
      <c r="J222" s="1">
        <f t="shared" si="104"/>
        <v>0</v>
      </c>
      <c r="K222" s="1">
        <f t="shared" si="105"/>
        <v>0</v>
      </c>
      <c r="L222" s="1">
        <v>0</v>
      </c>
      <c r="M222" s="1">
        <v>0.36584932644</v>
      </c>
      <c r="N222" s="1">
        <v>0</v>
      </c>
      <c r="O222" s="1">
        <v>0</v>
      </c>
      <c r="P222" s="1">
        <v>0.318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f t="shared" si="106"/>
        <v>0.26525509</v>
      </c>
      <c r="AP222" s="1">
        <f t="shared" si="107"/>
        <v>0</v>
      </c>
      <c r="AQ222" s="1">
        <f t="shared" si="108"/>
        <v>0</v>
      </c>
      <c r="AR222" s="1">
        <f t="shared" si="109"/>
        <v>0.255</v>
      </c>
      <c r="AS222" s="1">
        <f t="shared" si="110"/>
        <v>0</v>
      </c>
      <c r="AT222" s="1">
        <f t="shared" si="111"/>
        <v>0</v>
      </c>
      <c r="AU222" s="1">
        <v>0</v>
      </c>
      <c r="AV222" s="1">
        <v>0.26525509</v>
      </c>
      <c r="AW222" s="1">
        <v>0</v>
      </c>
      <c r="AX222" s="1">
        <v>0</v>
      </c>
      <c r="AY222" s="1">
        <v>0.255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f t="shared" si="112"/>
        <v>-0.10059423643999998</v>
      </c>
      <c r="BZ222" s="1">
        <f>BY222/F222*100</f>
        <v>-27.496083543151645</v>
      </c>
      <c r="CA222" s="3" t="s">
        <v>590</v>
      </c>
    </row>
    <row r="223" spans="1:79" ht="24">
      <c r="A223" s="23"/>
      <c r="B223" s="10" t="s">
        <v>359</v>
      </c>
      <c r="C223" s="25" t="s">
        <v>335</v>
      </c>
      <c r="D223" s="1">
        <v>0.82373621928</v>
      </c>
      <c r="E223" s="1">
        <v>0</v>
      </c>
      <c r="F223" s="1">
        <f t="shared" si="100"/>
        <v>0</v>
      </c>
      <c r="G223" s="1">
        <f t="shared" si="101"/>
        <v>0</v>
      </c>
      <c r="H223" s="1">
        <f t="shared" si="102"/>
        <v>0</v>
      </c>
      <c r="I223" s="1">
        <f t="shared" si="103"/>
        <v>0</v>
      </c>
      <c r="J223" s="1">
        <f t="shared" si="104"/>
        <v>0</v>
      </c>
      <c r="K223" s="1">
        <f t="shared" si="105"/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f t="shared" si="106"/>
        <v>0.01479764</v>
      </c>
      <c r="AP223" s="1">
        <f t="shared" si="107"/>
        <v>0</v>
      </c>
      <c r="AQ223" s="1">
        <f t="shared" si="108"/>
        <v>0</v>
      </c>
      <c r="AR223" s="1">
        <f t="shared" si="109"/>
        <v>0</v>
      </c>
      <c r="AS223" s="1">
        <f t="shared" si="110"/>
        <v>0</v>
      </c>
      <c r="AT223" s="1">
        <f t="shared" si="111"/>
        <v>0</v>
      </c>
      <c r="AU223" s="1">
        <v>0</v>
      </c>
      <c r="AV223" s="1">
        <v>0.01479764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f t="shared" si="112"/>
        <v>0.01479764</v>
      </c>
      <c r="BZ223" s="1">
        <v>0</v>
      </c>
      <c r="CA223" s="3"/>
    </row>
    <row r="224" spans="1:79" ht="24">
      <c r="A224" s="23"/>
      <c r="B224" s="10" t="s">
        <v>360</v>
      </c>
      <c r="C224" s="25" t="s">
        <v>335</v>
      </c>
      <c r="D224" s="1">
        <v>0.42682421418000005</v>
      </c>
      <c r="E224" s="1">
        <v>0</v>
      </c>
      <c r="F224" s="1">
        <f t="shared" si="100"/>
        <v>0</v>
      </c>
      <c r="G224" s="1">
        <f t="shared" si="101"/>
        <v>0</v>
      </c>
      <c r="H224" s="1">
        <f t="shared" si="102"/>
        <v>0</v>
      </c>
      <c r="I224" s="1">
        <f t="shared" si="103"/>
        <v>0</v>
      </c>
      <c r="J224" s="1">
        <f t="shared" si="104"/>
        <v>0</v>
      </c>
      <c r="K224" s="1">
        <f t="shared" si="105"/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f t="shared" si="106"/>
        <v>0.16909128</v>
      </c>
      <c r="AP224" s="1">
        <f t="shared" si="107"/>
        <v>0</v>
      </c>
      <c r="AQ224" s="1">
        <f t="shared" si="108"/>
        <v>0</v>
      </c>
      <c r="AR224" s="1">
        <f t="shared" si="109"/>
        <v>0</v>
      </c>
      <c r="AS224" s="1">
        <f t="shared" si="110"/>
        <v>0</v>
      </c>
      <c r="AT224" s="1">
        <f t="shared" si="111"/>
        <v>0</v>
      </c>
      <c r="AU224" s="1">
        <v>0</v>
      </c>
      <c r="AV224" s="1">
        <v>0.16909128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f t="shared" si="112"/>
        <v>0.16909128</v>
      </c>
      <c r="BZ224" s="1">
        <v>0</v>
      </c>
      <c r="CA224" s="3" t="s">
        <v>582</v>
      </c>
    </row>
    <row r="225" spans="1:79" ht="24">
      <c r="A225" s="23"/>
      <c r="B225" s="10" t="s">
        <v>361</v>
      </c>
      <c r="C225" s="25" t="s">
        <v>335</v>
      </c>
      <c r="D225" s="1">
        <v>1.0848928139399998</v>
      </c>
      <c r="E225" s="1">
        <v>0</v>
      </c>
      <c r="F225" s="1">
        <f t="shared" si="100"/>
        <v>1.0848928139399998</v>
      </c>
      <c r="G225" s="1">
        <f t="shared" si="101"/>
        <v>0</v>
      </c>
      <c r="H225" s="1">
        <f t="shared" si="102"/>
        <v>0</v>
      </c>
      <c r="I225" s="1">
        <f t="shared" si="103"/>
        <v>0.943</v>
      </c>
      <c r="J225" s="1">
        <f t="shared" si="104"/>
        <v>0</v>
      </c>
      <c r="K225" s="1">
        <f t="shared" si="105"/>
        <v>0</v>
      </c>
      <c r="L225" s="1">
        <v>0</v>
      </c>
      <c r="M225" s="1">
        <v>1.0848928139399998</v>
      </c>
      <c r="N225" s="1">
        <v>0</v>
      </c>
      <c r="O225" s="1">
        <v>0</v>
      </c>
      <c r="P225" s="1">
        <v>0.943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f t="shared" si="106"/>
        <v>0.53639525</v>
      </c>
      <c r="AP225" s="1">
        <f t="shared" si="107"/>
        <v>0</v>
      </c>
      <c r="AQ225" s="1">
        <f t="shared" si="108"/>
        <v>0</v>
      </c>
      <c r="AR225" s="1">
        <f t="shared" si="109"/>
        <v>0.83</v>
      </c>
      <c r="AS225" s="1">
        <f t="shared" si="110"/>
        <v>0</v>
      </c>
      <c r="AT225" s="1">
        <f t="shared" si="111"/>
        <v>0</v>
      </c>
      <c r="AU225" s="1">
        <v>0</v>
      </c>
      <c r="AV225" s="1">
        <v>0.53639525</v>
      </c>
      <c r="AW225" s="1">
        <v>0</v>
      </c>
      <c r="AX225" s="1">
        <v>0</v>
      </c>
      <c r="AY225" s="1">
        <v>0.83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f t="shared" si="112"/>
        <v>-0.5484975639399998</v>
      </c>
      <c r="BZ225" s="1">
        <f>BY225/F225*100</f>
        <v>-50.557765420901255</v>
      </c>
      <c r="CA225" s="3" t="s">
        <v>590</v>
      </c>
    </row>
    <row r="226" spans="1:79" ht="24">
      <c r="A226" s="23"/>
      <c r="B226" s="10" t="s">
        <v>362</v>
      </c>
      <c r="C226" s="25" t="s">
        <v>335</v>
      </c>
      <c r="D226" s="1">
        <v>1.035422622</v>
      </c>
      <c r="E226" s="1">
        <v>0</v>
      </c>
      <c r="F226" s="1">
        <f t="shared" si="100"/>
        <v>0</v>
      </c>
      <c r="G226" s="1">
        <f t="shared" si="101"/>
        <v>0</v>
      </c>
      <c r="H226" s="1">
        <f t="shared" si="102"/>
        <v>0</v>
      </c>
      <c r="I226" s="1">
        <f t="shared" si="103"/>
        <v>0</v>
      </c>
      <c r="J226" s="1">
        <f t="shared" si="104"/>
        <v>0</v>
      </c>
      <c r="K226" s="1">
        <f t="shared" si="105"/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f t="shared" si="106"/>
        <v>0.01945424</v>
      </c>
      <c r="AP226" s="1">
        <f t="shared" si="107"/>
        <v>0</v>
      </c>
      <c r="AQ226" s="1">
        <f t="shared" si="108"/>
        <v>0</v>
      </c>
      <c r="AR226" s="1">
        <f t="shared" si="109"/>
        <v>0</v>
      </c>
      <c r="AS226" s="1">
        <f t="shared" si="110"/>
        <v>0</v>
      </c>
      <c r="AT226" s="1">
        <f t="shared" si="111"/>
        <v>0</v>
      </c>
      <c r="AU226" s="1">
        <v>0</v>
      </c>
      <c r="AV226" s="1">
        <v>0.01945424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f t="shared" si="112"/>
        <v>0.01945424</v>
      </c>
      <c r="BZ226" s="1">
        <v>0</v>
      </c>
      <c r="CA226" s="3"/>
    </row>
    <row r="227" spans="1:79" ht="12">
      <c r="A227" s="23"/>
      <c r="B227" s="9" t="s">
        <v>178</v>
      </c>
      <c r="C227" s="25"/>
      <c r="D227" s="1">
        <v>0</v>
      </c>
      <c r="E227" s="1">
        <v>0</v>
      </c>
      <c r="F227" s="1">
        <f t="shared" si="100"/>
        <v>0</v>
      </c>
      <c r="G227" s="1">
        <f t="shared" si="101"/>
        <v>0</v>
      </c>
      <c r="H227" s="1">
        <f t="shared" si="102"/>
        <v>0</v>
      </c>
      <c r="I227" s="1">
        <f t="shared" si="103"/>
        <v>0</v>
      </c>
      <c r="J227" s="1">
        <f t="shared" si="104"/>
        <v>0</v>
      </c>
      <c r="K227" s="1">
        <f t="shared" si="105"/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f t="shared" si="106"/>
        <v>0</v>
      </c>
      <c r="AP227" s="1">
        <f t="shared" si="107"/>
        <v>0</v>
      </c>
      <c r="AQ227" s="1">
        <f t="shared" si="108"/>
        <v>0</v>
      </c>
      <c r="AR227" s="1">
        <f t="shared" si="109"/>
        <v>0</v>
      </c>
      <c r="AS227" s="1">
        <f t="shared" si="110"/>
        <v>0</v>
      </c>
      <c r="AT227" s="1">
        <f t="shared" si="111"/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f t="shared" si="112"/>
        <v>0</v>
      </c>
      <c r="BZ227" s="1">
        <v>0</v>
      </c>
      <c r="CA227" s="3"/>
    </row>
    <row r="228" spans="1:79" ht="36">
      <c r="A228" s="23"/>
      <c r="B228" s="10" t="s">
        <v>363</v>
      </c>
      <c r="C228" s="25" t="s">
        <v>335</v>
      </c>
      <c r="D228" s="1">
        <v>1.5071151498</v>
      </c>
      <c r="E228" s="1">
        <v>0</v>
      </c>
      <c r="F228" s="1">
        <f t="shared" si="100"/>
        <v>0</v>
      </c>
      <c r="G228" s="1">
        <f t="shared" si="101"/>
        <v>0</v>
      </c>
      <c r="H228" s="1">
        <f t="shared" si="102"/>
        <v>0</v>
      </c>
      <c r="I228" s="1">
        <f t="shared" si="103"/>
        <v>0</v>
      </c>
      <c r="J228" s="1">
        <f t="shared" si="104"/>
        <v>0</v>
      </c>
      <c r="K228" s="1">
        <f t="shared" si="105"/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f t="shared" si="106"/>
        <v>0</v>
      </c>
      <c r="AP228" s="1">
        <f t="shared" si="107"/>
        <v>0</v>
      </c>
      <c r="AQ228" s="1">
        <f t="shared" si="108"/>
        <v>0</v>
      </c>
      <c r="AR228" s="1">
        <f t="shared" si="109"/>
        <v>0</v>
      </c>
      <c r="AS228" s="1">
        <f t="shared" si="110"/>
        <v>0</v>
      </c>
      <c r="AT228" s="1">
        <f t="shared" si="111"/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f t="shared" si="112"/>
        <v>0</v>
      </c>
      <c r="BZ228" s="1">
        <v>0</v>
      </c>
      <c r="CA228" s="4"/>
    </row>
    <row r="229" spans="1:79" ht="12">
      <c r="A229" s="23"/>
      <c r="B229" s="10" t="s">
        <v>562</v>
      </c>
      <c r="C229" s="25" t="s">
        <v>335</v>
      </c>
      <c r="D229" s="1">
        <v>0</v>
      </c>
      <c r="E229" s="1">
        <v>0</v>
      </c>
      <c r="F229" s="1">
        <f t="shared" si="100"/>
        <v>0</v>
      </c>
      <c r="G229" s="1">
        <f t="shared" si="101"/>
        <v>0</v>
      </c>
      <c r="H229" s="1">
        <f t="shared" si="102"/>
        <v>0</v>
      </c>
      <c r="I229" s="1">
        <f t="shared" si="103"/>
        <v>0</v>
      </c>
      <c r="J229" s="1">
        <f t="shared" si="104"/>
        <v>0</v>
      </c>
      <c r="K229" s="1">
        <f t="shared" si="105"/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f t="shared" si="106"/>
        <v>0.0072436</v>
      </c>
      <c r="AP229" s="1">
        <f t="shared" si="107"/>
        <v>0</v>
      </c>
      <c r="AQ229" s="1">
        <f t="shared" si="108"/>
        <v>0</v>
      </c>
      <c r="AR229" s="1">
        <f t="shared" si="109"/>
        <v>0</v>
      </c>
      <c r="AS229" s="1">
        <f t="shared" si="110"/>
        <v>0</v>
      </c>
      <c r="AT229" s="1">
        <f t="shared" si="111"/>
        <v>0</v>
      </c>
      <c r="AU229" s="1">
        <v>0</v>
      </c>
      <c r="AV229" s="1">
        <v>0.0072436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f t="shared" si="112"/>
        <v>0.0072436</v>
      </c>
      <c r="BZ229" s="1">
        <v>0</v>
      </c>
      <c r="CA229" s="4"/>
    </row>
    <row r="230" spans="1:79" ht="12">
      <c r="A230" s="23"/>
      <c r="B230" s="10" t="s">
        <v>563</v>
      </c>
      <c r="C230" s="25" t="s">
        <v>335</v>
      </c>
      <c r="D230" s="1">
        <v>0</v>
      </c>
      <c r="E230" s="1">
        <v>0</v>
      </c>
      <c r="F230" s="1">
        <f t="shared" si="100"/>
        <v>0</v>
      </c>
      <c r="G230" s="1">
        <f t="shared" si="101"/>
        <v>0</v>
      </c>
      <c r="H230" s="1">
        <f t="shared" si="102"/>
        <v>0</v>
      </c>
      <c r="I230" s="1">
        <f t="shared" si="103"/>
        <v>0</v>
      </c>
      <c r="J230" s="1">
        <f t="shared" si="104"/>
        <v>0</v>
      </c>
      <c r="K230" s="1">
        <f t="shared" si="105"/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f t="shared" si="106"/>
        <v>0.00792657</v>
      </c>
      <c r="AP230" s="1">
        <f t="shared" si="107"/>
        <v>0</v>
      </c>
      <c r="AQ230" s="1">
        <f t="shared" si="108"/>
        <v>0</v>
      </c>
      <c r="AR230" s="1">
        <f t="shared" si="109"/>
        <v>0</v>
      </c>
      <c r="AS230" s="1">
        <f t="shared" si="110"/>
        <v>0</v>
      </c>
      <c r="AT230" s="1">
        <f t="shared" si="111"/>
        <v>0</v>
      </c>
      <c r="AU230" s="1">
        <v>0</v>
      </c>
      <c r="AV230" s="1">
        <v>0.00792657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f t="shared" si="112"/>
        <v>0.00792657</v>
      </c>
      <c r="BZ230" s="1">
        <v>0</v>
      </c>
      <c r="CA230" s="3"/>
    </row>
    <row r="231" spans="1:79" ht="24">
      <c r="A231" s="23"/>
      <c r="B231" s="10" t="s">
        <v>364</v>
      </c>
      <c r="C231" s="25" t="s">
        <v>335</v>
      </c>
      <c r="D231" s="1">
        <v>0.6672723564</v>
      </c>
      <c r="E231" s="1">
        <v>0</v>
      </c>
      <c r="F231" s="1">
        <f t="shared" si="100"/>
        <v>0</v>
      </c>
      <c r="G231" s="1">
        <f t="shared" si="101"/>
        <v>0</v>
      </c>
      <c r="H231" s="1">
        <f t="shared" si="102"/>
        <v>0</v>
      </c>
      <c r="I231" s="1">
        <f t="shared" si="103"/>
        <v>0</v>
      </c>
      <c r="J231" s="1">
        <f t="shared" si="104"/>
        <v>0</v>
      </c>
      <c r="K231" s="1">
        <f t="shared" si="105"/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f t="shared" si="106"/>
        <v>0.0134524</v>
      </c>
      <c r="AP231" s="1">
        <f t="shared" si="107"/>
        <v>0</v>
      </c>
      <c r="AQ231" s="1">
        <f t="shared" si="108"/>
        <v>0</v>
      </c>
      <c r="AR231" s="1">
        <f t="shared" si="109"/>
        <v>0</v>
      </c>
      <c r="AS231" s="1">
        <f t="shared" si="110"/>
        <v>0</v>
      </c>
      <c r="AT231" s="1">
        <f t="shared" si="111"/>
        <v>0</v>
      </c>
      <c r="AU231" s="1">
        <v>0</v>
      </c>
      <c r="AV231" s="1">
        <v>0.0134524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f t="shared" si="112"/>
        <v>0.0134524</v>
      </c>
      <c r="BZ231" s="1">
        <v>0</v>
      </c>
      <c r="CA231" s="3"/>
    </row>
    <row r="232" spans="1:79" ht="24">
      <c r="A232" s="23"/>
      <c r="B232" s="10" t="s">
        <v>365</v>
      </c>
      <c r="C232" s="25" t="s">
        <v>335</v>
      </c>
      <c r="D232" s="1">
        <v>0.8053287059999998</v>
      </c>
      <c r="E232" s="1">
        <v>0</v>
      </c>
      <c r="F232" s="1">
        <f t="shared" si="100"/>
        <v>0.8053287059999998</v>
      </c>
      <c r="G232" s="1">
        <f t="shared" si="101"/>
        <v>0</v>
      </c>
      <c r="H232" s="1">
        <f t="shared" si="102"/>
        <v>0</v>
      </c>
      <c r="I232" s="1">
        <f t="shared" si="103"/>
        <v>0.7</v>
      </c>
      <c r="J232" s="1">
        <f t="shared" si="104"/>
        <v>0</v>
      </c>
      <c r="K232" s="1">
        <f t="shared" si="105"/>
        <v>0</v>
      </c>
      <c r="L232" s="1">
        <v>0</v>
      </c>
      <c r="M232" s="1">
        <v>0.8053287059999998</v>
      </c>
      <c r="N232" s="1">
        <v>0</v>
      </c>
      <c r="O232" s="1">
        <v>0</v>
      </c>
      <c r="P232" s="1">
        <v>0.7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f t="shared" si="106"/>
        <v>0.70893926</v>
      </c>
      <c r="AP232" s="1">
        <f t="shared" si="107"/>
        <v>0</v>
      </c>
      <c r="AQ232" s="1">
        <f t="shared" si="108"/>
        <v>0</v>
      </c>
      <c r="AR232" s="1">
        <f t="shared" si="109"/>
        <v>0.727</v>
      </c>
      <c r="AS232" s="1">
        <f t="shared" si="110"/>
        <v>0</v>
      </c>
      <c r="AT232" s="1">
        <f t="shared" si="111"/>
        <v>0</v>
      </c>
      <c r="AU232" s="1">
        <v>0</v>
      </c>
      <c r="AV232" s="1">
        <v>0.70893926</v>
      </c>
      <c r="AW232" s="1">
        <v>0</v>
      </c>
      <c r="AX232" s="1">
        <v>0</v>
      </c>
      <c r="AY232" s="1">
        <v>0.727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f t="shared" si="112"/>
        <v>-0.09638944599999988</v>
      </c>
      <c r="BZ232" s="1">
        <f>BY232/F232*100</f>
        <v>-11.96895693421363</v>
      </c>
      <c r="CA232" s="3" t="s">
        <v>590</v>
      </c>
    </row>
    <row r="233" spans="1:79" ht="24">
      <c r="A233" s="23"/>
      <c r="B233" s="10" t="s">
        <v>366</v>
      </c>
      <c r="C233" s="25" t="s">
        <v>335</v>
      </c>
      <c r="D233" s="1">
        <v>0.920375664</v>
      </c>
      <c r="E233" s="1">
        <v>0</v>
      </c>
      <c r="F233" s="1">
        <f t="shared" si="100"/>
        <v>0</v>
      </c>
      <c r="G233" s="1">
        <f t="shared" si="101"/>
        <v>0</v>
      </c>
      <c r="H233" s="1">
        <f t="shared" si="102"/>
        <v>0</v>
      </c>
      <c r="I233" s="1">
        <f t="shared" si="103"/>
        <v>0</v>
      </c>
      <c r="J233" s="1">
        <f t="shared" si="104"/>
        <v>0</v>
      </c>
      <c r="K233" s="1">
        <f t="shared" si="105"/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f t="shared" si="106"/>
        <v>0.01986816</v>
      </c>
      <c r="AP233" s="1">
        <f t="shared" si="107"/>
        <v>0</v>
      </c>
      <c r="AQ233" s="1">
        <f t="shared" si="108"/>
        <v>0</v>
      </c>
      <c r="AR233" s="1">
        <f t="shared" si="109"/>
        <v>0</v>
      </c>
      <c r="AS233" s="1">
        <f t="shared" si="110"/>
        <v>0</v>
      </c>
      <c r="AT233" s="1">
        <f t="shared" si="111"/>
        <v>0</v>
      </c>
      <c r="AU233" s="1">
        <v>0</v>
      </c>
      <c r="AV233" s="1">
        <v>0.01986816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f t="shared" si="112"/>
        <v>0.01986816</v>
      </c>
      <c r="BZ233" s="1">
        <v>0</v>
      </c>
      <c r="CA233" s="3"/>
    </row>
    <row r="234" spans="1:79" ht="24">
      <c r="A234" s="23"/>
      <c r="B234" s="10" t="s">
        <v>579</v>
      </c>
      <c r="C234" s="25" t="s">
        <v>335</v>
      </c>
      <c r="D234" s="1">
        <v>0.8168334018</v>
      </c>
      <c r="E234" s="1">
        <v>0</v>
      </c>
      <c r="F234" s="1">
        <f t="shared" si="100"/>
        <v>0.8168334018</v>
      </c>
      <c r="G234" s="1">
        <f t="shared" si="101"/>
        <v>0</v>
      </c>
      <c r="H234" s="1">
        <f t="shared" si="102"/>
        <v>0</v>
      </c>
      <c r="I234" s="1">
        <f t="shared" si="103"/>
        <v>0.71</v>
      </c>
      <c r="J234" s="1">
        <f t="shared" si="104"/>
        <v>0</v>
      </c>
      <c r="K234" s="1">
        <f t="shared" si="105"/>
        <v>0</v>
      </c>
      <c r="L234" s="1">
        <v>0</v>
      </c>
      <c r="M234" s="1">
        <v>0.8168334018</v>
      </c>
      <c r="N234" s="1">
        <v>0</v>
      </c>
      <c r="O234" s="1">
        <v>0</v>
      </c>
      <c r="P234" s="1">
        <v>0.71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f t="shared" si="106"/>
        <v>0.75186995</v>
      </c>
      <c r="AP234" s="1">
        <f t="shared" si="107"/>
        <v>0</v>
      </c>
      <c r="AQ234" s="1">
        <f t="shared" si="108"/>
        <v>0</v>
      </c>
      <c r="AR234" s="1">
        <f t="shared" si="109"/>
        <v>0.666</v>
      </c>
      <c r="AS234" s="1">
        <f t="shared" si="110"/>
        <v>0</v>
      </c>
      <c r="AT234" s="1">
        <f t="shared" si="111"/>
        <v>0</v>
      </c>
      <c r="AU234" s="1">
        <v>0</v>
      </c>
      <c r="AV234" s="1">
        <v>0.75186995</v>
      </c>
      <c r="AW234" s="1">
        <v>0</v>
      </c>
      <c r="AX234" s="1">
        <v>0</v>
      </c>
      <c r="AY234" s="1">
        <v>0.666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f t="shared" si="112"/>
        <v>-0.06496345179999996</v>
      </c>
      <c r="BZ234" s="1">
        <f>BY234/F234*100</f>
        <v>-7.9530846384151825</v>
      </c>
      <c r="CA234" s="3" t="s">
        <v>590</v>
      </c>
    </row>
    <row r="235" spans="1:79" ht="24">
      <c r="A235" s="23"/>
      <c r="B235" s="10" t="s">
        <v>580</v>
      </c>
      <c r="C235" s="25" t="s">
        <v>335</v>
      </c>
      <c r="D235" s="1">
        <v>0.48319722359999995</v>
      </c>
      <c r="E235" s="1">
        <v>0</v>
      </c>
      <c r="F235" s="1">
        <f t="shared" si="100"/>
        <v>0</v>
      </c>
      <c r="G235" s="1">
        <f t="shared" si="101"/>
        <v>0</v>
      </c>
      <c r="H235" s="1">
        <f t="shared" si="102"/>
        <v>0</v>
      </c>
      <c r="I235" s="1">
        <f t="shared" si="103"/>
        <v>0</v>
      </c>
      <c r="J235" s="1">
        <f t="shared" si="104"/>
        <v>0</v>
      </c>
      <c r="K235" s="1">
        <f t="shared" si="105"/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f t="shared" si="106"/>
        <v>0.01318335</v>
      </c>
      <c r="AP235" s="1">
        <f t="shared" si="107"/>
        <v>0</v>
      </c>
      <c r="AQ235" s="1">
        <f t="shared" si="108"/>
        <v>0</v>
      </c>
      <c r="AR235" s="1">
        <f t="shared" si="109"/>
        <v>0</v>
      </c>
      <c r="AS235" s="1">
        <f t="shared" si="110"/>
        <v>0</v>
      </c>
      <c r="AT235" s="1">
        <f t="shared" si="111"/>
        <v>0</v>
      </c>
      <c r="AU235" s="1">
        <v>0</v>
      </c>
      <c r="AV235" s="1">
        <v>0.01318335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f t="shared" si="112"/>
        <v>0.01318335</v>
      </c>
      <c r="BZ235" s="1">
        <v>0</v>
      </c>
      <c r="CA235" s="3"/>
    </row>
    <row r="236" spans="1:79" ht="24">
      <c r="A236" s="23"/>
      <c r="B236" s="10" t="s">
        <v>367</v>
      </c>
      <c r="C236" s="25" t="s">
        <v>335</v>
      </c>
      <c r="D236" s="1">
        <v>0.460187832</v>
      </c>
      <c r="E236" s="1">
        <v>0</v>
      </c>
      <c r="F236" s="1">
        <f t="shared" si="100"/>
        <v>0</v>
      </c>
      <c r="G236" s="1">
        <f t="shared" si="101"/>
        <v>0</v>
      </c>
      <c r="H236" s="1">
        <f t="shared" si="102"/>
        <v>0</v>
      </c>
      <c r="I236" s="1">
        <f t="shared" si="103"/>
        <v>0</v>
      </c>
      <c r="J236" s="1">
        <f t="shared" si="104"/>
        <v>0</v>
      </c>
      <c r="K236" s="1">
        <f t="shared" si="105"/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f t="shared" si="106"/>
        <v>0.00997547</v>
      </c>
      <c r="AP236" s="1">
        <f t="shared" si="107"/>
        <v>0</v>
      </c>
      <c r="AQ236" s="1">
        <f t="shared" si="108"/>
        <v>0</v>
      </c>
      <c r="AR236" s="1">
        <f t="shared" si="109"/>
        <v>0</v>
      </c>
      <c r="AS236" s="1">
        <f t="shared" si="110"/>
        <v>0</v>
      </c>
      <c r="AT236" s="1">
        <f t="shared" si="111"/>
        <v>0</v>
      </c>
      <c r="AU236" s="1">
        <v>0</v>
      </c>
      <c r="AV236" s="1">
        <v>0.00997547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f t="shared" si="112"/>
        <v>0.00997547</v>
      </c>
      <c r="BZ236" s="1">
        <v>0</v>
      </c>
      <c r="CA236" s="3"/>
    </row>
    <row r="237" spans="1:79" ht="24">
      <c r="A237" s="23"/>
      <c r="B237" s="10" t="s">
        <v>368</v>
      </c>
      <c r="C237" s="25" t="s">
        <v>335</v>
      </c>
      <c r="D237" s="1">
        <v>1.816788454</v>
      </c>
      <c r="E237" s="1">
        <v>0</v>
      </c>
      <c r="F237" s="1">
        <f t="shared" si="100"/>
        <v>0</v>
      </c>
      <c r="G237" s="1">
        <f t="shared" si="101"/>
        <v>0</v>
      </c>
      <c r="H237" s="1">
        <f t="shared" si="102"/>
        <v>0</v>
      </c>
      <c r="I237" s="1">
        <f t="shared" si="103"/>
        <v>0</v>
      </c>
      <c r="J237" s="1">
        <f t="shared" si="104"/>
        <v>0</v>
      </c>
      <c r="K237" s="1">
        <f t="shared" si="105"/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f t="shared" si="106"/>
        <v>0.03083704</v>
      </c>
      <c r="AP237" s="1">
        <f t="shared" si="107"/>
        <v>0</v>
      </c>
      <c r="AQ237" s="1">
        <f t="shared" si="108"/>
        <v>0</v>
      </c>
      <c r="AR237" s="1">
        <f t="shared" si="109"/>
        <v>0</v>
      </c>
      <c r="AS237" s="1">
        <f t="shared" si="110"/>
        <v>0</v>
      </c>
      <c r="AT237" s="1">
        <f t="shared" si="111"/>
        <v>0</v>
      </c>
      <c r="AU237" s="1">
        <v>0</v>
      </c>
      <c r="AV237" s="1">
        <v>0.03083704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f t="shared" si="112"/>
        <v>0.03083704</v>
      </c>
      <c r="BZ237" s="1">
        <v>0</v>
      </c>
      <c r="CA237" s="3"/>
    </row>
    <row r="238" spans="1:79" ht="12">
      <c r="A238" s="23"/>
      <c r="B238" s="9" t="s">
        <v>224</v>
      </c>
      <c r="C238" s="25"/>
      <c r="D238" s="1">
        <v>0</v>
      </c>
      <c r="E238" s="1">
        <v>0</v>
      </c>
      <c r="F238" s="1">
        <f t="shared" si="100"/>
        <v>0</v>
      </c>
      <c r="G238" s="1">
        <f t="shared" si="101"/>
        <v>0</v>
      </c>
      <c r="H238" s="1">
        <f t="shared" si="102"/>
        <v>0</v>
      </c>
      <c r="I238" s="1">
        <f t="shared" si="103"/>
        <v>0</v>
      </c>
      <c r="J238" s="1">
        <f t="shared" si="104"/>
        <v>0</v>
      </c>
      <c r="K238" s="1">
        <f t="shared" si="105"/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f t="shared" si="106"/>
        <v>0</v>
      </c>
      <c r="AP238" s="1">
        <f t="shared" si="107"/>
        <v>0</v>
      </c>
      <c r="AQ238" s="1">
        <f t="shared" si="108"/>
        <v>0</v>
      </c>
      <c r="AR238" s="1">
        <f t="shared" si="109"/>
        <v>0</v>
      </c>
      <c r="AS238" s="1">
        <f t="shared" si="110"/>
        <v>0</v>
      </c>
      <c r="AT238" s="1">
        <f t="shared" si="111"/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f t="shared" si="112"/>
        <v>0</v>
      </c>
      <c r="BZ238" s="1">
        <v>0</v>
      </c>
      <c r="CA238" s="3"/>
    </row>
    <row r="239" spans="1:79" ht="24">
      <c r="A239" s="23"/>
      <c r="B239" s="10" t="s">
        <v>369</v>
      </c>
      <c r="C239" s="25" t="s">
        <v>335</v>
      </c>
      <c r="D239" s="1">
        <v>1.1389648842000002</v>
      </c>
      <c r="E239" s="1">
        <v>0</v>
      </c>
      <c r="F239" s="1">
        <f t="shared" si="100"/>
        <v>0</v>
      </c>
      <c r="G239" s="1">
        <f t="shared" si="101"/>
        <v>0</v>
      </c>
      <c r="H239" s="1">
        <f t="shared" si="102"/>
        <v>0</v>
      </c>
      <c r="I239" s="1">
        <f t="shared" si="103"/>
        <v>0</v>
      </c>
      <c r="J239" s="1">
        <f t="shared" si="104"/>
        <v>0</v>
      </c>
      <c r="K239" s="1">
        <f t="shared" si="105"/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f t="shared" si="106"/>
        <v>0.01697072</v>
      </c>
      <c r="AP239" s="1">
        <f t="shared" si="107"/>
        <v>0</v>
      </c>
      <c r="AQ239" s="1">
        <f t="shared" si="108"/>
        <v>0</v>
      </c>
      <c r="AR239" s="1">
        <f t="shared" si="109"/>
        <v>0</v>
      </c>
      <c r="AS239" s="1">
        <f t="shared" si="110"/>
        <v>0</v>
      </c>
      <c r="AT239" s="1">
        <f t="shared" si="111"/>
        <v>0</v>
      </c>
      <c r="AU239" s="1">
        <v>0</v>
      </c>
      <c r="AV239" s="1">
        <v>0.01697072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f t="shared" si="112"/>
        <v>0.01697072</v>
      </c>
      <c r="BZ239" s="1">
        <v>0</v>
      </c>
      <c r="CA239" s="3"/>
    </row>
    <row r="240" spans="1:79" ht="24">
      <c r="A240" s="23"/>
      <c r="B240" s="10" t="s">
        <v>370</v>
      </c>
      <c r="C240" s="25" t="s">
        <v>335</v>
      </c>
      <c r="D240" s="1">
        <v>1.0181655782999999</v>
      </c>
      <c r="E240" s="1">
        <v>0</v>
      </c>
      <c r="F240" s="1">
        <f t="shared" si="100"/>
        <v>1.0181655782999999</v>
      </c>
      <c r="G240" s="1">
        <f t="shared" si="101"/>
        <v>0</v>
      </c>
      <c r="H240" s="1">
        <f t="shared" si="102"/>
        <v>0</v>
      </c>
      <c r="I240" s="1">
        <f t="shared" si="103"/>
        <v>0.885</v>
      </c>
      <c r="J240" s="1">
        <f t="shared" si="104"/>
        <v>0</v>
      </c>
      <c r="K240" s="1">
        <f t="shared" si="105"/>
        <v>0</v>
      </c>
      <c r="L240" s="1">
        <v>0</v>
      </c>
      <c r="M240" s="1">
        <v>1.0181655782999999</v>
      </c>
      <c r="N240" s="1">
        <v>0</v>
      </c>
      <c r="O240" s="1">
        <v>0</v>
      </c>
      <c r="P240" s="1">
        <v>0.885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f t="shared" si="106"/>
        <v>0.52359977</v>
      </c>
      <c r="AP240" s="1">
        <f t="shared" si="107"/>
        <v>0</v>
      </c>
      <c r="AQ240" s="1">
        <f t="shared" si="108"/>
        <v>0</v>
      </c>
      <c r="AR240" s="1">
        <f t="shared" si="109"/>
        <v>0.607</v>
      </c>
      <c r="AS240" s="1">
        <f t="shared" si="110"/>
        <v>0</v>
      </c>
      <c r="AT240" s="1">
        <f t="shared" si="111"/>
        <v>0</v>
      </c>
      <c r="AU240" s="1">
        <v>0</v>
      </c>
      <c r="AV240" s="1">
        <v>0.52359977</v>
      </c>
      <c r="AW240" s="1">
        <v>0</v>
      </c>
      <c r="AX240" s="1">
        <v>0</v>
      </c>
      <c r="AY240" s="1">
        <v>0.607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f t="shared" si="112"/>
        <v>-0.49456580829999985</v>
      </c>
      <c r="BZ240" s="1">
        <f>BY240/F240*100</f>
        <v>-48.57420235378231</v>
      </c>
      <c r="CA240" s="3" t="s">
        <v>590</v>
      </c>
    </row>
    <row r="241" spans="1:79" ht="36">
      <c r="A241" s="23"/>
      <c r="B241" s="10" t="s">
        <v>371</v>
      </c>
      <c r="C241" s="25" t="s">
        <v>335</v>
      </c>
      <c r="D241" s="1">
        <v>2.531033076</v>
      </c>
      <c r="E241" s="1">
        <v>0</v>
      </c>
      <c r="F241" s="1">
        <f t="shared" si="100"/>
        <v>0</v>
      </c>
      <c r="G241" s="1">
        <f t="shared" si="101"/>
        <v>0</v>
      </c>
      <c r="H241" s="1">
        <f t="shared" si="102"/>
        <v>0</v>
      </c>
      <c r="I241" s="1">
        <f t="shared" si="103"/>
        <v>0</v>
      </c>
      <c r="J241" s="1">
        <f t="shared" si="104"/>
        <v>0</v>
      </c>
      <c r="K241" s="1">
        <f t="shared" si="105"/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f t="shared" si="106"/>
        <v>0.03911544</v>
      </c>
      <c r="AP241" s="1">
        <f t="shared" si="107"/>
        <v>0</v>
      </c>
      <c r="AQ241" s="1">
        <f t="shared" si="108"/>
        <v>0</v>
      </c>
      <c r="AR241" s="1">
        <f t="shared" si="109"/>
        <v>0</v>
      </c>
      <c r="AS241" s="1">
        <f t="shared" si="110"/>
        <v>0</v>
      </c>
      <c r="AT241" s="1">
        <f t="shared" si="111"/>
        <v>0</v>
      </c>
      <c r="AU241" s="1">
        <v>0</v>
      </c>
      <c r="AV241" s="1">
        <v>0.03911544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f t="shared" si="112"/>
        <v>0.03911544</v>
      </c>
      <c r="BZ241" s="1">
        <v>0</v>
      </c>
      <c r="CA241" s="4"/>
    </row>
    <row r="242" spans="1:79" ht="29.25" customHeight="1">
      <c r="A242" s="23"/>
      <c r="B242" s="10" t="s">
        <v>372</v>
      </c>
      <c r="C242" s="25" t="s">
        <v>335</v>
      </c>
      <c r="D242" s="1">
        <v>0.1875606954</v>
      </c>
      <c r="E242" s="1">
        <v>0</v>
      </c>
      <c r="F242" s="1">
        <f t="shared" si="100"/>
        <v>0</v>
      </c>
      <c r="G242" s="1">
        <f t="shared" si="101"/>
        <v>0</v>
      </c>
      <c r="H242" s="1">
        <f t="shared" si="102"/>
        <v>0</v>
      </c>
      <c r="I242" s="1">
        <f t="shared" si="103"/>
        <v>0</v>
      </c>
      <c r="J242" s="1">
        <f t="shared" si="104"/>
        <v>0</v>
      </c>
      <c r="K242" s="1">
        <f t="shared" si="105"/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f aca="true" t="shared" si="113" ref="S242:AM242">S243</f>
        <v>0</v>
      </c>
      <c r="T242" s="1">
        <f t="shared" si="113"/>
        <v>0</v>
      </c>
      <c r="U242" s="1">
        <f t="shared" si="113"/>
        <v>0</v>
      </c>
      <c r="V242" s="1">
        <f t="shared" si="113"/>
        <v>0</v>
      </c>
      <c r="W242" s="1">
        <f t="shared" si="113"/>
        <v>0</v>
      </c>
      <c r="X242" s="1">
        <f t="shared" si="113"/>
        <v>0</v>
      </c>
      <c r="Y242" s="1">
        <f t="shared" si="113"/>
        <v>0</v>
      </c>
      <c r="Z242" s="1">
        <f t="shared" si="113"/>
        <v>0</v>
      </c>
      <c r="AA242" s="1">
        <f t="shared" si="113"/>
        <v>0</v>
      </c>
      <c r="AB242" s="1">
        <f t="shared" si="113"/>
        <v>0</v>
      </c>
      <c r="AC242" s="1">
        <f t="shared" si="113"/>
        <v>0</v>
      </c>
      <c r="AD242" s="1">
        <f t="shared" si="113"/>
        <v>0</v>
      </c>
      <c r="AE242" s="1">
        <f t="shared" si="113"/>
        <v>0</v>
      </c>
      <c r="AF242" s="1">
        <f t="shared" si="113"/>
        <v>0</v>
      </c>
      <c r="AG242" s="1">
        <f t="shared" si="113"/>
        <v>0</v>
      </c>
      <c r="AH242" s="1">
        <v>0</v>
      </c>
      <c r="AI242" s="1">
        <f t="shared" si="113"/>
        <v>0</v>
      </c>
      <c r="AJ242" s="1">
        <f t="shared" si="113"/>
        <v>0</v>
      </c>
      <c r="AK242" s="1">
        <f t="shared" si="113"/>
        <v>0</v>
      </c>
      <c r="AL242" s="1">
        <f t="shared" si="113"/>
        <v>0</v>
      </c>
      <c r="AM242" s="1">
        <f t="shared" si="113"/>
        <v>0</v>
      </c>
      <c r="AN242" s="1">
        <v>0</v>
      </c>
      <c r="AO242" s="1">
        <f t="shared" si="106"/>
        <v>0.01082401</v>
      </c>
      <c r="AP242" s="1">
        <f t="shared" si="107"/>
        <v>0</v>
      </c>
      <c r="AQ242" s="1">
        <f t="shared" si="108"/>
        <v>0</v>
      </c>
      <c r="AR242" s="1">
        <f t="shared" si="109"/>
        <v>0</v>
      </c>
      <c r="AS242" s="1">
        <f t="shared" si="110"/>
        <v>0</v>
      </c>
      <c r="AT242" s="1">
        <f t="shared" si="111"/>
        <v>0</v>
      </c>
      <c r="AU242" s="1">
        <v>0</v>
      </c>
      <c r="AV242" s="1">
        <v>0.01082401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f aca="true" t="shared" si="114" ref="BB242:BV242">BB243</f>
        <v>0</v>
      </c>
      <c r="BC242" s="1">
        <f t="shared" si="114"/>
        <v>0</v>
      </c>
      <c r="BD242" s="1">
        <f t="shared" si="114"/>
        <v>0</v>
      </c>
      <c r="BE242" s="1">
        <f t="shared" si="114"/>
        <v>0</v>
      </c>
      <c r="BF242" s="1">
        <f t="shared" si="114"/>
        <v>0</v>
      </c>
      <c r="BG242" s="1">
        <f t="shared" si="114"/>
        <v>0</v>
      </c>
      <c r="BH242" s="1">
        <f t="shared" si="114"/>
        <v>0</v>
      </c>
      <c r="BI242" s="1">
        <f t="shared" si="114"/>
        <v>0</v>
      </c>
      <c r="BJ242" s="1">
        <f t="shared" si="114"/>
        <v>0</v>
      </c>
      <c r="BK242" s="1">
        <f t="shared" si="114"/>
        <v>0</v>
      </c>
      <c r="BL242" s="1">
        <f t="shared" si="114"/>
        <v>0</v>
      </c>
      <c r="BM242" s="1">
        <f t="shared" si="114"/>
        <v>0</v>
      </c>
      <c r="BN242" s="1">
        <f t="shared" si="114"/>
        <v>0</v>
      </c>
      <c r="BO242" s="1">
        <f t="shared" si="114"/>
        <v>0</v>
      </c>
      <c r="BP242" s="1">
        <f t="shared" si="114"/>
        <v>0</v>
      </c>
      <c r="BQ242" s="1">
        <v>0</v>
      </c>
      <c r="BR242" s="1">
        <f t="shared" si="114"/>
        <v>0</v>
      </c>
      <c r="BS242" s="1">
        <f t="shared" si="114"/>
        <v>0</v>
      </c>
      <c r="BT242" s="1">
        <f t="shared" si="114"/>
        <v>0</v>
      </c>
      <c r="BU242" s="1">
        <f t="shared" si="114"/>
        <v>0</v>
      </c>
      <c r="BV242" s="1">
        <f t="shared" si="114"/>
        <v>0</v>
      </c>
      <c r="BW242" s="1">
        <v>0</v>
      </c>
      <c r="BX242" s="1">
        <v>0</v>
      </c>
      <c r="BY242" s="1">
        <f t="shared" si="112"/>
        <v>0.01082401</v>
      </c>
      <c r="BZ242" s="1">
        <v>0</v>
      </c>
      <c r="CA242" s="3"/>
    </row>
    <row r="243" spans="1:79" ht="24">
      <c r="A243" s="23"/>
      <c r="B243" s="10" t="s">
        <v>373</v>
      </c>
      <c r="C243" s="25" t="s">
        <v>335</v>
      </c>
      <c r="D243" s="1">
        <v>0.460187832</v>
      </c>
      <c r="E243" s="1">
        <v>0</v>
      </c>
      <c r="F243" s="1">
        <f t="shared" si="100"/>
        <v>0.460187832</v>
      </c>
      <c r="G243" s="1">
        <f t="shared" si="101"/>
        <v>0</v>
      </c>
      <c r="H243" s="1">
        <f t="shared" si="102"/>
        <v>0</v>
      </c>
      <c r="I243" s="1">
        <f t="shared" si="103"/>
        <v>0.4</v>
      </c>
      <c r="J243" s="1">
        <f t="shared" si="104"/>
        <v>0</v>
      </c>
      <c r="K243" s="1">
        <f t="shared" si="105"/>
        <v>0</v>
      </c>
      <c r="L243" s="1">
        <v>0</v>
      </c>
      <c r="M243" s="1">
        <v>0.460187832</v>
      </c>
      <c r="N243" s="1">
        <v>0</v>
      </c>
      <c r="O243" s="1">
        <v>0</v>
      </c>
      <c r="P243" s="1">
        <v>0.4</v>
      </c>
      <c r="Q243" s="1">
        <v>0</v>
      </c>
      <c r="R243" s="1">
        <v>0</v>
      </c>
      <c r="S243" s="1">
        <f aca="true" t="shared" si="115" ref="S243:AG243">SUM(S245:S256)</f>
        <v>0</v>
      </c>
      <c r="T243" s="1">
        <f t="shared" si="115"/>
        <v>0</v>
      </c>
      <c r="U243" s="1">
        <f t="shared" si="115"/>
        <v>0</v>
      </c>
      <c r="V243" s="1">
        <f t="shared" si="115"/>
        <v>0</v>
      </c>
      <c r="W243" s="1">
        <f t="shared" si="115"/>
        <v>0</v>
      </c>
      <c r="X243" s="1">
        <f t="shared" si="115"/>
        <v>0</v>
      </c>
      <c r="Y243" s="1">
        <f t="shared" si="115"/>
        <v>0</v>
      </c>
      <c r="Z243" s="1">
        <f t="shared" si="115"/>
        <v>0</v>
      </c>
      <c r="AA243" s="1">
        <f t="shared" si="115"/>
        <v>0</v>
      </c>
      <c r="AB243" s="1">
        <f t="shared" si="115"/>
        <v>0</v>
      </c>
      <c r="AC243" s="1">
        <f t="shared" si="115"/>
        <v>0</v>
      </c>
      <c r="AD243" s="1">
        <f t="shared" si="115"/>
        <v>0</v>
      </c>
      <c r="AE243" s="1">
        <f t="shared" si="115"/>
        <v>0</v>
      </c>
      <c r="AF243" s="1">
        <f t="shared" si="115"/>
        <v>0</v>
      </c>
      <c r="AG243" s="1">
        <f t="shared" si="115"/>
        <v>0</v>
      </c>
      <c r="AH243" s="1">
        <v>0</v>
      </c>
      <c r="AI243" s="1">
        <f>SUM(AI245:AI256)</f>
        <v>0</v>
      </c>
      <c r="AJ243" s="1">
        <f>SUM(AJ245:AJ256)</f>
        <v>0</v>
      </c>
      <c r="AK243" s="1">
        <f>SUM(AK245:AK256)</f>
        <v>0</v>
      </c>
      <c r="AL243" s="1">
        <f>SUM(AL245:AL256)</f>
        <v>0</v>
      </c>
      <c r="AM243" s="1">
        <f>SUM(AM245:AM256)</f>
        <v>0</v>
      </c>
      <c r="AN243" s="1">
        <v>0</v>
      </c>
      <c r="AO243" s="1">
        <f t="shared" si="106"/>
        <v>0.41017379000000004</v>
      </c>
      <c r="AP243" s="1">
        <f t="shared" si="107"/>
        <v>0</v>
      </c>
      <c r="AQ243" s="1">
        <f t="shared" si="108"/>
        <v>0</v>
      </c>
      <c r="AR243" s="1">
        <f t="shared" si="109"/>
        <v>0.6</v>
      </c>
      <c r="AS243" s="1">
        <f t="shared" si="110"/>
        <v>0</v>
      </c>
      <c r="AT243" s="1">
        <f t="shared" si="111"/>
        <v>0</v>
      </c>
      <c r="AU243" s="1">
        <v>0</v>
      </c>
      <c r="AV243" s="1">
        <v>0.41017379000000004</v>
      </c>
      <c r="AW243" s="1">
        <v>0</v>
      </c>
      <c r="AX243" s="1">
        <v>0</v>
      </c>
      <c r="AY243" s="1">
        <v>0.6</v>
      </c>
      <c r="AZ243" s="1">
        <v>0</v>
      </c>
      <c r="BA243" s="1">
        <v>0</v>
      </c>
      <c r="BB243" s="1">
        <f aca="true" t="shared" si="116" ref="BB243:BP243">SUM(BB245:BB256)</f>
        <v>0</v>
      </c>
      <c r="BC243" s="1">
        <f t="shared" si="116"/>
        <v>0</v>
      </c>
      <c r="BD243" s="1">
        <f t="shared" si="116"/>
        <v>0</v>
      </c>
      <c r="BE243" s="1">
        <f t="shared" si="116"/>
        <v>0</v>
      </c>
      <c r="BF243" s="1">
        <f t="shared" si="116"/>
        <v>0</v>
      </c>
      <c r="BG243" s="1">
        <f t="shared" si="116"/>
        <v>0</v>
      </c>
      <c r="BH243" s="1">
        <f t="shared" si="116"/>
        <v>0</v>
      </c>
      <c r="BI243" s="1">
        <f t="shared" si="116"/>
        <v>0</v>
      </c>
      <c r="BJ243" s="1">
        <f t="shared" si="116"/>
        <v>0</v>
      </c>
      <c r="BK243" s="1">
        <f t="shared" si="116"/>
        <v>0</v>
      </c>
      <c r="BL243" s="1">
        <f t="shared" si="116"/>
        <v>0</v>
      </c>
      <c r="BM243" s="1">
        <f t="shared" si="116"/>
        <v>0</v>
      </c>
      <c r="BN243" s="1">
        <f t="shared" si="116"/>
        <v>0</v>
      </c>
      <c r="BO243" s="1">
        <f t="shared" si="116"/>
        <v>0</v>
      </c>
      <c r="BP243" s="1">
        <f t="shared" si="116"/>
        <v>0</v>
      </c>
      <c r="BQ243" s="1">
        <v>0</v>
      </c>
      <c r="BR243" s="1">
        <f>SUM(BR245:BR256)</f>
        <v>0</v>
      </c>
      <c r="BS243" s="1">
        <f>SUM(BS245:BS256)</f>
        <v>0</v>
      </c>
      <c r="BT243" s="1">
        <f>SUM(BT245:BT256)</f>
        <v>0</v>
      </c>
      <c r="BU243" s="1">
        <f>SUM(BU245:BU256)</f>
        <v>0</v>
      </c>
      <c r="BV243" s="1">
        <f>SUM(BV245:BV256)</f>
        <v>0</v>
      </c>
      <c r="BW243" s="1">
        <v>0</v>
      </c>
      <c r="BX243" s="1">
        <v>0</v>
      </c>
      <c r="BY243" s="1">
        <f t="shared" si="112"/>
        <v>-0.05001404199999998</v>
      </c>
      <c r="BZ243" s="1">
        <f>BY243/F243*100</f>
        <v>-10.868180017415145</v>
      </c>
      <c r="CA243" s="3" t="s">
        <v>590</v>
      </c>
    </row>
    <row r="244" spans="1:79" ht="24">
      <c r="A244" s="23"/>
      <c r="B244" s="10" t="s">
        <v>374</v>
      </c>
      <c r="C244" s="25" t="s">
        <v>335</v>
      </c>
      <c r="D244" s="1">
        <v>0.632758269</v>
      </c>
      <c r="E244" s="1">
        <v>0</v>
      </c>
      <c r="F244" s="1">
        <f t="shared" si="100"/>
        <v>0</v>
      </c>
      <c r="G244" s="1">
        <f t="shared" si="101"/>
        <v>0</v>
      </c>
      <c r="H244" s="1">
        <f t="shared" si="102"/>
        <v>0</v>
      </c>
      <c r="I244" s="1">
        <f t="shared" si="103"/>
        <v>0</v>
      </c>
      <c r="J244" s="1">
        <f t="shared" si="104"/>
        <v>0</v>
      </c>
      <c r="K244" s="1">
        <f t="shared" si="105"/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f t="shared" si="106"/>
        <v>0.01276943</v>
      </c>
      <c r="AP244" s="1">
        <f t="shared" si="107"/>
        <v>0</v>
      </c>
      <c r="AQ244" s="1">
        <f t="shared" si="108"/>
        <v>0</v>
      </c>
      <c r="AR244" s="1">
        <f t="shared" si="109"/>
        <v>0</v>
      </c>
      <c r="AS244" s="1">
        <f t="shared" si="110"/>
        <v>0</v>
      </c>
      <c r="AT244" s="1">
        <f t="shared" si="111"/>
        <v>0</v>
      </c>
      <c r="AU244" s="1">
        <v>0</v>
      </c>
      <c r="AV244" s="1">
        <v>0.01276943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f t="shared" si="112"/>
        <v>0.01276943</v>
      </c>
      <c r="BZ244" s="1">
        <v>0</v>
      </c>
      <c r="CA244" s="3"/>
    </row>
    <row r="245" spans="1:79" ht="24">
      <c r="A245" s="23"/>
      <c r="B245" s="10" t="s">
        <v>375</v>
      </c>
      <c r="C245" s="25" t="s">
        <v>335</v>
      </c>
      <c r="D245" s="1">
        <v>0.230093916</v>
      </c>
      <c r="E245" s="1">
        <v>0</v>
      </c>
      <c r="F245" s="1">
        <f t="shared" si="100"/>
        <v>0</v>
      </c>
      <c r="G245" s="1">
        <f t="shared" si="101"/>
        <v>0</v>
      </c>
      <c r="H245" s="1">
        <f t="shared" si="102"/>
        <v>0</v>
      </c>
      <c r="I245" s="1">
        <f t="shared" si="103"/>
        <v>0</v>
      </c>
      <c r="J245" s="1">
        <f t="shared" si="104"/>
        <v>0</v>
      </c>
      <c r="K245" s="1">
        <f t="shared" si="105"/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f t="shared" si="106"/>
        <v>0</v>
      </c>
      <c r="AP245" s="1">
        <f t="shared" si="107"/>
        <v>0</v>
      </c>
      <c r="AQ245" s="1">
        <f t="shared" si="108"/>
        <v>0</v>
      </c>
      <c r="AR245" s="1">
        <f t="shared" si="109"/>
        <v>0</v>
      </c>
      <c r="AS245" s="1">
        <f t="shared" si="110"/>
        <v>0</v>
      </c>
      <c r="AT245" s="1">
        <f t="shared" si="111"/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f t="shared" si="112"/>
        <v>0</v>
      </c>
      <c r="BZ245" s="1">
        <v>0</v>
      </c>
      <c r="CA245" s="3"/>
    </row>
    <row r="246" spans="1:79" ht="24">
      <c r="A246" s="23"/>
      <c r="B246" s="10" t="s">
        <v>564</v>
      </c>
      <c r="C246" s="25" t="s">
        <v>335</v>
      </c>
      <c r="D246" s="1">
        <v>0</v>
      </c>
      <c r="E246" s="1">
        <v>0</v>
      </c>
      <c r="F246" s="1">
        <f t="shared" si="100"/>
        <v>0</v>
      </c>
      <c r="G246" s="1">
        <f t="shared" si="101"/>
        <v>0</v>
      </c>
      <c r="H246" s="1">
        <f t="shared" si="102"/>
        <v>0</v>
      </c>
      <c r="I246" s="1">
        <f t="shared" si="103"/>
        <v>0</v>
      </c>
      <c r="J246" s="1">
        <f t="shared" si="104"/>
        <v>0</v>
      </c>
      <c r="K246" s="1">
        <f t="shared" si="105"/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f t="shared" si="106"/>
        <v>0.00645715</v>
      </c>
      <c r="AP246" s="1">
        <f t="shared" si="107"/>
        <v>0</v>
      </c>
      <c r="AQ246" s="1">
        <f t="shared" si="108"/>
        <v>0</v>
      </c>
      <c r="AR246" s="1">
        <f t="shared" si="109"/>
        <v>0</v>
      </c>
      <c r="AS246" s="1">
        <f t="shared" si="110"/>
        <v>0</v>
      </c>
      <c r="AT246" s="1">
        <f t="shared" si="111"/>
        <v>0</v>
      </c>
      <c r="AU246" s="1">
        <v>0</v>
      </c>
      <c r="AV246" s="1">
        <v>0.00645715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f t="shared" si="112"/>
        <v>0.00645715</v>
      </c>
      <c r="BZ246" s="1">
        <v>0</v>
      </c>
      <c r="CA246" s="4"/>
    </row>
    <row r="247" spans="1:79" ht="12">
      <c r="A247" s="23"/>
      <c r="B247" s="10" t="s">
        <v>168</v>
      </c>
      <c r="C247" s="25"/>
      <c r="D247" s="1">
        <v>0</v>
      </c>
      <c r="E247" s="1">
        <v>0</v>
      </c>
      <c r="F247" s="1">
        <f t="shared" si="100"/>
        <v>0</v>
      </c>
      <c r="G247" s="1">
        <f t="shared" si="101"/>
        <v>0</v>
      </c>
      <c r="H247" s="1">
        <f t="shared" si="102"/>
        <v>0</v>
      </c>
      <c r="I247" s="1">
        <f t="shared" si="103"/>
        <v>0</v>
      </c>
      <c r="J247" s="1">
        <f t="shared" si="104"/>
        <v>0</v>
      </c>
      <c r="K247" s="1">
        <f t="shared" si="105"/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f t="shared" si="106"/>
        <v>0</v>
      </c>
      <c r="AP247" s="1">
        <f t="shared" si="107"/>
        <v>0</v>
      </c>
      <c r="AQ247" s="1">
        <f t="shared" si="108"/>
        <v>0</v>
      </c>
      <c r="AR247" s="1">
        <f t="shared" si="109"/>
        <v>0</v>
      </c>
      <c r="AS247" s="1">
        <f t="shared" si="110"/>
        <v>0</v>
      </c>
      <c r="AT247" s="1">
        <f t="shared" si="111"/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f t="shared" si="112"/>
        <v>0</v>
      </c>
      <c r="BZ247" s="1">
        <v>0</v>
      </c>
      <c r="CA247" s="4"/>
    </row>
    <row r="248" spans="1:79" ht="12">
      <c r="A248" s="23"/>
      <c r="B248" s="10" t="s">
        <v>565</v>
      </c>
      <c r="C248" s="25" t="s">
        <v>335</v>
      </c>
      <c r="D248" s="1">
        <v>0</v>
      </c>
      <c r="E248" s="1">
        <v>0</v>
      </c>
      <c r="F248" s="1">
        <f t="shared" si="100"/>
        <v>0</v>
      </c>
      <c r="G248" s="1">
        <f t="shared" si="101"/>
        <v>0</v>
      </c>
      <c r="H248" s="1">
        <f t="shared" si="102"/>
        <v>0</v>
      </c>
      <c r="I248" s="1">
        <f t="shared" si="103"/>
        <v>0</v>
      </c>
      <c r="J248" s="1">
        <f t="shared" si="104"/>
        <v>0</v>
      </c>
      <c r="K248" s="1">
        <f t="shared" si="105"/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f t="shared" si="106"/>
        <v>0.45306842</v>
      </c>
      <c r="AP248" s="1">
        <f t="shared" si="107"/>
        <v>0</v>
      </c>
      <c r="AQ248" s="1">
        <f t="shared" si="108"/>
        <v>0</v>
      </c>
      <c r="AR248" s="1">
        <f t="shared" si="109"/>
        <v>0.651</v>
      </c>
      <c r="AS248" s="1">
        <f t="shared" si="110"/>
        <v>0</v>
      </c>
      <c r="AT248" s="1">
        <f t="shared" si="111"/>
        <v>0</v>
      </c>
      <c r="AU248" s="1">
        <v>0</v>
      </c>
      <c r="AV248" s="1">
        <v>0.45306842</v>
      </c>
      <c r="AW248" s="1">
        <v>0</v>
      </c>
      <c r="AX248" s="1">
        <v>0</v>
      </c>
      <c r="AY248" s="1">
        <v>0.651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f t="shared" si="112"/>
        <v>0.45306842</v>
      </c>
      <c r="BZ248" s="1">
        <v>0</v>
      </c>
      <c r="CA248" s="4"/>
    </row>
    <row r="249" spans="1:79" ht="12">
      <c r="A249" s="23"/>
      <c r="B249" s="10" t="s">
        <v>566</v>
      </c>
      <c r="C249" s="25" t="s">
        <v>335</v>
      </c>
      <c r="D249" s="1">
        <v>0</v>
      </c>
      <c r="E249" s="1">
        <v>0</v>
      </c>
      <c r="F249" s="1">
        <f t="shared" si="100"/>
        <v>0</v>
      </c>
      <c r="G249" s="1">
        <f t="shared" si="101"/>
        <v>0</v>
      </c>
      <c r="H249" s="1">
        <f t="shared" si="102"/>
        <v>0</v>
      </c>
      <c r="I249" s="1">
        <f t="shared" si="103"/>
        <v>0</v>
      </c>
      <c r="J249" s="1">
        <f t="shared" si="104"/>
        <v>0</v>
      </c>
      <c r="K249" s="1">
        <f t="shared" si="105"/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f t="shared" si="106"/>
        <v>0.020696</v>
      </c>
      <c r="AP249" s="1">
        <f t="shared" si="107"/>
        <v>0</v>
      </c>
      <c r="AQ249" s="1">
        <f t="shared" si="108"/>
        <v>0</v>
      </c>
      <c r="AR249" s="1">
        <f t="shared" si="109"/>
        <v>0</v>
      </c>
      <c r="AS249" s="1">
        <f t="shared" si="110"/>
        <v>0</v>
      </c>
      <c r="AT249" s="1">
        <f t="shared" si="111"/>
        <v>0</v>
      </c>
      <c r="AU249" s="1">
        <v>0</v>
      </c>
      <c r="AV249" s="1">
        <v>0.020696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f t="shared" si="112"/>
        <v>0.020696</v>
      </c>
      <c r="BZ249" s="1">
        <v>0</v>
      </c>
      <c r="CA249" s="4"/>
    </row>
    <row r="250" spans="1:79" ht="24">
      <c r="A250" s="23"/>
      <c r="B250" s="10" t="s">
        <v>376</v>
      </c>
      <c r="C250" s="25" t="s">
        <v>335</v>
      </c>
      <c r="D250" s="1">
        <v>1.7487137616</v>
      </c>
      <c r="E250" s="1">
        <v>0</v>
      </c>
      <c r="F250" s="1">
        <f t="shared" si="100"/>
        <v>0</v>
      </c>
      <c r="G250" s="1">
        <f t="shared" si="101"/>
        <v>0</v>
      </c>
      <c r="H250" s="1">
        <f t="shared" si="102"/>
        <v>0</v>
      </c>
      <c r="I250" s="1">
        <f t="shared" si="103"/>
        <v>0</v>
      </c>
      <c r="J250" s="1">
        <f t="shared" si="104"/>
        <v>0</v>
      </c>
      <c r="K250" s="1">
        <f t="shared" si="105"/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f t="shared" si="106"/>
        <v>0</v>
      </c>
      <c r="AP250" s="1">
        <f t="shared" si="107"/>
        <v>0</v>
      </c>
      <c r="AQ250" s="1">
        <f t="shared" si="108"/>
        <v>0</v>
      </c>
      <c r="AR250" s="1">
        <f t="shared" si="109"/>
        <v>0</v>
      </c>
      <c r="AS250" s="1">
        <f t="shared" si="110"/>
        <v>0</v>
      </c>
      <c r="AT250" s="1">
        <f t="shared" si="111"/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f t="shared" si="112"/>
        <v>0</v>
      </c>
      <c r="BZ250" s="1">
        <v>0</v>
      </c>
      <c r="CA250" s="3"/>
    </row>
    <row r="251" spans="1:79" ht="24">
      <c r="A251" s="23"/>
      <c r="B251" s="10" t="s">
        <v>377</v>
      </c>
      <c r="C251" s="25" t="s">
        <v>335</v>
      </c>
      <c r="D251" s="1">
        <v>0.5464730505</v>
      </c>
      <c r="E251" s="1">
        <v>0</v>
      </c>
      <c r="F251" s="1">
        <f t="shared" si="100"/>
        <v>0.5464730505</v>
      </c>
      <c r="G251" s="1">
        <f t="shared" si="101"/>
        <v>0</v>
      </c>
      <c r="H251" s="1">
        <f t="shared" si="102"/>
        <v>0</v>
      </c>
      <c r="I251" s="1">
        <f t="shared" si="103"/>
        <v>0.475</v>
      </c>
      <c r="J251" s="1">
        <f t="shared" si="104"/>
        <v>0</v>
      </c>
      <c r="K251" s="1">
        <f t="shared" si="105"/>
        <v>0</v>
      </c>
      <c r="L251" s="1">
        <v>0</v>
      </c>
      <c r="M251" s="1">
        <v>0.5464730505</v>
      </c>
      <c r="N251" s="1">
        <v>0</v>
      </c>
      <c r="O251" s="1">
        <v>0</v>
      </c>
      <c r="P251" s="1">
        <v>0.475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f t="shared" si="106"/>
        <v>0.27807532</v>
      </c>
      <c r="AP251" s="1">
        <f t="shared" si="107"/>
        <v>0</v>
      </c>
      <c r="AQ251" s="1">
        <f t="shared" si="108"/>
        <v>0</v>
      </c>
      <c r="AR251" s="1">
        <f t="shared" si="109"/>
        <v>0.356</v>
      </c>
      <c r="AS251" s="1">
        <f t="shared" si="110"/>
        <v>0</v>
      </c>
      <c r="AT251" s="1">
        <f t="shared" si="111"/>
        <v>0</v>
      </c>
      <c r="AU251" s="1">
        <v>0</v>
      </c>
      <c r="AV251" s="1">
        <v>0.27807532</v>
      </c>
      <c r="AW251" s="1">
        <v>0</v>
      </c>
      <c r="AX251" s="1">
        <v>0</v>
      </c>
      <c r="AY251" s="1">
        <v>0.356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f t="shared" si="112"/>
        <v>-0.26839773049999993</v>
      </c>
      <c r="BZ251" s="1">
        <f>BY251/F251*100</f>
        <v>-49.11454101065501</v>
      </c>
      <c r="CA251" s="3" t="s">
        <v>590</v>
      </c>
    </row>
    <row r="252" spans="1:79" ht="24">
      <c r="A252" s="23"/>
      <c r="B252" s="10" t="s">
        <v>567</v>
      </c>
      <c r="C252" s="25" t="s">
        <v>335</v>
      </c>
      <c r="D252" s="1">
        <v>0</v>
      </c>
      <c r="E252" s="1">
        <v>0</v>
      </c>
      <c r="F252" s="1">
        <f t="shared" si="100"/>
        <v>0</v>
      </c>
      <c r="G252" s="1">
        <f t="shared" si="101"/>
        <v>0</v>
      </c>
      <c r="H252" s="1">
        <f t="shared" si="102"/>
        <v>0</v>
      </c>
      <c r="I252" s="1">
        <f t="shared" si="103"/>
        <v>0</v>
      </c>
      <c r="J252" s="1">
        <f t="shared" si="104"/>
        <v>0</v>
      </c>
      <c r="K252" s="1">
        <f t="shared" si="105"/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f t="shared" si="106"/>
        <v>0.03456232</v>
      </c>
      <c r="AP252" s="1">
        <f t="shared" si="107"/>
        <v>0</v>
      </c>
      <c r="AQ252" s="1">
        <f t="shared" si="108"/>
        <v>0</v>
      </c>
      <c r="AR252" s="1">
        <f t="shared" si="109"/>
        <v>0</v>
      </c>
      <c r="AS252" s="1">
        <f t="shared" si="110"/>
        <v>0</v>
      </c>
      <c r="AT252" s="1">
        <f t="shared" si="111"/>
        <v>0</v>
      </c>
      <c r="AU252" s="1">
        <v>0</v>
      </c>
      <c r="AV252" s="1">
        <v>0.03456232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f t="shared" si="112"/>
        <v>0.03456232</v>
      </c>
      <c r="BZ252" s="1">
        <v>0</v>
      </c>
      <c r="CA252" s="3"/>
    </row>
    <row r="253" spans="1:79" ht="12">
      <c r="A253" s="23"/>
      <c r="B253" s="9" t="s">
        <v>225</v>
      </c>
      <c r="C253" s="25"/>
      <c r="D253" s="1">
        <v>0</v>
      </c>
      <c r="E253" s="1">
        <v>0</v>
      </c>
      <c r="F253" s="1">
        <f t="shared" si="100"/>
        <v>0</v>
      </c>
      <c r="G253" s="1">
        <f t="shared" si="101"/>
        <v>0</v>
      </c>
      <c r="H253" s="1">
        <f t="shared" si="102"/>
        <v>0</v>
      </c>
      <c r="I253" s="1">
        <f t="shared" si="103"/>
        <v>0</v>
      </c>
      <c r="J253" s="1">
        <f t="shared" si="104"/>
        <v>0</v>
      </c>
      <c r="K253" s="1">
        <f t="shared" si="105"/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f t="shared" si="106"/>
        <v>0</v>
      </c>
      <c r="AP253" s="1">
        <f t="shared" si="107"/>
        <v>0</v>
      </c>
      <c r="AQ253" s="1">
        <f t="shared" si="108"/>
        <v>0</v>
      </c>
      <c r="AR253" s="1">
        <f t="shared" si="109"/>
        <v>0</v>
      </c>
      <c r="AS253" s="1">
        <f t="shared" si="110"/>
        <v>0</v>
      </c>
      <c r="AT253" s="1">
        <f t="shared" si="111"/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f t="shared" si="112"/>
        <v>0</v>
      </c>
      <c r="BZ253" s="1">
        <v>0</v>
      </c>
      <c r="CA253" s="3"/>
    </row>
    <row r="254" spans="1:79" ht="24">
      <c r="A254" s="23"/>
      <c r="B254" s="10" t="s">
        <v>378</v>
      </c>
      <c r="C254" s="25" t="s">
        <v>335</v>
      </c>
      <c r="D254" s="1">
        <v>0.3163791345</v>
      </c>
      <c r="E254" s="1">
        <v>0</v>
      </c>
      <c r="F254" s="1">
        <f t="shared" si="100"/>
        <v>0</v>
      </c>
      <c r="G254" s="1">
        <f t="shared" si="101"/>
        <v>0</v>
      </c>
      <c r="H254" s="1">
        <f t="shared" si="102"/>
        <v>0</v>
      </c>
      <c r="I254" s="1">
        <f t="shared" si="103"/>
        <v>0</v>
      </c>
      <c r="J254" s="1">
        <f t="shared" si="104"/>
        <v>0</v>
      </c>
      <c r="K254" s="1">
        <f t="shared" si="105"/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f t="shared" si="106"/>
        <v>0.00548444</v>
      </c>
      <c r="AP254" s="1">
        <f t="shared" si="107"/>
        <v>0</v>
      </c>
      <c r="AQ254" s="1">
        <f t="shared" si="108"/>
        <v>0</v>
      </c>
      <c r="AR254" s="1">
        <f t="shared" si="109"/>
        <v>0</v>
      </c>
      <c r="AS254" s="1">
        <f t="shared" si="110"/>
        <v>0</v>
      </c>
      <c r="AT254" s="1">
        <f t="shared" si="111"/>
        <v>0</v>
      </c>
      <c r="AU254" s="1">
        <v>0</v>
      </c>
      <c r="AV254" s="1">
        <v>0.00548444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0</v>
      </c>
      <c r="BW254" s="1">
        <v>0</v>
      </c>
      <c r="BX254" s="1">
        <v>0</v>
      </c>
      <c r="BY254" s="1">
        <f t="shared" si="112"/>
        <v>0.00548444</v>
      </c>
      <c r="BZ254" s="1">
        <v>0</v>
      </c>
      <c r="CA254" s="3"/>
    </row>
    <row r="255" spans="1:79" ht="24">
      <c r="A255" s="23"/>
      <c r="B255" s="10" t="s">
        <v>379</v>
      </c>
      <c r="C255" s="25" t="s">
        <v>335</v>
      </c>
      <c r="D255" s="1">
        <v>0.6500153127</v>
      </c>
      <c r="E255" s="1">
        <v>0</v>
      </c>
      <c r="F255" s="1">
        <f t="shared" si="100"/>
        <v>0</v>
      </c>
      <c r="G255" s="1">
        <f t="shared" si="101"/>
        <v>0</v>
      </c>
      <c r="H255" s="1">
        <f t="shared" si="102"/>
        <v>0</v>
      </c>
      <c r="I255" s="1">
        <f t="shared" si="103"/>
        <v>0</v>
      </c>
      <c r="J255" s="1">
        <f t="shared" si="104"/>
        <v>0</v>
      </c>
      <c r="K255" s="1">
        <f t="shared" si="105"/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f t="shared" si="106"/>
        <v>0.01245899</v>
      </c>
      <c r="AP255" s="1">
        <f t="shared" si="107"/>
        <v>0</v>
      </c>
      <c r="AQ255" s="1">
        <f t="shared" si="108"/>
        <v>0</v>
      </c>
      <c r="AR255" s="1">
        <f t="shared" si="109"/>
        <v>0</v>
      </c>
      <c r="AS255" s="1">
        <f t="shared" si="110"/>
        <v>0</v>
      </c>
      <c r="AT255" s="1">
        <f t="shared" si="111"/>
        <v>0</v>
      </c>
      <c r="AU255" s="1">
        <v>0</v>
      </c>
      <c r="AV255" s="1">
        <v>0.01245899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0</v>
      </c>
      <c r="BR255" s="1">
        <v>0</v>
      </c>
      <c r="BS255" s="1">
        <v>0</v>
      </c>
      <c r="BT255" s="1">
        <v>0</v>
      </c>
      <c r="BU255" s="1">
        <v>0</v>
      </c>
      <c r="BV255" s="1">
        <v>0</v>
      </c>
      <c r="BW255" s="1">
        <v>0</v>
      </c>
      <c r="BX255" s="1">
        <v>0</v>
      </c>
      <c r="BY255" s="1">
        <f t="shared" si="112"/>
        <v>0.01245899</v>
      </c>
      <c r="BZ255" s="1">
        <v>0</v>
      </c>
      <c r="CA255" s="3"/>
    </row>
    <row r="256" spans="1:79" ht="24">
      <c r="A256" s="23"/>
      <c r="B256" s="10" t="s">
        <v>380</v>
      </c>
      <c r="C256" s="25" t="s">
        <v>335</v>
      </c>
      <c r="D256" s="1">
        <v>0.6902817480000001</v>
      </c>
      <c r="E256" s="1">
        <v>0</v>
      </c>
      <c r="F256" s="1">
        <f t="shared" si="100"/>
        <v>0</v>
      </c>
      <c r="G256" s="1">
        <f t="shared" si="101"/>
        <v>0</v>
      </c>
      <c r="H256" s="1">
        <f t="shared" si="102"/>
        <v>0</v>
      </c>
      <c r="I256" s="1">
        <f t="shared" si="103"/>
        <v>0</v>
      </c>
      <c r="J256" s="1">
        <f t="shared" si="104"/>
        <v>0</v>
      </c>
      <c r="K256" s="1">
        <f t="shared" si="105"/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f t="shared" si="106"/>
        <v>0.01047218</v>
      </c>
      <c r="AP256" s="1">
        <f t="shared" si="107"/>
        <v>0</v>
      </c>
      <c r="AQ256" s="1">
        <f t="shared" si="108"/>
        <v>0</v>
      </c>
      <c r="AR256" s="1">
        <f t="shared" si="109"/>
        <v>0</v>
      </c>
      <c r="AS256" s="1">
        <f t="shared" si="110"/>
        <v>0</v>
      </c>
      <c r="AT256" s="1">
        <f t="shared" si="111"/>
        <v>0</v>
      </c>
      <c r="AU256" s="1">
        <v>0</v>
      </c>
      <c r="AV256" s="1">
        <v>0.01047218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0</v>
      </c>
      <c r="BR256" s="1">
        <v>0</v>
      </c>
      <c r="BS256" s="1">
        <v>0</v>
      </c>
      <c r="BT256" s="1">
        <v>0</v>
      </c>
      <c r="BU256" s="1">
        <v>0</v>
      </c>
      <c r="BV256" s="1">
        <v>0</v>
      </c>
      <c r="BW256" s="1">
        <v>0</v>
      </c>
      <c r="BX256" s="1">
        <v>0</v>
      </c>
      <c r="BY256" s="1">
        <f t="shared" si="112"/>
        <v>0.01047218</v>
      </c>
      <c r="BZ256" s="1">
        <v>0</v>
      </c>
      <c r="CA256" s="3"/>
    </row>
    <row r="257" spans="1:79" ht="24">
      <c r="A257" s="23"/>
      <c r="B257" s="10" t="s">
        <v>381</v>
      </c>
      <c r="C257" s="25" t="s">
        <v>335</v>
      </c>
      <c r="D257" s="1">
        <v>0.5752347899999999</v>
      </c>
      <c r="E257" s="1">
        <v>0</v>
      </c>
      <c r="F257" s="1">
        <f t="shared" si="100"/>
        <v>0</v>
      </c>
      <c r="G257" s="1">
        <f t="shared" si="101"/>
        <v>0</v>
      </c>
      <c r="H257" s="1">
        <f t="shared" si="102"/>
        <v>0</v>
      </c>
      <c r="I257" s="1">
        <f t="shared" si="103"/>
        <v>0</v>
      </c>
      <c r="J257" s="1">
        <f t="shared" si="104"/>
        <v>0</v>
      </c>
      <c r="K257" s="1">
        <f t="shared" si="105"/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f t="shared" si="106"/>
        <v>0.01297639</v>
      </c>
      <c r="AP257" s="1">
        <f t="shared" si="107"/>
        <v>0</v>
      </c>
      <c r="AQ257" s="1">
        <f t="shared" si="108"/>
        <v>0</v>
      </c>
      <c r="AR257" s="1">
        <f t="shared" si="109"/>
        <v>0</v>
      </c>
      <c r="AS257" s="1">
        <f t="shared" si="110"/>
        <v>0</v>
      </c>
      <c r="AT257" s="1">
        <f t="shared" si="111"/>
        <v>0</v>
      </c>
      <c r="AU257" s="1">
        <v>0</v>
      </c>
      <c r="AV257" s="1">
        <v>0.01297639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0</v>
      </c>
      <c r="BR257" s="1">
        <v>0</v>
      </c>
      <c r="BS257" s="1">
        <v>0</v>
      </c>
      <c r="BT257" s="1">
        <v>0</v>
      </c>
      <c r="BU257" s="1">
        <v>0</v>
      </c>
      <c r="BV257" s="1">
        <v>0</v>
      </c>
      <c r="BW257" s="1">
        <v>0</v>
      </c>
      <c r="BX257" s="1">
        <v>0</v>
      </c>
      <c r="BY257" s="1">
        <f t="shared" si="112"/>
        <v>0.01297639</v>
      </c>
      <c r="BZ257" s="1">
        <v>0</v>
      </c>
      <c r="CA257" s="3"/>
    </row>
    <row r="258" spans="1:79" ht="36">
      <c r="A258" s="23"/>
      <c r="B258" s="10" t="s">
        <v>382</v>
      </c>
      <c r="C258" s="25" t="s">
        <v>335</v>
      </c>
      <c r="D258" s="1">
        <v>2.070845244</v>
      </c>
      <c r="E258" s="1">
        <v>0</v>
      </c>
      <c r="F258" s="1">
        <f t="shared" si="100"/>
        <v>2.070845244</v>
      </c>
      <c r="G258" s="1">
        <f t="shared" si="101"/>
        <v>0</v>
      </c>
      <c r="H258" s="1">
        <f t="shared" si="102"/>
        <v>0</v>
      </c>
      <c r="I258" s="1">
        <f t="shared" si="103"/>
        <v>1.8</v>
      </c>
      <c r="J258" s="1">
        <f t="shared" si="104"/>
        <v>0</v>
      </c>
      <c r="K258" s="1">
        <f t="shared" si="105"/>
        <v>0</v>
      </c>
      <c r="L258" s="1">
        <v>0</v>
      </c>
      <c r="M258" s="1">
        <v>2.070845244</v>
      </c>
      <c r="N258" s="1">
        <v>0</v>
      </c>
      <c r="O258" s="1">
        <v>0</v>
      </c>
      <c r="P258" s="1">
        <v>1.8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f t="shared" si="106"/>
        <v>1.6228835</v>
      </c>
      <c r="AP258" s="1">
        <f t="shared" si="107"/>
        <v>0</v>
      </c>
      <c r="AQ258" s="1">
        <f t="shared" si="108"/>
        <v>0</v>
      </c>
      <c r="AR258" s="1">
        <f t="shared" si="109"/>
        <v>1.877</v>
      </c>
      <c r="AS258" s="1">
        <f t="shared" si="110"/>
        <v>0</v>
      </c>
      <c r="AT258" s="1">
        <f t="shared" si="111"/>
        <v>0</v>
      </c>
      <c r="AU258" s="1">
        <v>0</v>
      </c>
      <c r="AV258" s="1">
        <v>1.6228835</v>
      </c>
      <c r="AW258" s="1">
        <v>0</v>
      </c>
      <c r="AX258" s="1">
        <v>0</v>
      </c>
      <c r="AY258" s="1">
        <v>1.877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0</v>
      </c>
      <c r="BR258" s="1">
        <v>0</v>
      </c>
      <c r="BS258" s="1">
        <v>0</v>
      </c>
      <c r="BT258" s="1">
        <v>0</v>
      </c>
      <c r="BU258" s="1">
        <v>0</v>
      </c>
      <c r="BV258" s="1">
        <v>0</v>
      </c>
      <c r="BW258" s="1">
        <v>0</v>
      </c>
      <c r="BX258" s="1">
        <v>0</v>
      </c>
      <c r="BY258" s="1">
        <f t="shared" si="112"/>
        <v>-0.4479617440000001</v>
      </c>
      <c r="BZ258" s="1">
        <f>BY258/F258*100</f>
        <v>-21.631831026384514</v>
      </c>
      <c r="CA258" s="3" t="s">
        <v>590</v>
      </c>
    </row>
    <row r="259" spans="1:79" ht="24">
      <c r="A259" s="23"/>
      <c r="B259" s="10" t="s">
        <v>568</v>
      </c>
      <c r="C259" s="25" t="s">
        <v>335</v>
      </c>
      <c r="D259" s="1">
        <v>0</v>
      </c>
      <c r="E259" s="1">
        <v>0</v>
      </c>
      <c r="F259" s="1">
        <f t="shared" si="100"/>
        <v>0</v>
      </c>
      <c r="G259" s="1">
        <f t="shared" si="101"/>
        <v>0</v>
      </c>
      <c r="H259" s="1">
        <f t="shared" si="102"/>
        <v>0</v>
      </c>
      <c r="I259" s="1">
        <f t="shared" si="103"/>
        <v>0</v>
      </c>
      <c r="J259" s="1">
        <f t="shared" si="104"/>
        <v>0</v>
      </c>
      <c r="K259" s="1">
        <f t="shared" si="105"/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f t="shared" si="106"/>
        <v>0.17815556999999999</v>
      </c>
      <c r="AP259" s="1">
        <f t="shared" si="107"/>
        <v>0</v>
      </c>
      <c r="AQ259" s="1">
        <f t="shared" si="108"/>
        <v>0</v>
      </c>
      <c r="AR259" s="1">
        <f t="shared" si="109"/>
        <v>0.317</v>
      </c>
      <c r="AS259" s="1">
        <f t="shared" si="110"/>
        <v>0</v>
      </c>
      <c r="AT259" s="1">
        <f t="shared" si="111"/>
        <v>0</v>
      </c>
      <c r="AU259" s="1">
        <v>0</v>
      </c>
      <c r="AV259" s="1">
        <v>0.17815556999999999</v>
      </c>
      <c r="AW259" s="1">
        <v>0</v>
      </c>
      <c r="AX259" s="1">
        <v>0</v>
      </c>
      <c r="AY259" s="1">
        <v>0.317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0</v>
      </c>
      <c r="BR259" s="1">
        <v>0</v>
      </c>
      <c r="BS259" s="1">
        <v>0</v>
      </c>
      <c r="BT259" s="1">
        <v>0</v>
      </c>
      <c r="BU259" s="1">
        <v>0</v>
      </c>
      <c r="BV259" s="1">
        <v>0</v>
      </c>
      <c r="BW259" s="1">
        <v>0</v>
      </c>
      <c r="BX259" s="1">
        <v>0</v>
      </c>
      <c r="BY259" s="1">
        <f t="shared" si="112"/>
        <v>0.17815556999999999</v>
      </c>
      <c r="BZ259" s="1">
        <v>0</v>
      </c>
      <c r="CA259" s="3"/>
    </row>
    <row r="260" spans="1:79" ht="24">
      <c r="A260" s="23"/>
      <c r="B260" s="10" t="s">
        <v>569</v>
      </c>
      <c r="C260" s="25" t="s">
        <v>335</v>
      </c>
      <c r="D260" s="1">
        <v>0</v>
      </c>
      <c r="E260" s="1">
        <v>0</v>
      </c>
      <c r="F260" s="1">
        <f t="shared" si="100"/>
        <v>0</v>
      </c>
      <c r="G260" s="1">
        <f t="shared" si="101"/>
        <v>0</v>
      </c>
      <c r="H260" s="1">
        <f t="shared" si="102"/>
        <v>0</v>
      </c>
      <c r="I260" s="1">
        <f t="shared" si="103"/>
        <v>0</v>
      </c>
      <c r="J260" s="1">
        <f t="shared" si="104"/>
        <v>0</v>
      </c>
      <c r="K260" s="1">
        <f t="shared" si="105"/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f t="shared" si="106"/>
        <v>0.01581174</v>
      </c>
      <c r="AP260" s="1">
        <f t="shared" si="107"/>
        <v>0</v>
      </c>
      <c r="AQ260" s="1">
        <f t="shared" si="108"/>
        <v>0</v>
      </c>
      <c r="AR260" s="1">
        <f t="shared" si="109"/>
        <v>0</v>
      </c>
      <c r="AS260" s="1">
        <f t="shared" si="110"/>
        <v>0</v>
      </c>
      <c r="AT260" s="1">
        <f t="shared" si="111"/>
        <v>0</v>
      </c>
      <c r="AU260" s="1">
        <v>0</v>
      </c>
      <c r="AV260" s="1">
        <v>0.01581174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0</v>
      </c>
      <c r="BR260" s="1">
        <v>0</v>
      </c>
      <c r="BS260" s="1">
        <v>0</v>
      </c>
      <c r="BT260" s="1">
        <v>0</v>
      </c>
      <c r="BU260" s="1">
        <v>0</v>
      </c>
      <c r="BV260" s="1">
        <v>0</v>
      </c>
      <c r="BW260" s="1">
        <v>0</v>
      </c>
      <c r="BX260" s="1">
        <v>0</v>
      </c>
      <c r="BY260" s="1">
        <f t="shared" si="112"/>
        <v>0.01581174</v>
      </c>
      <c r="BZ260" s="1">
        <v>0</v>
      </c>
      <c r="CA260" s="4"/>
    </row>
    <row r="261" spans="1:79" ht="12">
      <c r="A261" s="24" t="s">
        <v>383</v>
      </c>
      <c r="B261" s="12" t="s">
        <v>179</v>
      </c>
      <c r="C261" s="41" t="s">
        <v>384</v>
      </c>
      <c r="D261" s="1">
        <v>20.44141539359866</v>
      </c>
      <c r="E261" s="1">
        <v>0</v>
      </c>
      <c r="F261" s="1">
        <f t="shared" si="100"/>
        <v>0</v>
      </c>
      <c r="G261" s="1">
        <f t="shared" si="101"/>
        <v>0</v>
      </c>
      <c r="H261" s="1">
        <f t="shared" si="102"/>
        <v>0</v>
      </c>
      <c r="I261" s="1">
        <f t="shared" si="103"/>
        <v>0</v>
      </c>
      <c r="J261" s="1">
        <f t="shared" si="104"/>
        <v>0</v>
      </c>
      <c r="K261" s="1">
        <f t="shared" si="105"/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f aca="true" t="shared" si="117" ref="S261:AG261">S262+S266</f>
        <v>0</v>
      </c>
      <c r="T261" s="1">
        <f t="shared" si="117"/>
        <v>0</v>
      </c>
      <c r="U261" s="1">
        <f t="shared" si="117"/>
        <v>0</v>
      </c>
      <c r="V261" s="1">
        <f t="shared" si="117"/>
        <v>0</v>
      </c>
      <c r="W261" s="1">
        <f t="shared" si="117"/>
        <v>0</v>
      </c>
      <c r="X261" s="1">
        <f t="shared" si="117"/>
        <v>0</v>
      </c>
      <c r="Y261" s="1">
        <f t="shared" si="117"/>
        <v>0</v>
      </c>
      <c r="Z261" s="1">
        <f t="shared" si="117"/>
        <v>0</v>
      </c>
      <c r="AA261" s="1">
        <f t="shared" si="117"/>
        <v>0</v>
      </c>
      <c r="AB261" s="1">
        <f t="shared" si="117"/>
        <v>0</v>
      </c>
      <c r="AC261" s="1">
        <f t="shared" si="117"/>
        <v>0</v>
      </c>
      <c r="AD261" s="1">
        <f t="shared" si="117"/>
        <v>0</v>
      </c>
      <c r="AE261" s="1">
        <f t="shared" si="117"/>
        <v>0</v>
      </c>
      <c r="AF261" s="1">
        <f t="shared" si="117"/>
        <v>0</v>
      </c>
      <c r="AG261" s="1">
        <f t="shared" si="117"/>
        <v>0</v>
      </c>
      <c r="AH261" s="1">
        <v>0</v>
      </c>
      <c r="AI261" s="1">
        <f aca="true" t="shared" si="118" ref="AI261:AN261">AI262+AI266</f>
        <v>0</v>
      </c>
      <c r="AJ261" s="1">
        <f t="shared" si="118"/>
        <v>0</v>
      </c>
      <c r="AK261" s="1">
        <f t="shared" si="118"/>
        <v>0</v>
      </c>
      <c r="AL261" s="1">
        <f t="shared" si="118"/>
        <v>0</v>
      </c>
      <c r="AM261" s="1">
        <f t="shared" si="118"/>
        <v>0</v>
      </c>
      <c r="AN261" s="1">
        <f t="shared" si="118"/>
        <v>0</v>
      </c>
      <c r="AO261" s="1">
        <f t="shared" si="106"/>
        <v>0.8220332400000006</v>
      </c>
      <c r="AP261" s="1">
        <f t="shared" si="107"/>
        <v>0</v>
      </c>
      <c r="AQ261" s="1">
        <f t="shared" si="108"/>
        <v>0</v>
      </c>
      <c r="AR261" s="1">
        <f t="shared" si="109"/>
        <v>0.235</v>
      </c>
      <c r="AS261" s="1">
        <f t="shared" si="110"/>
        <v>0</v>
      </c>
      <c r="AT261" s="1">
        <f t="shared" si="111"/>
        <v>0</v>
      </c>
      <c r="AU261" s="1">
        <v>0</v>
      </c>
      <c r="AV261" s="1">
        <v>0.8220332400000006</v>
      </c>
      <c r="AW261" s="1">
        <f>SUM(AW264:AW294)</f>
        <v>0</v>
      </c>
      <c r="AX261" s="1">
        <f aca="true" t="shared" si="119" ref="AX261:BV261">SUM(AX264:AX294)</f>
        <v>0</v>
      </c>
      <c r="AY261" s="1">
        <f t="shared" si="119"/>
        <v>0.235</v>
      </c>
      <c r="AZ261" s="1">
        <f t="shared" si="119"/>
        <v>0</v>
      </c>
      <c r="BA261" s="1">
        <f t="shared" si="119"/>
        <v>0</v>
      </c>
      <c r="BB261" s="1">
        <f t="shared" si="119"/>
        <v>0</v>
      </c>
      <c r="BC261" s="1">
        <f t="shared" si="119"/>
        <v>0</v>
      </c>
      <c r="BD261" s="1">
        <f t="shared" si="119"/>
        <v>0</v>
      </c>
      <c r="BE261" s="1">
        <f t="shared" si="119"/>
        <v>0</v>
      </c>
      <c r="BF261" s="1">
        <f t="shared" si="119"/>
        <v>0</v>
      </c>
      <c r="BG261" s="1">
        <f t="shared" si="119"/>
        <v>0</v>
      </c>
      <c r="BH261" s="1">
        <f t="shared" si="119"/>
        <v>0</v>
      </c>
      <c r="BI261" s="1">
        <f t="shared" si="119"/>
        <v>0</v>
      </c>
      <c r="BJ261" s="1">
        <f t="shared" si="119"/>
        <v>0</v>
      </c>
      <c r="BK261" s="1">
        <f t="shared" si="119"/>
        <v>0</v>
      </c>
      <c r="BL261" s="1">
        <f t="shared" si="119"/>
        <v>0</v>
      </c>
      <c r="BM261" s="1">
        <f t="shared" si="119"/>
        <v>0</v>
      </c>
      <c r="BN261" s="1">
        <f t="shared" si="119"/>
        <v>0</v>
      </c>
      <c r="BO261" s="1">
        <f t="shared" si="119"/>
        <v>0</v>
      </c>
      <c r="BP261" s="1">
        <f t="shared" si="119"/>
        <v>0</v>
      </c>
      <c r="BQ261" s="1">
        <f t="shared" si="119"/>
        <v>0</v>
      </c>
      <c r="BR261" s="1">
        <f t="shared" si="119"/>
        <v>0</v>
      </c>
      <c r="BS261" s="1">
        <f t="shared" si="119"/>
        <v>0</v>
      </c>
      <c r="BT261" s="1">
        <f t="shared" si="119"/>
        <v>0</v>
      </c>
      <c r="BU261" s="1">
        <f t="shared" si="119"/>
        <v>0</v>
      </c>
      <c r="BV261" s="1">
        <f t="shared" si="119"/>
        <v>0</v>
      </c>
      <c r="BW261" s="1">
        <v>0</v>
      </c>
      <c r="BX261" s="1">
        <v>0</v>
      </c>
      <c r="BY261" s="1">
        <f t="shared" si="112"/>
        <v>0.8220332400000006</v>
      </c>
      <c r="BZ261" s="1">
        <v>0</v>
      </c>
      <c r="CA261" s="4"/>
    </row>
    <row r="262" spans="1:79" ht="12">
      <c r="A262" s="23"/>
      <c r="B262" s="9" t="s">
        <v>246</v>
      </c>
      <c r="C262" s="25"/>
      <c r="D262" s="1">
        <v>0</v>
      </c>
      <c r="E262" s="1">
        <v>0</v>
      </c>
      <c r="F262" s="1">
        <f t="shared" si="100"/>
        <v>0</v>
      </c>
      <c r="G262" s="1">
        <f t="shared" si="101"/>
        <v>0</v>
      </c>
      <c r="H262" s="1">
        <f t="shared" si="102"/>
        <v>0</v>
      </c>
      <c r="I262" s="1">
        <f t="shared" si="103"/>
        <v>0</v>
      </c>
      <c r="J262" s="1">
        <f t="shared" si="104"/>
        <v>0</v>
      </c>
      <c r="K262" s="1">
        <f t="shared" si="105"/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f>S263</f>
        <v>0</v>
      </c>
      <c r="T262" s="1">
        <f>T263</f>
        <v>0</v>
      </c>
      <c r="U262" s="1">
        <f>U263</f>
        <v>0</v>
      </c>
      <c r="V262" s="1">
        <f>V263</f>
        <v>0</v>
      </c>
      <c r="W262" s="1">
        <f aca="true" t="shared" si="120" ref="W262:AM262">W263</f>
        <v>0</v>
      </c>
      <c r="X262" s="1">
        <f t="shared" si="120"/>
        <v>0</v>
      </c>
      <c r="Y262" s="1">
        <f t="shared" si="120"/>
        <v>0</v>
      </c>
      <c r="Z262" s="1">
        <f t="shared" si="120"/>
        <v>0</v>
      </c>
      <c r="AA262" s="1">
        <f t="shared" si="120"/>
        <v>0</v>
      </c>
      <c r="AB262" s="1">
        <f t="shared" si="120"/>
        <v>0</v>
      </c>
      <c r="AC262" s="1">
        <f t="shared" si="120"/>
        <v>0</v>
      </c>
      <c r="AD262" s="1">
        <f t="shared" si="120"/>
        <v>0</v>
      </c>
      <c r="AE262" s="1">
        <f t="shared" si="120"/>
        <v>0</v>
      </c>
      <c r="AF262" s="1">
        <f t="shared" si="120"/>
        <v>0</v>
      </c>
      <c r="AG262" s="1">
        <f t="shared" si="120"/>
        <v>0</v>
      </c>
      <c r="AH262" s="1">
        <v>0</v>
      </c>
      <c r="AI262" s="1">
        <f t="shared" si="120"/>
        <v>0</v>
      </c>
      <c r="AJ262" s="1">
        <f t="shared" si="120"/>
        <v>0</v>
      </c>
      <c r="AK262" s="1">
        <f t="shared" si="120"/>
        <v>0</v>
      </c>
      <c r="AL262" s="1">
        <f t="shared" si="120"/>
        <v>0</v>
      </c>
      <c r="AM262" s="1">
        <f t="shared" si="120"/>
        <v>0</v>
      </c>
      <c r="AN262" s="1">
        <v>0</v>
      </c>
      <c r="AO262" s="1">
        <f t="shared" si="106"/>
        <v>0</v>
      </c>
      <c r="AP262" s="1">
        <f t="shared" si="107"/>
        <v>0</v>
      </c>
      <c r="AQ262" s="1">
        <f t="shared" si="108"/>
        <v>0</v>
      </c>
      <c r="AR262" s="1">
        <f t="shared" si="109"/>
        <v>0</v>
      </c>
      <c r="AS262" s="1">
        <f t="shared" si="110"/>
        <v>0</v>
      </c>
      <c r="AT262" s="1">
        <f t="shared" si="111"/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f aca="true" t="shared" si="121" ref="BB262:BV262">BB263</f>
        <v>0</v>
      </c>
      <c r="BC262" s="1">
        <f t="shared" si="121"/>
        <v>0</v>
      </c>
      <c r="BD262" s="1">
        <f t="shared" si="121"/>
        <v>0</v>
      </c>
      <c r="BE262" s="1">
        <f t="shared" si="121"/>
        <v>0</v>
      </c>
      <c r="BF262" s="1">
        <f t="shared" si="121"/>
        <v>0</v>
      </c>
      <c r="BG262" s="1">
        <f t="shared" si="121"/>
        <v>0</v>
      </c>
      <c r="BH262" s="1">
        <f t="shared" si="121"/>
        <v>0</v>
      </c>
      <c r="BI262" s="1">
        <f t="shared" si="121"/>
        <v>0</v>
      </c>
      <c r="BJ262" s="1">
        <f t="shared" si="121"/>
        <v>0</v>
      </c>
      <c r="BK262" s="1">
        <f t="shared" si="121"/>
        <v>0</v>
      </c>
      <c r="BL262" s="1">
        <f t="shared" si="121"/>
        <v>0</v>
      </c>
      <c r="BM262" s="1">
        <f t="shared" si="121"/>
        <v>0</v>
      </c>
      <c r="BN262" s="1">
        <f t="shared" si="121"/>
        <v>0</v>
      </c>
      <c r="BO262" s="1">
        <f t="shared" si="121"/>
        <v>0</v>
      </c>
      <c r="BP262" s="1">
        <f t="shared" si="121"/>
        <v>0</v>
      </c>
      <c r="BQ262" s="1">
        <v>0</v>
      </c>
      <c r="BR262" s="1">
        <f t="shared" si="121"/>
        <v>0</v>
      </c>
      <c r="BS262" s="1">
        <f t="shared" si="121"/>
        <v>0</v>
      </c>
      <c r="BT262" s="1">
        <f t="shared" si="121"/>
        <v>0</v>
      </c>
      <c r="BU262" s="1">
        <f t="shared" si="121"/>
        <v>0</v>
      </c>
      <c r="BV262" s="1">
        <f t="shared" si="121"/>
        <v>0</v>
      </c>
      <c r="BW262" s="1">
        <v>0</v>
      </c>
      <c r="BX262" s="1">
        <v>0</v>
      </c>
      <c r="BY262" s="1">
        <f t="shared" si="112"/>
        <v>0</v>
      </c>
      <c r="BZ262" s="1">
        <v>0</v>
      </c>
      <c r="CA262" s="3"/>
    </row>
    <row r="263" spans="1:79" ht="26.25" customHeight="1">
      <c r="A263" s="23"/>
      <c r="B263" s="9" t="s">
        <v>199</v>
      </c>
      <c r="C263" s="25"/>
      <c r="D263" s="1">
        <v>0</v>
      </c>
      <c r="E263" s="1">
        <v>0</v>
      </c>
      <c r="F263" s="1">
        <f t="shared" si="100"/>
        <v>0</v>
      </c>
      <c r="G263" s="1">
        <f t="shared" si="101"/>
        <v>0</v>
      </c>
      <c r="H263" s="1">
        <f t="shared" si="102"/>
        <v>0</v>
      </c>
      <c r="I263" s="1">
        <f t="shared" si="103"/>
        <v>0</v>
      </c>
      <c r="J263" s="1">
        <f t="shared" si="104"/>
        <v>0</v>
      </c>
      <c r="K263" s="1">
        <f t="shared" si="105"/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f aca="true" t="shared" si="122" ref="S263:AG263">SUM(S265:S265)</f>
        <v>0</v>
      </c>
      <c r="T263" s="1">
        <f t="shared" si="122"/>
        <v>0</v>
      </c>
      <c r="U263" s="1">
        <f t="shared" si="122"/>
        <v>0</v>
      </c>
      <c r="V263" s="1">
        <f t="shared" si="122"/>
        <v>0</v>
      </c>
      <c r="W263" s="1">
        <f t="shared" si="122"/>
        <v>0</v>
      </c>
      <c r="X263" s="1">
        <f t="shared" si="122"/>
        <v>0</v>
      </c>
      <c r="Y263" s="1">
        <f t="shared" si="122"/>
        <v>0</v>
      </c>
      <c r="Z263" s="1">
        <f t="shared" si="122"/>
        <v>0</v>
      </c>
      <c r="AA263" s="1">
        <f t="shared" si="122"/>
        <v>0</v>
      </c>
      <c r="AB263" s="1">
        <f t="shared" si="122"/>
        <v>0</v>
      </c>
      <c r="AC263" s="1">
        <f t="shared" si="122"/>
        <v>0</v>
      </c>
      <c r="AD263" s="1">
        <f t="shared" si="122"/>
        <v>0</v>
      </c>
      <c r="AE263" s="1">
        <f t="shared" si="122"/>
        <v>0</v>
      </c>
      <c r="AF263" s="1">
        <f t="shared" si="122"/>
        <v>0</v>
      </c>
      <c r="AG263" s="1">
        <f t="shared" si="122"/>
        <v>0</v>
      </c>
      <c r="AH263" s="1">
        <v>0</v>
      </c>
      <c r="AI263" s="1">
        <f>SUM(AI265:AI265)</f>
        <v>0</v>
      </c>
      <c r="AJ263" s="1">
        <f>SUM(AJ265:AJ265)</f>
        <v>0</v>
      </c>
      <c r="AK263" s="1">
        <f>SUM(AK265:AK265)</f>
        <v>0</v>
      </c>
      <c r="AL263" s="1">
        <f>SUM(AL265:AL265)</f>
        <v>0</v>
      </c>
      <c r="AM263" s="1">
        <f>SUM(AM265:AM265)</f>
        <v>0</v>
      </c>
      <c r="AN263" s="1">
        <v>0</v>
      </c>
      <c r="AO263" s="1">
        <f t="shared" si="106"/>
        <v>0</v>
      </c>
      <c r="AP263" s="1">
        <f t="shared" si="107"/>
        <v>0</v>
      </c>
      <c r="AQ263" s="1">
        <f t="shared" si="108"/>
        <v>0</v>
      </c>
      <c r="AR263" s="1">
        <f t="shared" si="109"/>
        <v>0</v>
      </c>
      <c r="AS263" s="1">
        <f t="shared" si="110"/>
        <v>0</v>
      </c>
      <c r="AT263" s="1">
        <f t="shared" si="111"/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f aca="true" t="shared" si="123" ref="BB263:BP263">SUM(BB265:BB265)</f>
        <v>0</v>
      </c>
      <c r="BC263" s="1">
        <f t="shared" si="123"/>
        <v>0</v>
      </c>
      <c r="BD263" s="1">
        <f t="shared" si="123"/>
        <v>0</v>
      </c>
      <c r="BE263" s="1">
        <f t="shared" si="123"/>
        <v>0</v>
      </c>
      <c r="BF263" s="1">
        <f t="shared" si="123"/>
        <v>0</v>
      </c>
      <c r="BG263" s="1">
        <f t="shared" si="123"/>
        <v>0</v>
      </c>
      <c r="BH263" s="1">
        <f t="shared" si="123"/>
        <v>0</v>
      </c>
      <c r="BI263" s="1">
        <f t="shared" si="123"/>
        <v>0</v>
      </c>
      <c r="BJ263" s="1">
        <f t="shared" si="123"/>
        <v>0</v>
      </c>
      <c r="BK263" s="1">
        <f t="shared" si="123"/>
        <v>0</v>
      </c>
      <c r="BL263" s="1">
        <f t="shared" si="123"/>
        <v>0</v>
      </c>
      <c r="BM263" s="1">
        <f t="shared" si="123"/>
        <v>0</v>
      </c>
      <c r="BN263" s="1">
        <f t="shared" si="123"/>
        <v>0</v>
      </c>
      <c r="BO263" s="1">
        <f t="shared" si="123"/>
        <v>0</v>
      </c>
      <c r="BP263" s="1">
        <f t="shared" si="123"/>
        <v>0</v>
      </c>
      <c r="BQ263" s="1">
        <v>0</v>
      </c>
      <c r="BR263" s="1">
        <f>SUM(BR265:BR265)</f>
        <v>0</v>
      </c>
      <c r="BS263" s="1">
        <f>SUM(BS265:BS265)</f>
        <v>0</v>
      </c>
      <c r="BT263" s="1">
        <f>SUM(BT265:BT265)</f>
        <v>0</v>
      </c>
      <c r="BU263" s="1">
        <f>SUM(BU265:BU265)</f>
        <v>0</v>
      </c>
      <c r="BV263" s="1">
        <f>SUM(BV265:BV265)</f>
        <v>0</v>
      </c>
      <c r="BW263" s="1">
        <v>0</v>
      </c>
      <c r="BX263" s="1">
        <v>0</v>
      </c>
      <c r="BY263" s="1">
        <f t="shared" si="112"/>
        <v>0</v>
      </c>
      <c r="BZ263" s="1">
        <v>0</v>
      </c>
      <c r="CA263" s="3"/>
    </row>
    <row r="264" spans="1:79" ht="24">
      <c r="A264" s="23"/>
      <c r="B264" s="10" t="s">
        <v>385</v>
      </c>
      <c r="C264" s="25" t="s">
        <v>384</v>
      </c>
      <c r="D264" s="1">
        <v>1.32162188887488</v>
      </c>
      <c r="E264" s="1">
        <v>0</v>
      </c>
      <c r="F264" s="1">
        <f t="shared" si="100"/>
        <v>0</v>
      </c>
      <c r="G264" s="1">
        <f t="shared" si="101"/>
        <v>0</v>
      </c>
      <c r="H264" s="1">
        <f t="shared" si="102"/>
        <v>0</v>
      </c>
      <c r="I264" s="1">
        <f t="shared" si="103"/>
        <v>0</v>
      </c>
      <c r="J264" s="1">
        <f t="shared" si="104"/>
        <v>0</v>
      </c>
      <c r="K264" s="1">
        <f t="shared" si="105"/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f t="shared" si="106"/>
        <v>0.0056</v>
      </c>
      <c r="AP264" s="1">
        <f t="shared" si="107"/>
        <v>0</v>
      </c>
      <c r="AQ264" s="1">
        <f t="shared" si="108"/>
        <v>0</v>
      </c>
      <c r="AR264" s="1">
        <f t="shared" si="109"/>
        <v>0</v>
      </c>
      <c r="AS264" s="1">
        <f t="shared" si="110"/>
        <v>0</v>
      </c>
      <c r="AT264" s="1">
        <f t="shared" si="111"/>
        <v>0</v>
      </c>
      <c r="AU264" s="1">
        <v>0</v>
      </c>
      <c r="AV264" s="1">
        <v>0.0056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0</v>
      </c>
      <c r="BR264" s="1">
        <v>0</v>
      </c>
      <c r="BS264" s="1">
        <v>0</v>
      </c>
      <c r="BT264" s="1">
        <v>0</v>
      </c>
      <c r="BU264" s="1">
        <v>0</v>
      </c>
      <c r="BV264" s="1">
        <v>0</v>
      </c>
      <c r="BW264" s="1">
        <v>0</v>
      </c>
      <c r="BX264" s="1">
        <v>0</v>
      </c>
      <c r="BY264" s="1">
        <f t="shared" si="112"/>
        <v>0.0056</v>
      </c>
      <c r="BZ264" s="1">
        <v>0</v>
      </c>
      <c r="CA264" s="3"/>
    </row>
    <row r="265" spans="1:79" ht="24">
      <c r="A265" s="23"/>
      <c r="B265" s="10" t="s">
        <v>386</v>
      </c>
      <c r="C265" s="25" t="s">
        <v>384</v>
      </c>
      <c r="D265" s="1">
        <v>0.60765857698432</v>
      </c>
      <c r="E265" s="1">
        <v>0</v>
      </c>
      <c r="F265" s="1">
        <f t="shared" si="100"/>
        <v>0</v>
      </c>
      <c r="G265" s="1">
        <f t="shared" si="101"/>
        <v>0</v>
      </c>
      <c r="H265" s="1">
        <f t="shared" si="102"/>
        <v>0</v>
      </c>
      <c r="I265" s="1">
        <f t="shared" si="103"/>
        <v>0</v>
      </c>
      <c r="J265" s="1">
        <f t="shared" si="104"/>
        <v>0</v>
      </c>
      <c r="K265" s="1">
        <f t="shared" si="105"/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f t="shared" si="106"/>
        <v>0</v>
      </c>
      <c r="AP265" s="1">
        <f t="shared" si="107"/>
        <v>0</v>
      </c>
      <c r="AQ265" s="1">
        <f t="shared" si="108"/>
        <v>0</v>
      </c>
      <c r="AR265" s="1">
        <f t="shared" si="109"/>
        <v>0</v>
      </c>
      <c r="AS265" s="1">
        <f t="shared" si="110"/>
        <v>0</v>
      </c>
      <c r="AT265" s="1">
        <f t="shared" si="111"/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0</v>
      </c>
      <c r="BR265" s="1">
        <v>0</v>
      </c>
      <c r="BS265" s="1">
        <v>0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f t="shared" si="112"/>
        <v>0</v>
      </c>
      <c r="BZ265" s="1">
        <v>0</v>
      </c>
      <c r="CA265" s="3"/>
    </row>
    <row r="266" spans="1:80" s="35" customFormat="1" ht="24">
      <c r="A266" s="23"/>
      <c r="B266" s="10" t="s">
        <v>387</v>
      </c>
      <c r="C266" s="25" t="s">
        <v>384</v>
      </c>
      <c r="D266" s="2">
        <v>0.8272019467968</v>
      </c>
      <c r="E266" s="2">
        <v>0</v>
      </c>
      <c r="F266" s="1">
        <f t="shared" si="100"/>
        <v>0</v>
      </c>
      <c r="G266" s="1">
        <f t="shared" si="101"/>
        <v>0</v>
      </c>
      <c r="H266" s="1">
        <f t="shared" si="102"/>
        <v>0</v>
      </c>
      <c r="I266" s="1">
        <f t="shared" si="103"/>
        <v>0</v>
      </c>
      <c r="J266" s="1">
        <f t="shared" si="104"/>
        <v>0</v>
      </c>
      <c r="K266" s="1">
        <f t="shared" si="105"/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f aca="true" t="shared" si="124" ref="S266:AG266">S267+S268+S269</f>
        <v>0</v>
      </c>
      <c r="T266" s="1">
        <f t="shared" si="124"/>
        <v>0</v>
      </c>
      <c r="U266" s="1">
        <f t="shared" si="124"/>
        <v>0</v>
      </c>
      <c r="V266" s="1">
        <f t="shared" si="124"/>
        <v>0</v>
      </c>
      <c r="W266" s="1">
        <f t="shared" si="124"/>
        <v>0</v>
      </c>
      <c r="X266" s="1">
        <f t="shared" si="124"/>
        <v>0</v>
      </c>
      <c r="Y266" s="1">
        <f t="shared" si="124"/>
        <v>0</v>
      </c>
      <c r="Z266" s="1">
        <f t="shared" si="124"/>
        <v>0</v>
      </c>
      <c r="AA266" s="1">
        <f t="shared" si="124"/>
        <v>0</v>
      </c>
      <c r="AB266" s="1">
        <f t="shared" si="124"/>
        <v>0</v>
      </c>
      <c r="AC266" s="1">
        <f t="shared" si="124"/>
        <v>0</v>
      </c>
      <c r="AD266" s="1">
        <f t="shared" si="124"/>
        <v>0</v>
      </c>
      <c r="AE266" s="1">
        <f t="shared" si="124"/>
        <v>0</v>
      </c>
      <c r="AF266" s="1">
        <f t="shared" si="124"/>
        <v>0</v>
      </c>
      <c r="AG266" s="1">
        <f t="shared" si="124"/>
        <v>0</v>
      </c>
      <c r="AH266" s="1">
        <v>0</v>
      </c>
      <c r="AI266" s="1">
        <f aca="true" t="shared" si="125" ref="AI266:AN266">AI267+AI268+AI269</f>
        <v>0</v>
      </c>
      <c r="AJ266" s="1">
        <f t="shared" si="125"/>
        <v>0</v>
      </c>
      <c r="AK266" s="1">
        <f t="shared" si="125"/>
        <v>0</v>
      </c>
      <c r="AL266" s="1">
        <f t="shared" si="125"/>
        <v>0</v>
      </c>
      <c r="AM266" s="1">
        <f t="shared" si="125"/>
        <v>0</v>
      </c>
      <c r="AN266" s="1">
        <f t="shared" si="125"/>
        <v>0</v>
      </c>
      <c r="AO266" s="1">
        <f t="shared" si="106"/>
        <v>0</v>
      </c>
      <c r="AP266" s="1">
        <f t="shared" si="107"/>
        <v>0</v>
      </c>
      <c r="AQ266" s="1">
        <f t="shared" si="108"/>
        <v>0</v>
      </c>
      <c r="AR266" s="1">
        <f t="shared" si="109"/>
        <v>0</v>
      </c>
      <c r="AS266" s="1">
        <f t="shared" si="110"/>
        <v>0</v>
      </c>
      <c r="AT266" s="1">
        <f t="shared" si="111"/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f aca="true" t="shared" si="126" ref="BB266:BP266">BB267+BB268+BB269</f>
        <v>0</v>
      </c>
      <c r="BC266" s="2">
        <f t="shared" si="126"/>
        <v>0</v>
      </c>
      <c r="BD266" s="2">
        <f t="shared" si="126"/>
        <v>0</v>
      </c>
      <c r="BE266" s="2">
        <f t="shared" si="126"/>
        <v>0</v>
      </c>
      <c r="BF266" s="2">
        <f t="shared" si="126"/>
        <v>0</v>
      </c>
      <c r="BG266" s="2">
        <f t="shared" si="126"/>
        <v>0</v>
      </c>
      <c r="BH266" s="2">
        <f t="shared" si="126"/>
        <v>0</v>
      </c>
      <c r="BI266" s="2">
        <f t="shared" si="126"/>
        <v>0</v>
      </c>
      <c r="BJ266" s="2">
        <f t="shared" si="126"/>
        <v>0</v>
      </c>
      <c r="BK266" s="2">
        <f t="shared" si="126"/>
        <v>0</v>
      </c>
      <c r="BL266" s="2">
        <f t="shared" si="126"/>
        <v>0</v>
      </c>
      <c r="BM266" s="2">
        <f t="shared" si="126"/>
        <v>0</v>
      </c>
      <c r="BN266" s="2">
        <f t="shared" si="126"/>
        <v>0</v>
      </c>
      <c r="BO266" s="2">
        <f t="shared" si="126"/>
        <v>0</v>
      </c>
      <c r="BP266" s="2">
        <f t="shared" si="126"/>
        <v>0</v>
      </c>
      <c r="BQ266" s="2">
        <v>0</v>
      </c>
      <c r="BR266" s="2">
        <f>BR267+BR268+BR269</f>
        <v>0</v>
      </c>
      <c r="BS266" s="2">
        <f>BS267+BS268+BS269</f>
        <v>0</v>
      </c>
      <c r="BT266" s="2">
        <f>BT267+BT268+BT269</f>
        <v>0</v>
      </c>
      <c r="BU266" s="2">
        <f>BU267+BU268+BU269</f>
        <v>0</v>
      </c>
      <c r="BV266" s="2">
        <f>BV267+BV268+BV269</f>
        <v>0</v>
      </c>
      <c r="BW266" s="2">
        <v>0</v>
      </c>
      <c r="BX266" s="2">
        <v>0</v>
      </c>
      <c r="BY266" s="1">
        <f t="shared" si="112"/>
        <v>0</v>
      </c>
      <c r="BZ266" s="1">
        <v>0</v>
      </c>
      <c r="CA266" s="3"/>
      <c r="CB266" s="26"/>
    </row>
    <row r="267" spans="1:80" s="35" customFormat="1" ht="24">
      <c r="A267" s="23"/>
      <c r="B267" s="10" t="s">
        <v>388</v>
      </c>
      <c r="C267" s="25" t="s">
        <v>384</v>
      </c>
      <c r="D267" s="2">
        <v>0.8272019467968</v>
      </c>
      <c r="E267" s="2">
        <v>0</v>
      </c>
      <c r="F267" s="1">
        <f t="shared" si="100"/>
        <v>0</v>
      </c>
      <c r="G267" s="1">
        <f t="shared" si="101"/>
        <v>0</v>
      </c>
      <c r="H267" s="1">
        <f t="shared" si="102"/>
        <v>0</v>
      </c>
      <c r="I267" s="1">
        <f t="shared" si="103"/>
        <v>0</v>
      </c>
      <c r="J267" s="1">
        <f t="shared" si="104"/>
        <v>0</v>
      </c>
      <c r="K267" s="1">
        <f t="shared" si="105"/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1">
        <f t="shared" si="106"/>
        <v>0</v>
      </c>
      <c r="AP267" s="1">
        <f t="shared" si="107"/>
        <v>0</v>
      </c>
      <c r="AQ267" s="1">
        <f t="shared" si="108"/>
        <v>0</v>
      </c>
      <c r="AR267" s="1">
        <f t="shared" si="109"/>
        <v>0</v>
      </c>
      <c r="AS267" s="1">
        <f t="shared" si="110"/>
        <v>0</v>
      </c>
      <c r="AT267" s="1">
        <f t="shared" si="111"/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  <c r="BT267" s="2">
        <v>0</v>
      </c>
      <c r="BU267" s="2">
        <v>0</v>
      </c>
      <c r="BV267" s="2">
        <v>0</v>
      </c>
      <c r="BW267" s="2">
        <v>0</v>
      </c>
      <c r="BX267" s="2">
        <v>0</v>
      </c>
      <c r="BY267" s="1">
        <f t="shared" si="112"/>
        <v>0</v>
      </c>
      <c r="BZ267" s="1">
        <v>0</v>
      </c>
      <c r="CA267" s="3"/>
      <c r="CB267" s="26"/>
    </row>
    <row r="268" spans="1:80" s="35" customFormat="1" ht="24">
      <c r="A268" s="23"/>
      <c r="B268" s="10" t="s">
        <v>389</v>
      </c>
      <c r="C268" s="25" t="s">
        <v>384</v>
      </c>
      <c r="D268" s="2">
        <v>0.6570558351921281</v>
      </c>
      <c r="E268" s="2">
        <v>0</v>
      </c>
      <c r="F268" s="1">
        <f t="shared" si="100"/>
        <v>0</v>
      </c>
      <c r="G268" s="1">
        <f t="shared" si="101"/>
        <v>0</v>
      </c>
      <c r="H268" s="1">
        <f t="shared" si="102"/>
        <v>0</v>
      </c>
      <c r="I268" s="1">
        <f t="shared" si="103"/>
        <v>0</v>
      </c>
      <c r="J268" s="1">
        <f t="shared" si="104"/>
        <v>0</v>
      </c>
      <c r="K268" s="1">
        <f t="shared" si="105"/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1">
        <f t="shared" si="106"/>
        <v>0.69058948</v>
      </c>
      <c r="AP268" s="1">
        <f t="shared" si="107"/>
        <v>0</v>
      </c>
      <c r="AQ268" s="1">
        <f t="shared" si="108"/>
        <v>0</v>
      </c>
      <c r="AR268" s="1">
        <f t="shared" si="109"/>
        <v>0.235</v>
      </c>
      <c r="AS268" s="1">
        <f t="shared" si="110"/>
        <v>0</v>
      </c>
      <c r="AT268" s="1">
        <f t="shared" si="111"/>
        <v>0</v>
      </c>
      <c r="AU268" s="2">
        <v>0</v>
      </c>
      <c r="AV268" s="2">
        <v>0.69058948</v>
      </c>
      <c r="AW268" s="2">
        <v>0</v>
      </c>
      <c r="AX268" s="2">
        <v>0</v>
      </c>
      <c r="AY268" s="2">
        <v>0.235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0</v>
      </c>
      <c r="BX268" s="2">
        <v>0</v>
      </c>
      <c r="BY268" s="1">
        <f t="shared" si="112"/>
        <v>0.69058948</v>
      </c>
      <c r="BZ268" s="1">
        <v>0</v>
      </c>
      <c r="CA268" s="3" t="s">
        <v>582</v>
      </c>
      <c r="CB268" s="26"/>
    </row>
    <row r="269" spans="1:80" s="35" customFormat="1" ht="24">
      <c r="A269" s="23"/>
      <c r="B269" s="10" t="s">
        <v>390</v>
      </c>
      <c r="C269" s="25" t="s">
        <v>384</v>
      </c>
      <c r="D269" s="2">
        <v>0.4155581283984</v>
      </c>
      <c r="E269" s="2">
        <f>SUM(E270:E281)</f>
        <v>0</v>
      </c>
      <c r="F269" s="1">
        <f t="shared" si="100"/>
        <v>0</v>
      </c>
      <c r="G269" s="1">
        <f t="shared" si="101"/>
        <v>0</v>
      </c>
      <c r="H269" s="1">
        <f t="shared" si="102"/>
        <v>0</v>
      </c>
      <c r="I269" s="1">
        <f t="shared" si="103"/>
        <v>0</v>
      </c>
      <c r="J269" s="1">
        <f t="shared" si="104"/>
        <v>0</v>
      </c>
      <c r="K269" s="1">
        <f t="shared" si="105"/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f aca="true" t="shared" si="127" ref="S269:X269">SUM(S270:S281)</f>
        <v>0</v>
      </c>
      <c r="T269" s="2">
        <f t="shared" si="127"/>
        <v>0</v>
      </c>
      <c r="U269" s="2">
        <f t="shared" si="127"/>
        <v>0</v>
      </c>
      <c r="V269" s="2">
        <f t="shared" si="127"/>
        <v>0</v>
      </c>
      <c r="W269" s="2">
        <f t="shared" si="127"/>
        <v>0</v>
      </c>
      <c r="X269" s="2">
        <f t="shared" si="127"/>
        <v>0</v>
      </c>
      <c r="Y269" s="2">
        <f aca="true" t="shared" si="128" ref="Y269:AM269">SUM(Y270:Y281)</f>
        <v>0</v>
      </c>
      <c r="Z269" s="2">
        <f t="shared" si="128"/>
        <v>0</v>
      </c>
      <c r="AA269" s="2">
        <f t="shared" si="128"/>
        <v>0</v>
      </c>
      <c r="AB269" s="2">
        <f t="shared" si="128"/>
        <v>0</v>
      </c>
      <c r="AC269" s="2">
        <f t="shared" si="128"/>
        <v>0</v>
      </c>
      <c r="AD269" s="2">
        <f t="shared" si="128"/>
        <v>0</v>
      </c>
      <c r="AE269" s="2">
        <f t="shared" si="128"/>
        <v>0</v>
      </c>
      <c r="AF269" s="2">
        <f t="shared" si="128"/>
        <v>0</v>
      </c>
      <c r="AG269" s="2">
        <f t="shared" si="128"/>
        <v>0</v>
      </c>
      <c r="AH269" s="2">
        <v>0</v>
      </c>
      <c r="AI269" s="2">
        <f t="shared" si="128"/>
        <v>0</v>
      </c>
      <c r="AJ269" s="2">
        <f t="shared" si="128"/>
        <v>0</v>
      </c>
      <c r="AK269" s="2">
        <f t="shared" si="128"/>
        <v>0</v>
      </c>
      <c r="AL269" s="2">
        <f t="shared" si="128"/>
        <v>0</v>
      </c>
      <c r="AM269" s="2">
        <f t="shared" si="128"/>
        <v>0</v>
      </c>
      <c r="AN269" s="2">
        <v>0</v>
      </c>
      <c r="AO269" s="1">
        <f t="shared" si="106"/>
        <v>0</v>
      </c>
      <c r="AP269" s="1">
        <f t="shared" si="107"/>
        <v>0</v>
      </c>
      <c r="AQ269" s="1">
        <f t="shared" si="108"/>
        <v>0</v>
      </c>
      <c r="AR269" s="1">
        <f t="shared" si="109"/>
        <v>0</v>
      </c>
      <c r="AS269" s="1">
        <f t="shared" si="110"/>
        <v>0</v>
      </c>
      <c r="AT269" s="1">
        <f t="shared" si="111"/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f aca="true" t="shared" si="129" ref="BB269:BV269">SUM(BB270:BB281)</f>
        <v>0</v>
      </c>
      <c r="BC269" s="2">
        <f t="shared" si="129"/>
        <v>0</v>
      </c>
      <c r="BD269" s="2">
        <f t="shared" si="129"/>
        <v>0</v>
      </c>
      <c r="BE269" s="2">
        <f t="shared" si="129"/>
        <v>0</v>
      </c>
      <c r="BF269" s="2">
        <f t="shared" si="129"/>
        <v>0</v>
      </c>
      <c r="BG269" s="2">
        <f t="shared" si="129"/>
        <v>0</v>
      </c>
      <c r="BH269" s="2">
        <f t="shared" si="129"/>
        <v>0</v>
      </c>
      <c r="BI269" s="2">
        <f t="shared" si="129"/>
        <v>0</v>
      </c>
      <c r="BJ269" s="2">
        <f t="shared" si="129"/>
        <v>0</v>
      </c>
      <c r="BK269" s="2">
        <f t="shared" si="129"/>
        <v>0</v>
      </c>
      <c r="BL269" s="2">
        <f t="shared" si="129"/>
        <v>0</v>
      </c>
      <c r="BM269" s="2">
        <f t="shared" si="129"/>
        <v>0</v>
      </c>
      <c r="BN269" s="2">
        <f t="shared" si="129"/>
        <v>0</v>
      </c>
      <c r="BO269" s="2">
        <f t="shared" si="129"/>
        <v>0</v>
      </c>
      <c r="BP269" s="2">
        <f t="shared" si="129"/>
        <v>0</v>
      </c>
      <c r="BQ269" s="2">
        <v>0</v>
      </c>
      <c r="BR269" s="2">
        <f t="shared" si="129"/>
        <v>0</v>
      </c>
      <c r="BS269" s="2">
        <f t="shared" si="129"/>
        <v>0</v>
      </c>
      <c r="BT269" s="2">
        <f t="shared" si="129"/>
        <v>0</v>
      </c>
      <c r="BU269" s="2">
        <f t="shared" si="129"/>
        <v>0</v>
      </c>
      <c r="BV269" s="2">
        <f t="shared" si="129"/>
        <v>0</v>
      </c>
      <c r="BW269" s="2">
        <v>0</v>
      </c>
      <c r="BX269" s="2">
        <v>0</v>
      </c>
      <c r="BY269" s="1">
        <f t="shared" si="112"/>
        <v>0</v>
      </c>
      <c r="BZ269" s="1">
        <v>0</v>
      </c>
      <c r="CA269" s="3"/>
      <c r="CB269" s="26"/>
    </row>
    <row r="270" spans="1:79" ht="24">
      <c r="A270" s="23"/>
      <c r="B270" s="10" t="s">
        <v>391</v>
      </c>
      <c r="C270" s="25" t="s">
        <v>384</v>
      </c>
      <c r="D270" s="1">
        <v>1.7172473145373441</v>
      </c>
      <c r="E270" s="1">
        <v>0</v>
      </c>
      <c r="F270" s="1">
        <f t="shared" si="100"/>
        <v>0</v>
      </c>
      <c r="G270" s="1">
        <f t="shared" si="101"/>
        <v>0</v>
      </c>
      <c r="H270" s="1">
        <f t="shared" si="102"/>
        <v>0</v>
      </c>
      <c r="I270" s="1">
        <f t="shared" si="103"/>
        <v>0</v>
      </c>
      <c r="J270" s="1">
        <f t="shared" si="104"/>
        <v>0</v>
      </c>
      <c r="K270" s="1">
        <f t="shared" si="105"/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f t="shared" si="106"/>
        <v>0</v>
      </c>
      <c r="AP270" s="1">
        <f t="shared" si="107"/>
        <v>0</v>
      </c>
      <c r="AQ270" s="1">
        <f t="shared" si="108"/>
        <v>0</v>
      </c>
      <c r="AR270" s="1">
        <f t="shared" si="109"/>
        <v>0</v>
      </c>
      <c r="AS270" s="1">
        <f t="shared" si="110"/>
        <v>0</v>
      </c>
      <c r="AT270" s="1">
        <f t="shared" si="111"/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0</v>
      </c>
      <c r="BR270" s="1">
        <v>0</v>
      </c>
      <c r="BS270" s="1">
        <v>0</v>
      </c>
      <c r="BT270" s="1">
        <v>0</v>
      </c>
      <c r="BU270" s="1">
        <v>0</v>
      </c>
      <c r="BV270" s="1">
        <v>0</v>
      </c>
      <c r="BW270" s="1">
        <v>0</v>
      </c>
      <c r="BX270" s="1">
        <v>0</v>
      </c>
      <c r="BY270" s="1">
        <f t="shared" si="112"/>
        <v>0</v>
      </c>
      <c r="BZ270" s="1">
        <v>0</v>
      </c>
      <c r="CA270" s="3"/>
    </row>
    <row r="271" spans="1:79" ht="24">
      <c r="A271" s="23"/>
      <c r="B271" s="10" t="s">
        <v>392</v>
      </c>
      <c r="C271" s="25" t="s">
        <v>384</v>
      </c>
      <c r="D271" s="1">
        <v>1.4996861279395202</v>
      </c>
      <c r="E271" s="1">
        <v>0</v>
      </c>
      <c r="F271" s="1">
        <f t="shared" si="100"/>
        <v>0</v>
      </c>
      <c r="G271" s="1">
        <f t="shared" si="101"/>
        <v>0</v>
      </c>
      <c r="H271" s="1">
        <f t="shared" si="102"/>
        <v>0</v>
      </c>
      <c r="I271" s="1">
        <f t="shared" si="103"/>
        <v>0</v>
      </c>
      <c r="J271" s="1">
        <f t="shared" si="104"/>
        <v>0</v>
      </c>
      <c r="K271" s="1">
        <f t="shared" si="105"/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f t="shared" si="106"/>
        <v>0</v>
      </c>
      <c r="AP271" s="1">
        <f t="shared" si="107"/>
        <v>0</v>
      </c>
      <c r="AQ271" s="1">
        <f t="shared" si="108"/>
        <v>0</v>
      </c>
      <c r="AR271" s="1">
        <f t="shared" si="109"/>
        <v>0</v>
      </c>
      <c r="AS271" s="1">
        <f t="shared" si="110"/>
        <v>0</v>
      </c>
      <c r="AT271" s="1">
        <f t="shared" si="111"/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0</v>
      </c>
      <c r="BR271" s="1">
        <v>0</v>
      </c>
      <c r="BS271" s="1">
        <v>0</v>
      </c>
      <c r="BT271" s="1">
        <v>0</v>
      </c>
      <c r="BU271" s="1">
        <v>0</v>
      </c>
      <c r="BV271" s="1">
        <v>0</v>
      </c>
      <c r="BW271" s="1">
        <v>0</v>
      </c>
      <c r="BX271" s="1">
        <v>0</v>
      </c>
      <c r="BY271" s="1">
        <f t="shared" si="112"/>
        <v>0</v>
      </c>
      <c r="BZ271" s="1">
        <v>0</v>
      </c>
      <c r="CA271" s="3"/>
    </row>
    <row r="272" spans="1:79" ht="24">
      <c r="A272" s="23"/>
      <c r="B272" s="10" t="s">
        <v>393</v>
      </c>
      <c r="C272" s="25" t="s">
        <v>384</v>
      </c>
      <c r="D272" s="1">
        <v>1.29417896764832</v>
      </c>
      <c r="E272" s="1">
        <v>0</v>
      </c>
      <c r="F272" s="1">
        <f t="shared" si="100"/>
        <v>0</v>
      </c>
      <c r="G272" s="1">
        <f t="shared" si="101"/>
        <v>0</v>
      </c>
      <c r="H272" s="1">
        <f t="shared" si="102"/>
        <v>0</v>
      </c>
      <c r="I272" s="1">
        <f t="shared" si="103"/>
        <v>0</v>
      </c>
      <c r="J272" s="1">
        <f t="shared" si="104"/>
        <v>0</v>
      </c>
      <c r="K272" s="1">
        <f t="shared" si="105"/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f t="shared" si="106"/>
        <v>0</v>
      </c>
      <c r="AP272" s="1">
        <f t="shared" si="107"/>
        <v>0</v>
      </c>
      <c r="AQ272" s="1">
        <f t="shared" si="108"/>
        <v>0</v>
      </c>
      <c r="AR272" s="1">
        <f t="shared" si="109"/>
        <v>0</v>
      </c>
      <c r="AS272" s="1">
        <f t="shared" si="110"/>
        <v>0</v>
      </c>
      <c r="AT272" s="1">
        <f t="shared" si="111"/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0</v>
      </c>
      <c r="BR272" s="1">
        <v>0</v>
      </c>
      <c r="BS272" s="1">
        <v>0</v>
      </c>
      <c r="BT272" s="1">
        <v>0</v>
      </c>
      <c r="BU272" s="1">
        <v>0</v>
      </c>
      <c r="BV272" s="1">
        <v>0</v>
      </c>
      <c r="BW272" s="1">
        <v>0</v>
      </c>
      <c r="BX272" s="1">
        <v>0</v>
      </c>
      <c r="BY272" s="1">
        <f t="shared" si="112"/>
        <v>0</v>
      </c>
      <c r="BZ272" s="1">
        <v>0</v>
      </c>
      <c r="CA272" s="3"/>
    </row>
    <row r="273" spans="1:79" ht="24">
      <c r="A273" s="23"/>
      <c r="B273" s="10" t="s">
        <v>394</v>
      </c>
      <c r="C273" s="25" t="s">
        <v>384</v>
      </c>
      <c r="D273" s="1">
        <v>0.9120143674248958</v>
      </c>
      <c r="E273" s="1">
        <v>0</v>
      </c>
      <c r="F273" s="1">
        <f t="shared" si="100"/>
        <v>0</v>
      </c>
      <c r="G273" s="1">
        <f t="shared" si="101"/>
        <v>0</v>
      </c>
      <c r="H273" s="1">
        <f t="shared" si="102"/>
        <v>0</v>
      </c>
      <c r="I273" s="1">
        <f t="shared" si="103"/>
        <v>0</v>
      </c>
      <c r="J273" s="1">
        <f t="shared" si="104"/>
        <v>0</v>
      </c>
      <c r="K273" s="1">
        <f t="shared" si="105"/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f t="shared" si="106"/>
        <v>0.0056</v>
      </c>
      <c r="AP273" s="1">
        <f t="shared" si="107"/>
        <v>0</v>
      </c>
      <c r="AQ273" s="1">
        <f t="shared" si="108"/>
        <v>0</v>
      </c>
      <c r="AR273" s="1">
        <f t="shared" si="109"/>
        <v>0</v>
      </c>
      <c r="AS273" s="1">
        <f t="shared" si="110"/>
        <v>0</v>
      </c>
      <c r="AT273" s="1">
        <f t="shared" si="111"/>
        <v>0</v>
      </c>
      <c r="AU273" s="1">
        <v>0</v>
      </c>
      <c r="AV273" s="1">
        <v>0.0056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0</v>
      </c>
      <c r="BR273" s="1">
        <v>0</v>
      </c>
      <c r="BS273" s="1">
        <v>0</v>
      </c>
      <c r="BT273" s="1">
        <v>0</v>
      </c>
      <c r="BU273" s="1">
        <v>0</v>
      </c>
      <c r="BV273" s="1">
        <v>0</v>
      </c>
      <c r="BW273" s="1">
        <v>0</v>
      </c>
      <c r="BX273" s="1">
        <v>0</v>
      </c>
      <c r="BY273" s="1">
        <f t="shared" si="112"/>
        <v>0.0056</v>
      </c>
      <c r="BZ273" s="1">
        <v>0</v>
      </c>
      <c r="CA273" s="3"/>
    </row>
    <row r="274" spans="1:79" ht="12">
      <c r="A274" s="23"/>
      <c r="B274" s="9" t="s">
        <v>166</v>
      </c>
      <c r="C274" s="25"/>
      <c r="D274" s="1">
        <v>0</v>
      </c>
      <c r="E274" s="1">
        <v>0</v>
      </c>
      <c r="F274" s="1">
        <f t="shared" si="100"/>
        <v>0</v>
      </c>
      <c r="G274" s="1">
        <f t="shared" si="101"/>
        <v>0</v>
      </c>
      <c r="H274" s="1">
        <f t="shared" si="102"/>
        <v>0</v>
      </c>
      <c r="I274" s="1">
        <f t="shared" si="103"/>
        <v>0</v>
      </c>
      <c r="J274" s="1">
        <f t="shared" si="104"/>
        <v>0</v>
      </c>
      <c r="K274" s="1">
        <f t="shared" si="105"/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f t="shared" si="106"/>
        <v>0</v>
      </c>
      <c r="AP274" s="1">
        <f t="shared" si="107"/>
        <v>0</v>
      </c>
      <c r="AQ274" s="1">
        <f t="shared" si="108"/>
        <v>0</v>
      </c>
      <c r="AR274" s="1">
        <f t="shared" si="109"/>
        <v>0</v>
      </c>
      <c r="AS274" s="1">
        <f t="shared" si="110"/>
        <v>0</v>
      </c>
      <c r="AT274" s="1">
        <f t="shared" si="111"/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f t="shared" si="112"/>
        <v>0</v>
      </c>
      <c r="BZ274" s="1">
        <v>0</v>
      </c>
      <c r="CA274" s="3"/>
    </row>
    <row r="275" spans="1:79" ht="24">
      <c r="A275" s="23"/>
      <c r="B275" s="10" t="s">
        <v>395</v>
      </c>
      <c r="C275" s="25" t="s">
        <v>384</v>
      </c>
      <c r="D275" s="1">
        <v>1.7302571805456</v>
      </c>
      <c r="E275" s="1">
        <v>0</v>
      </c>
      <c r="F275" s="1">
        <f t="shared" si="100"/>
        <v>0</v>
      </c>
      <c r="G275" s="1">
        <f t="shared" si="101"/>
        <v>0</v>
      </c>
      <c r="H275" s="1">
        <f t="shared" si="102"/>
        <v>0</v>
      </c>
      <c r="I275" s="1">
        <f t="shared" si="103"/>
        <v>0</v>
      </c>
      <c r="J275" s="1">
        <f t="shared" si="104"/>
        <v>0</v>
      </c>
      <c r="K275" s="1">
        <f t="shared" si="105"/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f t="shared" si="106"/>
        <v>0.006368</v>
      </c>
      <c r="AP275" s="1">
        <f t="shared" si="107"/>
        <v>0</v>
      </c>
      <c r="AQ275" s="1">
        <f t="shared" si="108"/>
        <v>0</v>
      </c>
      <c r="AR275" s="1">
        <f t="shared" si="109"/>
        <v>0</v>
      </c>
      <c r="AS275" s="1">
        <f t="shared" si="110"/>
        <v>0</v>
      </c>
      <c r="AT275" s="1">
        <f t="shared" si="111"/>
        <v>0</v>
      </c>
      <c r="AU275" s="1">
        <v>0</v>
      </c>
      <c r="AV275" s="1">
        <v>0.006368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0</v>
      </c>
      <c r="BR275" s="1">
        <v>0</v>
      </c>
      <c r="BS275" s="1">
        <v>0</v>
      </c>
      <c r="BT275" s="1">
        <v>0</v>
      </c>
      <c r="BU275" s="1">
        <v>0</v>
      </c>
      <c r="BV275" s="1">
        <v>0</v>
      </c>
      <c r="BW275" s="1">
        <v>0</v>
      </c>
      <c r="BX275" s="1">
        <v>0</v>
      </c>
      <c r="BY275" s="1">
        <f t="shared" si="112"/>
        <v>0.006368</v>
      </c>
      <c r="BZ275" s="1">
        <v>0</v>
      </c>
      <c r="CA275" s="3"/>
    </row>
    <row r="276" spans="1:79" ht="24">
      <c r="A276" s="23"/>
      <c r="B276" s="10" t="s">
        <v>396</v>
      </c>
      <c r="C276" s="25" t="s">
        <v>384</v>
      </c>
      <c r="D276" s="1">
        <v>2.090162478655923</v>
      </c>
      <c r="E276" s="1">
        <v>0</v>
      </c>
      <c r="F276" s="1">
        <f t="shared" si="100"/>
        <v>0</v>
      </c>
      <c r="G276" s="1">
        <f t="shared" si="101"/>
        <v>0</v>
      </c>
      <c r="H276" s="1">
        <f t="shared" si="102"/>
        <v>0</v>
      </c>
      <c r="I276" s="1">
        <f t="shared" si="103"/>
        <v>0</v>
      </c>
      <c r="J276" s="1">
        <f t="shared" si="104"/>
        <v>0</v>
      </c>
      <c r="K276" s="1">
        <f t="shared" si="105"/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f t="shared" si="106"/>
        <v>0.0124176</v>
      </c>
      <c r="AP276" s="1">
        <f t="shared" si="107"/>
        <v>0</v>
      </c>
      <c r="AQ276" s="1">
        <f t="shared" si="108"/>
        <v>0</v>
      </c>
      <c r="AR276" s="1">
        <f t="shared" si="109"/>
        <v>0</v>
      </c>
      <c r="AS276" s="1">
        <f t="shared" si="110"/>
        <v>0</v>
      </c>
      <c r="AT276" s="1">
        <f t="shared" si="111"/>
        <v>0</v>
      </c>
      <c r="AU276" s="1">
        <v>0</v>
      </c>
      <c r="AV276" s="1">
        <v>0.0124176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0</v>
      </c>
      <c r="BR276" s="1">
        <v>0</v>
      </c>
      <c r="BS276" s="1">
        <v>0</v>
      </c>
      <c r="BT276" s="1">
        <v>0</v>
      </c>
      <c r="BU276" s="1">
        <v>0</v>
      </c>
      <c r="BV276" s="1">
        <v>0</v>
      </c>
      <c r="BW276" s="1">
        <v>0</v>
      </c>
      <c r="BX276" s="1">
        <v>0</v>
      </c>
      <c r="BY276" s="1">
        <f t="shared" si="112"/>
        <v>0.0124176</v>
      </c>
      <c r="BZ276" s="1">
        <v>0</v>
      </c>
      <c r="CA276" s="3"/>
    </row>
    <row r="277" spans="1:79" ht="12">
      <c r="A277" s="23"/>
      <c r="B277" s="9" t="s">
        <v>221</v>
      </c>
      <c r="C277" s="25"/>
      <c r="D277" s="1">
        <v>0</v>
      </c>
      <c r="E277" s="1">
        <v>0</v>
      </c>
      <c r="F277" s="1">
        <f aca="true" t="shared" si="130" ref="F277:F340">M277</f>
        <v>0</v>
      </c>
      <c r="G277" s="1">
        <f aca="true" t="shared" si="131" ref="G277:G340">N277</f>
        <v>0</v>
      </c>
      <c r="H277" s="1">
        <f aca="true" t="shared" si="132" ref="H277:H340">O277</f>
        <v>0</v>
      </c>
      <c r="I277" s="1">
        <f aca="true" t="shared" si="133" ref="I277:I340">P277</f>
        <v>0</v>
      </c>
      <c r="J277" s="1">
        <f aca="true" t="shared" si="134" ref="J277:J340">Q277</f>
        <v>0</v>
      </c>
      <c r="K277" s="1">
        <f aca="true" t="shared" si="135" ref="K277:K340">R277</f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f aca="true" t="shared" si="136" ref="AO277:AO340">AV277+BC277+BJ277+BQ277</f>
        <v>0</v>
      </c>
      <c r="AP277" s="1">
        <f aca="true" t="shared" si="137" ref="AP277:AP340">AW277+BD277+BK277+BR277</f>
        <v>0</v>
      </c>
      <c r="AQ277" s="1">
        <f aca="true" t="shared" si="138" ref="AQ277:AQ340">AX277+BE277+BL277+BS277</f>
        <v>0</v>
      </c>
      <c r="AR277" s="1">
        <f aca="true" t="shared" si="139" ref="AR277:AR340">AY277+BF277+BM277+BT277</f>
        <v>0</v>
      </c>
      <c r="AS277" s="1">
        <f aca="true" t="shared" si="140" ref="AS277:AS340">AZ277+BG277+BN277+BU277</f>
        <v>0</v>
      </c>
      <c r="AT277" s="1">
        <f aca="true" t="shared" si="141" ref="AT277:AT340">BA277+BH277+BO277+BV277</f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0</v>
      </c>
      <c r="BR277" s="1">
        <v>0</v>
      </c>
      <c r="BS277" s="1">
        <v>0</v>
      </c>
      <c r="BT277" s="1">
        <v>0</v>
      </c>
      <c r="BU277" s="1">
        <v>0</v>
      </c>
      <c r="BV277" s="1">
        <v>0</v>
      </c>
      <c r="BW277" s="1">
        <v>0</v>
      </c>
      <c r="BX277" s="1">
        <v>0</v>
      </c>
      <c r="BY277" s="1">
        <f aca="true" t="shared" si="142" ref="BY277:BY340">AO277-F277</f>
        <v>0</v>
      </c>
      <c r="BZ277" s="1">
        <v>0</v>
      </c>
      <c r="CA277" s="3"/>
    </row>
    <row r="278" spans="1:79" ht="24">
      <c r="A278" s="23"/>
      <c r="B278" s="10" t="s">
        <v>397</v>
      </c>
      <c r="C278" s="25" t="s">
        <v>384</v>
      </c>
      <c r="D278" s="1">
        <v>0.1074759889537456</v>
      </c>
      <c r="E278" s="1">
        <v>0</v>
      </c>
      <c r="F278" s="1">
        <f t="shared" si="130"/>
        <v>0</v>
      </c>
      <c r="G278" s="1">
        <f t="shared" si="131"/>
        <v>0</v>
      </c>
      <c r="H278" s="1">
        <f t="shared" si="132"/>
        <v>0</v>
      </c>
      <c r="I278" s="1">
        <f t="shared" si="133"/>
        <v>0</v>
      </c>
      <c r="J278" s="1">
        <f t="shared" si="134"/>
        <v>0</v>
      </c>
      <c r="K278" s="1">
        <f t="shared" si="135"/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f t="shared" si="136"/>
        <v>0.006368</v>
      </c>
      <c r="AP278" s="1">
        <f t="shared" si="137"/>
        <v>0</v>
      </c>
      <c r="AQ278" s="1">
        <f t="shared" si="138"/>
        <v>0</v>
      </c>
      <c r="AR278" s="1">
        <f t="shared" si="139"/>
        <v>0</v>
      </c>
      <c r="AS278" s="1">
        <f t="shared" si="140"/>
        <v>0</v>
      </c>
      <c r="AT278" s="1">
        <f t="shared" si="141"/>
        <v>0</v>
      </c>
      <c r="AU278" s="1">
        <v>0</v>
      </c>
      <c r="AV278" s="1">
        <v>0.006368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0</v>
      </c>
      <c r="BR278" s="1">
        <v>0</v>
      </c>
      <c r="BS278" s="1">
        <v>0</v>
      </c>
      <c r="BT278" s="1">
        <v>0</v>
      </c>
      <c r="BU278" s="1">
        <v>0</v>
      </c>
      <c r="BV278" s="1">
        <v>0</v>
      </c>
      <c r="BW278" s="1">
        <v>0</v>
      </c>
      <c r="BX278" s="1">
        <v>0</v>
      </c>
      <c r="BY278" s="1">
        <f t="shared" si="142"/>
        <v>0.006368</v>
      </c>
      <c r="BZ278" s="1">
        <v>0</v>
      </c>
      <c r="CA278" s="3"/>
    </row>
    <row r="279" spans="1:79" ht="24">
      <c r="A279" s="23"/>
      <c r="B279" s="10" t="s">
        <v>398</v>
      </c>
      <c r="C279" s="25" t="s">
        <v>384</v>
      </c>
      <c r="D279" s="1">
        <v>0.125356825730352</v>
      </c>
      <c r="E279" s="1">
        <v>0</v>
      </c>
      <c r="F279" s="1">
        <f t="shared" si="130"/>
        <v>0</v>
      </c>
      <c r="G279" s="1">
        <f t="shared" si="131"/>
        <v>0</v>
      </c>
      <c r="H279" s="1">
        <f t="shared" si="132"/>
        <v>0</v>
      </c>
      <c r="I279" s="1">
        <f t="shared" si="133"/>
        <v>0</v>
      </c>
      <c r="J279" s="1">
        <f t="shared" si="134"/>
        <v>0</v>
      </c>
      <c r="K279" s="1">
        <f t="shared" si="135"/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f t="shared" si="136"/>
        <v>0.006368</v>
      </c>
      <c r="AP279" s="1">
        <f t="shared" si="137"/>
        <v>0</v>
      </c>
      <c r="AQ279" s="1">
        <f t="shared" si="138"/>
        <v>0</v>
      </c>
      <c r="AR279" s="1">
        <f t="shared" si="139"/>
        <v>0</v>
      </c>
      <c r="AS279" s="1">
        <f t="shared" si="140"/>
        <v>0</v>
      </c>
      <c r="AT279" s="1">
        <f t="shared" si="141"/>
        <v>0</v>
      </c>
      <c r="AU279" s="1">
        <v>0</v>
      </c>
      <c r="AV279" s="1">
        <v>0.006368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0</v>
      </c>
      <c r="BR279" s="1">
        <v>0</v>
      </c>
      <c r="BS279" s="1">
        <v>0</v>
      </c>
      <c r="BT279" s="1">
        <v>0</v>
      </c>
      <c r="BU279" s="1">
        <v>0</v>
      </c>
      <c r="BV279" s="1">
        <v>0</v>
      </c>
      <c r="BW279" s="1">
        <v>0</v>
      </c>
      <c r="BX279" s="1">
        <v>0</v>
      </c>
      <c r="BY279" s="1">
        <f t="shared" si="142"/>
        <v>0.006368</v>
      </c>
      <c r="BZ279" s="1">
        <v>0</v>
      </c>
      <c r="CA279" s="3"/>
    </row>
    <row r="280" spans="1:79" ht="24">
      <c r="A280" s="23"/>
      <c r="B280" s="10" t="s">
        <v>399</v>
      </c>
      <c r="C280" s="25" t="s">
        <v>384</v>
      </c>
      <c r="D280" s="1">
        <v>0.127992738818816</v>
      </c>
      <c r="E280" s="1">
        <v>0</v>
      </c>
      <c r="F280" s="1">
        <f t="shared" si="130"/>
        <v>0</v>
      </c>
      <c r="G280" s="1">
        <f t="shared" si="131"/>
        <v>0</v>
      </c>
      <c r="H280" s="1">
        <f t="shared" si="132"/>
        <v>0</v>
      </c>
      <c r="I280" s="1">
        <f t="shared" si="133"/>
        <v>0</v>
      </c>
      <c r="J280" s="1">
        <f t="shared" si="134"/>
        <v>0</v>
      </c>
      <c r="K280" s="1">
        <f t="shared" si="135"/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f aca="true" t="shared" si="143" ref="S280:AN280">S281+S307</f>
        <v>0</v>
      </c>
      <c r="T280" s="1">
        <f t="shared" si="143"/>
        <v>0</v>
      </c>
      <c r="U280" s="1">
        <f t="shared" si="143"/>
        <v>0</v>
      </c>
      <c r="V280" s="1">
        <f t="shared" si="143"/>
        <v>0</v>
      </c>
      <c r="W280" s="1">
        <f t="shared" si="143"/>
        <v>0</v>
      </c>
      <c r="X280" s="1">
        <f t="shared" si="143"/>
        <v>0</v>
      </c>
      <c r="Y280" s="1">
        <f t="shared" si="143"/>
        <v>0</v>
      </c>
      <c r="Z280" s="1">
        <f t="shared" si="143"/>
        <v>0</v>
      </c>
      <c r="AA280" s="1">
        <f t="shared" si="143"/>
        <v>0</v>
      </c>
      <c r="AB280" s="1">
        <f t="shared" si="143"/>
        <v>0</v>
      </c>
      <c r="AC280" s="1">
        <f t="shared" si="143"/>
        <v>0</v>
      </c>
      <c r="AD280" s="1">
        <f t="shared" si="143"/>
        <v>0</v>
      </c>
      <c r="AE280" s="1">
        <f t="shared" si="143"/>
        <v>0</v>
      </c>
      <c r="AF280" s="1">
        <f t="shared" si="143"/>
        <v>0</v>
      </c>
      <c r="AG280" s="1">
        <f t="shared" si="143"/>
        <v>0</v>
      </c>
      <c r="AH280" s="1">
        <f t="shared" si="143"/>
        <v>0</v>
      </c>
      <c r="AI280" s="1">
        <f t="shared" si="143"/>
        <v>0</v>
      </c>
      <c r="AJ280" s="1">
        <f t="shared" si="143"/>
        <v>0</v>
      </c>
      <c r="AK280" s="1">
        <f t="shared" si="143"/>
        <v>0</v>
      </c>
      <c r="AL280" s="1">
        <f t="shared" si="143"/>
        <v>0</v>
      </c>
      <c r="AM280" s="1">
        <f t="shared" si="143"/>
        <v>0</v>
      </c>
      <c r="AN280" s="1">
        <f t="shared" si="143"/>
        <v>0</v>
      </c>
      <c r="AO280" s="1">
        <f t="shared" si="136"/>
        <v>0.006368</v>
      </c>
      <c r="AP280" s="1">
        <f t="shared" si="137"/>
        <v>0</v>
      </c>
      <c r="AQ280" s="1">
        <f t="shared" si="138"/>
        <v>0</v>
      </c>
      <c r="AR280" s="1">
        <f t="shared" si="139"/>
        <v>0</v>
      </c>
      <c r="AS280" s="1">
        <f t="shared" si="140"/>
        <v>0</v>
      </c>
      <c r="AT280" s="1">
        <f t="shared" si="141"/>
        <v>0</v>
      </c>
      <c r="AU280" s="1">
        <v>0</v>
      </c>
      <c r="AV280" s="1">
        <v>0.006368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f aca="true" t="shared" si="144" ref="BB280:BW280">BB281+BB307</f>
        <v>0</v>
      </c>
      <c r="BC280" s="1">
        <f t="shared" si="144"/>
        <v>0</v>
      </c>
      <c r="BD280" s="1">
        <f t="shared" si="144"/>
        <v>0</v>
      </c>
      <c r="BE280" s="1">
        <f t="shared" si="144"/>
        <v>0</v>
      </c>
      <c r="BF280" s="1">
        <f t="shared" si="144"/>
        <v>0</v>
      </c>
      <c r="BG280" s="1">
        <f t="shared" si="144"/>
        <v>0</v>
      </c>
      <c r="BH280" s="1">
        <f t="shared" si="144"/>
        <v>0</v>
      </c>
      <c r="BI280" s="1">
        <f t="shared" si="144"/>
        <v>0</v>
      </c>
      <c r="BJ280" s="1">
        <f t="shared" si="144"/>
        <v>0</v>
      </c>
      <c r="BK280" s="1">
        <f t="shared" si="144"/>
        <v>0</v>
      </c>
      <c r="BL280" s="1">
        <f t="shared" si="144"/>
        <v>0</v>
      </c>
      <c r="BM280" s="1">
        <f t="shared" si="144"/>
        <v>0</v>
      </c>
      <c r="BN280" s="1">
        <f t="shared" si="144"/>
        <v>0</v>
      </c>
      <c r="BO280" s="1">
        <f t="shared" si="144"/>
        <v>0</v>
      </c>
      <c r="BP280" s="1">
        <f t="shared" si="144"/>
        <v>0</v>
      </c>
      <c r="BQ280" s="1">
        <f t="shared" si="144"/>
        <v>0</v>
      </c>
      <c r="BR280" s="1">
        <f t="shared" si="144"/>
        <v>0</v>
      </c>
      <c r="BS280" s="1">
        <f t="shared" si="144"/>
        <v>0</v>
      </c>
      <c r="BT280" s="1">
        <f t="shared" si="144"/>
        <v>0</v>
      </c>
      <c r="BU280" s="1">
        <f t="shared" si="144"/>
        <v>0</v>
      </c>
      <c r="BV280" s="1">
        <f t="shared" si="144"/>
        <v>0</v>
      </c>
      <c r="BW280" s="1">
        <f t="shared" si="144"/>
        <v>0</v>
      </c>
      <c r="BX280" s="1">
        <v>0</v>
      </c>
      <c r="BY280" s="1">
        <f t="shared" si="142"/>
        <v>0.006368</v>
      </c>
      <c r="BZ280" s="1">
        <v>0</v>
      </c>
      <c r="CA280" s="3"/>
    </row>
    <row r="281" spans="1:79" ht="24">
      <c r="A281" s="23"/>
      <c r="B281" s="10" t="s">
        <v>400</v>
      </c>
      <c r="C281" s="25" t="s">
        <v>384</v>
      </c>
      <c r="D281" s="1">
        <v>0.15901234602352002</v>
      </c>
      <c r="E281" s="1">
        <v>0</v>
      </c>
      <c r="F281" s="1">
        <f t="shared" si="130"/>
        <v>0</v>
      </c>
      <c r="G281" s="1">
        <f t="shared" si="131"/>
        <v>0</v>
      </c>
      <c r="H281" s="1">
        <f t="shared" si="132"/>
        <v>0</v>
      </c>
      <c r="I281" s="1">
        <f t="shared" si="133"/>
        <v>0</v>
      </c>
      <c r="J281" s="1">
        <f t="shared" si="134"/>
        <v>0</v>
      </c>
      <c r="K281" s="1">
        <f t="shared" si="135"/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f t="shared" si="136"/>
        <v>0.006368</v>
      </c>
      <c r="AP281" s="1">
        <f t="shared" si="137"/>
        <v>0</v>
      </c>
      <c r="AQ281" s="1">
        <f t="shared" si="138"/>
        <v>0</v>
      </c>
      <c r="AR281" s="1">
        <f t="shared" si="139"/>
        <v>0</v>
      </c>
      <c r="AS281" s="1">
        <f t="shared" si="140"/>
        <v>0</v>
      </c>
      <c r="AT281" s="1">
        <f t="shared" si="141"/>
        <v>0</v>
      </c>
      <c r="AU281" s="1">
        <v>0</v>
      </c>
      <c r="AV281" s="1">
        <v>0.006368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0</v>
      </c>
      <c r="BR281" s="1">
        <v>0</v>
      </c>
      <c r="BS281" s="1">
        <v>0</v>
      </c>
      <c r="BT281" s="1">
        <v>0</v>
      </c>
      <c r="BU281" s="1">
        <v>0</v>
      </c>
      <c r="BV281" s="1">
        <v>0</v>
      </c>
      <c r="BW281" s="1">
        <v>0</v>
      </c>
      <c r="BX281" s="1">
        <v>0</v>
      </c>
      <c r="BY281" s="1">
        <f t="shared" si="142"/>
        <v>0.006368</v>
      </c>
      <c r="BZ281" s="1">
        <v>0</v>
      </c>
      <c r="CA281" s="3"/>
    </row>
    <row r="282" spans="1:79" ht="24">
      <c r="A282" s="23"/>
      <c r="B282" s="10" t="s">
        <v>401</v>
      </c>
      <c r="C282" s="25" t="s">
        <v>384</v>
      </c>
      <c r="D282" s="1">
        <v>0.11186321287142402</v>
      </c>
      <c r="E282" s="1">
        <v>0</v>
      </c>
      <c r="F282" s="1">
        <f t="shared" si="130"/>
        <v>0</v>
      </c>
      <c r="G282" s="1">
        <f t="shared" si="131"/>
        <v>0</v>
      </c>
      <c r="H282" s="1">
        <f t="shared" si="132"/>
        <v>0</v>
      </c>
      <c r="I282" s="1">
        <f t="shared" si="133"/>
        <v>0</v>
      </c>
      <c r="J282" s="1">
        <f t="shared" si="134"/>
        <v>0</v>
      </c>
      <c r="K282" s="1">
        <f t="shared" si="135"/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f t="shared" si="136"/>
        <v>0.006368</v>
      </c>
      <c r="AP282" s="1">
        <f t="shared" si="137"/>
        <v>0</v>
      </c>
      <c r="AQ282" s="1">
        <f t="shared" si="138"/>
        <v>0</v>
      </c>
      <c r="AR282" s="1">
        <f t="shared" si="139"/>
        <v>0</v>
      </c>
      <c r="AS282" s="1">
        <f t="shared" si="140"/>
        <v>0</v>
      </c>
      <c r="AT282" s="1">
        <f t="shared" si="141"/>
        <v>0</v>
      </c>
      <c r="AU282" s="1">
        <v>0</v>
      </c>
      <c r="AV282" s="1">
        <v>0.006368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0</v>
      </c>
      <c r="BR282" s="1">
        <v>0</v>
      </c>
      <c r="BS282" s="1">
        <v>0</v>
      </c>
      <c r="BT282" s="1">
        <v>0</v>
      </c>
      <c r="BU282" s="1">
        <v>0</v>
      </c>
      <c r="BV282" s="1">
        <v>0</v>
      </c>
      <c r="BW282" s="1">
        <v>0</v>
      </c>
      <c r="BX282" s="1">
        <v>0</v>
      </c>
      <c r="BY282" s="1">
        <f t="shared" si="142"/>
        <v>0.006368</v>
      </c>
      <c r="BZ282" s="1">
        <v>0</v>
      </c>
      <c r="CA282" s="4"/>
    </row>
    <row r="283" spans="1:79" ht="24">
      <c r="A283" s="23"/>
      <c r="B283" s="10" t="s">
        <v>402</v>
      </c>
      <c r="C283" s="25" t="s">
        <v>384</v>
      </c>
      <c r="D283" s="1">
        <v>1.41384300361224</v>
      </c>
      <c r="E283" s="1">
        <v>0</v>
      </c>
      <c r="F283" s="1">
        <f t="shared" si="130"/>
        <v>0</v>
      </c>
      <c r="G283" s="1">
        <f t="shared" si="131"/>
        <v>0</v>
      </c>
      <c r="H283" s="1">
        <f t="shared" si="132"/>
        <v>0</v>
      </c>
      <c r="I283" s="1">
        <f t="shared" si="133"/>
        <v>0</v>
      </c>
      <c r="J283" s="1">
        <f t="shared" si="134"/>
        <v>0</v>
      </c>
      <c r="K283" s="1">
        <f t="shared" si="135"/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f t="shared" si="136"/>
        <v>0</v>
      </c>
      <c r="AP283" s="1">
        <f t="shared" si="137"/>
        <v>0</v>
      </c>
      <c r="AQ283" s="1">
        <f t="shared" si="138"/>
        <v>0</v>
      </c>
      <c r="AR283" s="1">
        <f t="shared" si="139"/>
        <v>0</v>
      </c>
      <c r="AS283" s="1">
        <f t="shared" si="140"/>
        <v>0</v>
      </c>
      <c r="AT283" s="1">
        <f t="shared" si="141"/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0</v>
      </c>
      <c r="BR283" s="1">
        <v>0</v>
      </c>
      <c r="BS283" s="1">
        <v>0</v>
      </c>
      <c r="BT283" s="1">
        <v>0</v>
      </c>
      <c r="BU283" s="1">
        <v>0</v>
      </c>
      <c r="BV283" s="1">
        <v>0</v>
      </c>
      <c r="BW283" s="1">
        <v>0</v>
      </c>
      <c r="BX283" s="1">
        <v>0</v>
      </c>
      <c r="BY283" s="1">
        <f t="shared" si="142"/>
        <v>0</v>
      </c>
      <c r="BZ283" s="1">
        <v>0</v>
      </c>
      <c r="CA283" s="4"/>
    </row>
    <row r="284" spans="1:79" ht="24">
      <c r="A284" s="23"/>
      <c r="B284" s="10" t="s">
        <v>403</v>
      </c>
      <c r="C284" s="25" t="s">
        <v>384</v>
      </c>
      <c r="D284" s="1">
        <v>1.67272733019408</v>
      </c>
      <c r="E284" s="1">
        <v>0</v>
      </c>
      <c r="F284" s="1">
        <f t="shared" si="130"/>
        <v>0</v>
      </c>
      <c r="G284" s="1">
        <f t="shared" si="131"/>
        <v>0</v>
      </c>
      <c r="H284" s="1">
        <f t="shared" si="132"/>
        <v>0</v>
      </c>
      <c r="I284" s="1">
        <f t="shared" si="133"/>
        <v>0</v>
      </c>
      <c r="J284" s="1">
        <f t="shared" si="134"/>
        <v>0</v>
      </c>
      <c r="K284" s="1">
        <f t="shared" si="135"/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f t="shared" si="136"/>
        <v>0.01200368</v>
      </c>
      <c r="AP284" s="1">
        <f t="shared" si="137"/>
        <v>0</v>
      </c>
      <c r="AQ284" s="1">
        <f t="shared" si="138"/>
        <v>0</v>
      </c>
      <c r="AR284" s="1">
        <f t="shared" si="139"/>
        <v>0</v>
      </c>
      <c r="AS284" s="1">
        <f t="shared" si="140"/>
        <v>0</v>
      </c>
      <c r="AT284" s="1">
        <f t="shared" si="141"/>
        <v>0</v>
      </c>
      <c r="AU284" s="1">
        <v>0</v>
      </c>
      <c r="AV284" s="1">
        <v>0.01200368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0</v>
      </c>
      <c r="BR284" s="1">
        <v>0</v>
      </c>
      <c r="BS284" s="1">
        <v>0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f t="shared" si="142"/>
        <v>0.01200368</v>
      </c>
      <c r="BZ284" s="1">
        <v>0</v>
      </c>
      <c r="CA284" s="3"/>
    </row>
    <row r="285" spans="1:80" s="35" customFormat="1" ht="24">
      <c r="A285" s="23"/>
      <c r="B285" s="10" t="s">
        <v>404</v>
      </c>
      <c r="C285" s="25" t="s">
        <v>384</v>
      </c>
      <c r="D285" s="2">
        <v>0.9375309015316</v>
      </c>
      <c r="E285" s="2">
        <v>0</v>
      </c>
      <c r="F285" s="1">
        <f t="shared" si="130"/>
        <v>0</v>
      </c>
      <c r="G285" s="1">
        <f t="shared" si="131"/>
        <v>0</v>
      </c>
      <c r="H285" s="1">
        <f t="shared" si="132"/>
        <v>0</v>
      </c>
      <c r="I285" s="1">
        <f t="shared" si="133"/>
        <v>0</v>
      </c>
      <c r="J285" s="1">
        <f t="shared" si="134"/>
        <v>0</v>
      </c>
      <c r="K285" s="1">
        <f t="shared" si="135"/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1">
        <f t="shared" si="136"/>
        <v>0.00786448</v>
      </c>
      <c r="AP285" s="1">
        <f t="shared" si="137"/>
        <v>0</v>
      </c>
      <c r="AQ285" s="1">
        <f t="shared" si="138"/>
        <v>0</v>
      </c>
      <c r="AR285" s="1">
        <f t="shared" si="139"/>
        <v>0</v>
      </c>
      <c r="AS285" s="1">
        <f t="shared" si="140"/>
        <v>0</v>
      </c>
      <c r="AT285" s="1">
        <f t="shared" si="141"/>
        <v>0</v>
      </c>
      <c r="AU285" s="2">
        <v>0</v>
      </c>
      <c r="AV285" s="2">
        <v>0.00786448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  <c r="BU285" s="2">
        <v>0</v>
      </c>
      <c r="BV285" s="2">
        <v>0</v>
      </c>
      <c r="BW285" s="2">
        <v>0</v>
      </c>
      <c r="BX285" s="2">
        <v>0</v>
      </c>
      <c r="BY285" s="1">
        <f t="shared" si="142"/>
        <v>0.00786448</v>
      </c>
      <c r="BZ285" s="1">
        <v>0</v>
      </c>
      <c r="CA285" s="3"/>
      <c r="CB285" s="26"/>
    </row>
    <row r="286" spans="1:80" s="35" customFormat="1" ht="24">
      <c r="A286" s="23"/>
      <c r="B286" s="10" t="s">
        <v>405</v>
      </c>
      <c r="C286" s="25" t="s">
        <v>384</v>
      </c>
      <c r="D286" s="2">
        <v>0.9375309015316</v>
      </c>
      <c r="E286" s="2">
        <v>0</v>
      </c>
      <c r="F286" s="1">
        <f t="shared" si="130"/>
        <v>0</v>
      </c>
      <c r="G286" s="1">
        <f t="shared" si="131"/>
        <v>0</v>
      </c>
      <c r="H286" s="1">
        <f t="shared" si="132"/>
        <v>0</v>
      </c>
      <c r="I286" s="1">
        <f t="shared" si="133"/>
        <v>0</v>
      </c>
      <c r="J286" s="1">
        <f t="shared" si="134"/>
        <v>0</v>
      </c>
      <c r="K286" s="1">
        <f t="shared" si="135"/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1">
        <f t="shared" si="136"/>
        <v>0</v>
      </c>
      <c r="AP286" s="1">
        <f t="shared" si="137"/>
        <v>0</v>
      </c>
      <c r="AQ286" s="1">
        <f t="shared" si="138"/>
        <v>0</v>
      </c>
      <c r="AR286" s="1">
        <f t="shared" si="139"/>
        <v>0</v>
      </c>
      <c r="AS286" s="1">
        <f t="shared" si="140"/>
        <v>0</v>
      </c>
      <c r="AT286" s="1">
        <f t="shared" si="141"/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1">
        <f t="shared" si="142"/>
        <v>0</v>
      </c>
      <c r="BZ286" s="1">
        <v>0</v>
      </c>
      <c r="CA286" s="3"/>
      <c r="CB286" s="26"/>
    </row>
    <row r="287" spans="1:79" ht="24">
      <c r="A287" s="23"/>
      <c r="B287" s="10" t="s">
        <v>406</v>
      </c>
      <c r="C287" s="25" t="s">
        <v>384</v>
      </c>
      <c r="D287" s="1">
        <v>0.5371538708752001</v>
      </c>
      <c r="E287" s="1">
        <v>0</v>
      </c>
      <c r="F287" s="1">
        <f t="shared" si="130"/>
        <v>0</v>
      </c>
      <c r="G287" s="1">
        <f t="shared" si="131"/>
        <v>0</v>
      </c>
      <c r="H287" s="1">
        <f t="shared" si="132"/>
        <v>0</v>
      </c>
      <c r="I287" s="1">
        <f t="shared" si="133"/>
        <v>0</v>
      </c>
      <c r="J287" s="1">
        <f t="shared" si="134"/>
        <v>0</v>
      </c>
      <c r="K287" s="1">
        <f t="shared" si="135"/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f t="shared" si="136"/>
        <v>0.005174</v>
      </c>
      <c r="AP287" s="1">
        <f t="shared" si="137"/>
        <v>0</v>
      </c>
      <c r="AQ287" s="1">
        <f t="shared" si="138"/>
        <v>0</v>
      </c>
      <c r="AR287" s="1">
        <f t="shared" si="139"/>
        <v>0</v>
      </c>
      <c r="AS287" s="1">
        <f t="shared" si="140"/>
        <v>0</v>
      </c>
      <c r="AT287" s="1">
        <f t="shared" si="141"/>
        <v>0</v>
      </c>
      <c r="AU287" s="1">
        <v>0</v>
      </c>
      <c r="AV287" s="1">
        <v>0.005174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0</v>
      </c>
      <c r="BR287" s="1">
        <v>0</v>
      </c>
      <c r="BS287" s="1">
        <v>0</v>
      </c>
      <c r="BT287" s="1">
        <v>0</v>
      </c>
      <c r="BU287" s="1">
        <v>0</v>
      </c>
      <c r="BV287" s="1">
        <v>0</v>
      </c>
      <c r="BW287" s="1">
        <v>0</v>
      </c>
      <c r="BX287" s="1">
        <v>0</v>
      </c>
      <c r="BY287" s="1">
        <f t="shared" si="142"/>
        <v>0.005174</v>
      </c>
      <c r="BZ287" s="1">
        <v>0</v>
      </c>
      <c r="CA287" s="3"/>
    </row>
    <row r="288" spans="1:79" ht="24">
      <c r="A288" s="23"/>
      <c r="B288" s="10" t="s">
        <v>407</v>
      </c>
      <c r="C288" s="25" t="s">
        <v>384</v>
      </c>
      <c r="D288" s="1">
        <v>0.23656136403528</v>
      </c>
      <c r="E288" s="1">
        <v>0</v>
      </c>
      <c r="F288" s="1">
        <f t="shared" si="130"/>
        <v>0</v>
      </c>
      <c r="G288" s="1">
        <f t="shared" si="131"/>
        <v>0</v>
      </c>
      <c r="H288" s="1">
        <f t="shared" si="132"/>
        <v>0</v>
      </c>
      <c r="I288" s="1">
        <f t="shared" si="133"/>
        <v>0</v>
      </c>
      <c r="J288" s="1">
        <f t="shared" si="134"/>
        <v>0</v>
      </c>
      <c r="K288" s="1">
        <f t="shared" si="135"/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f t="shared" si="136"/>
        <v>0.006368</v>
      </c>
      <c r="AP288" s="1">
        <f t="shared" si="137"/>
        <v>0</v>
      </c>
      <c r="AQ288" s="1">
        <f t="shared" si="138"/>
        <v>0</v>
      </c>
      <c r="AR288" s="1">
        <f t="shared" si="139"/>
        <v>0</v>
      </c>
      <c r="AS288" s="1">
        <f t="shared" si="140"/>
        <v>0</v>
      </c>
      <c r="AT288" s="1">
        <f t="shared" si="141"/>
        <v>0</v>
      </c>
      <c r="AU288" s="1">
        <v>0</v>
      </c>
      <c r="AV288" s="1">
        <v>0.006368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0</v>
      </c>
      <c r="BR288" s="1">
        <v>0</v>
      </c>
      <c r="BS288" s="1">
        <v>0</v>
      </c>
      <c r="BT288" s="1">
        <v>0</v>
      </c>
      <c r="BU288" s="1">
        <v>0</v>
      </c>
      <c r="BV288" s="1">
        <v>0</v>
      </c>
      <c r="BW288" s="1">
        <v>0</v>
      </c>
      <c r="BX288" s="1">
        <v>0</v>
      </c>
      <c r="BY288" s="1">
        <f t="shared" si="142"/>
        <v>0.006368</v>
      </c>
      <c r="BZ288" s="1">
        <v>0</v>
      </c>
      <c r="CA288" s="3"/>
    </row>
    <row r="289" spans="1:79" ht="24">
      <c r="A289" s="23"/>
      <c r="B289" s="10" t="s">
        <v>408</v>
      </c>
      <c r="C289" s="25" t="s">
        <v>384</v>
      </c>
      <c r="D289" s="1">
        <v>0.17452214962587198</v>
      </c>
      <c r="E289" s="1">
        <v>0</v>
      </c>
      <c r="F289" s="1">
        <f t="shared" si="130"/>
        <v>0</v>
      </c>
      <c r="G289" s="1">
        <f t="shared" si="131"/>
        <v>0</v>
      </c>
      <c r="H289" s="1">
        <f t="shared" si="132"/>
        <v>0</v>
      </c>
      <c r="I289" s="1">
        <f t="shared" si="133"/>
        <v>0</v>
      </c>
      <c r="J289" s="1">
        <f t="shared" si="134"/>
        <v>0</v>
      </c>
      <c r="K289" s="1">
        <f t="shared" si="135"/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f t="shared" si="136"/>
        <v>0.006368</v>
      </c>
      <c r="AP289" s="1">
        <f t="shared" si="137"/>
        <v>0</v>
      </c>
      <c r="AQ289" s="1">
        <f t="shared" si="138"/>
        <v>0</v>
      </c>
      <c r="AR289" s="1">
        <f t="shared" si="139"/>
        <v>0</v>
      </c>
      <c r="AS289" s="1">
        <f t="shared" si="140"/>
        <v>0</v>
      </c>
      <c r="AT289" s="1">
        <f t="shared" si="141"/>
        <v>0</v>
      </c>
      <c r="AU289" s="1">
        <v>0</v>
      </c>
      <c r="AV289" s="1">
        <v>0.006368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0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f t="shared" si="142"/>
        <v>0.006368</v>
      </c>
      <c r="BZ289" s="1">
        <v>0</v>
      </c>
      <c r="CA289" s="3"/>
    </row>
    <row r="290" spans="1:79" ht="12">
      <c r="A290" s="23"/>
      <c r="B290" s="10" t="s">
        <v>570</v>
      </c>
      <c r="C290" s="25" t="s">
        <v>384</v>
      </c>
      <c r="D290" s="1">
        <v>0</v>
      </c>
      <c r="E290" s="1">
        <v>0</v>
      </c>
      <c r="F290" s="1">
        <f t="shared" si="130"/>
        <v>0</v>
      </c>
      <c r="G290" s="1">
        <f t="shared" si="131"/>
        <v>0</v>
      </c>
      <c r="H290" s="1">
        <f t="shared" si="132"/>
        <v>0</v>
      </c>
      <c r="I290" s="1">
        <f t="shared" si="133"/>
        <v>0</v>
      </c>
      <c r="J290" s="1">
        <f t="shared" si="134"/>
        <v>0</v>
      </c>
      <c r="K290" s="1">
        <f t="shared" si="135"/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f t="shared" si="136"/>
        <v>0.006368</v>
      </c>
      <c r="AP290" s="1">
        <f t="shared" si="137"/>
        <v>0</v>
      </c>
      <c r="AQ290" s="1">
        <f t="shared" si="138"/>
        <v>0</v>
      </c>
      <c r="AR290" s="1">
        <f t="shared" si="139"/>
        <v>0</v>
      </c>
      <c r="AS290" s="1">
        <f t="shared" si="140"/>
        <v>0</v>
      </c>
      <c r="AT290" s="1">
        <f t="shared" si="141"/>
        <v>0</v>
      </c>
      <c r="AU290" s="1">
        <v>0</v>
      </c>
      <c r="AV290" s="1">
        <v>0.006368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0</v>
      </c>
      <c r="BR290" s="1">
        <v>0</v>
      </c>
      <c r="BS290" s="1">
        <v>0</v>
      </c>
      <c r="BT290" s="1">
        <v>0</v>
      </c>
      <c r="BU290" s="1">
        <v>0</v>
      </c>
      <c r="BV290" s="1">
        <v>0</v>
      </c>
      <c r="BW290" s="1">
        <v>0</v>
      </c>
      <c r="BX290" s="1">
        <v>0</v>
      </c>
      <c r="BY290" s="1">
        <f t="shared" si="142"/>
        <v>0.006368</v>
      </c>
      <c r="BZ290" s="1">
        <v>0</v>
      </c>
      <c r="CA290" s="3"/>
    </row>
    <row r="291" spans="1:79" ht="12">
      <c r="A291" s="23"/>
      <c r="B291" s="10" t="s">
        <v>571</v>
      </c>
      <c r="C291" s="25" t="s">
        <v>384</v>
      </c>
      <c r="D291" s="1">
        <v>0</v>
      </c>
      <c r="E291" s="1">
        <v>0</v>
      </c>
      <c r="F291" s="1">
        <f t="shared" si="130"/>
        <v>0</v>
      </c>
      <c r="G291" s="1">
        <f t="shared" si="131"/>
        <v>0</v>
      </c>
      <c r="H291" s="1">
        <f t="shared" si="132"/>
        <v>0</v>
      </c>
      <c r="I291" s="1">
        <f t="shared" si="133"/>
        <v>0</v>
      </c>
      <c r="J291" s="1">
        <f t="shared" si="134"/>
        <v>0</v>
      </c>
      <c r="K291" s="1">
        <f t="shared" si="135"/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f t="shared" si="136"/>
        <v>0.006368</v>
      </c>
      <c r="AP291" s="1">
        <f t="shared" si="137"/>
        <v>0</v>
      </c>
      <c r="AQ291" s="1">
        <f t="shared" si="138"/>
        <v>0</v>
      </c>
      <c r="AR291" s="1">
        <f t="shared" si="139"/>
        <v>0</v>
      </c>
      <c r="AS291" s="1">
        <f t="shared" si="140"/>
        <v>0</v>
      </c>
      <c r="AT291" s="1">
        <f t="shared" si="141"/>
        <v>0</v>
      </c>
      <c r="AU291" s="1">
        <v>0</v>
      </c>
      <c r="AV291" s="1">
        <v>0.006368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0</v>
      </c>
      <c r="BR291" s="1">
        <v>0</v>
      </c>
      <c r="BS291" s="1">
        <v>0</v>
      </c>
      <c r="BT291" s="1">
        <v>0</v>
      </c>
      <c r="BU291" s="1">
        <v>0</v>
      </c>
      <c r="BV291" s="1">
        <v>0</v>
      </c>
      <c r="BW291" s="1">
        <v>0</v>
      </c>
      <c r="BX291" s="1">
        <v>0</v>
      </c>
      <c r="BY291" s="1">
        <f t="shared" si="142"/>
        <v>0.006368</v>
      </c>
      <c r="BZ291" s="1">
        <v>0</v>
      </c>
      <c r="CA291" s="3"/>
    </row>
    <row r="292" spans="1:79" ht="24">
      <c r="A292" s="23"/>
      <c r="B292" s="10" t="s">
        <v>572</v>
      </c>
      <c r="C292" s="25" t="s">
        <v>384</v>
      </c>
      <c r="D292" s="1">
        <v>0</v>
      </c>
      <c r="E292" s="1">
        <v>0</v>
      </c>
      <c r="F292" s="1">
        <f t="shared" si="130"/>
        <v>0</v>
      </c>
      <c r="G292" s="1">
        <f t="shared" si="131"/>
        <v>0</v>
      </c>
      <c r="H292" s="1">
        <f t="shared" si="132"/>
        <v>0</v>
      </c>
      <c r="I292" s="1">
        <f t="shared" si="133"/>
        <v>0</v>
      </c>
      <c r="J292" s="1">
        <f t="shared" si="134"/>
        <v>0</v>
      </c>
      <c r="K292" s="1">
        <f t="shared" si="135"/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f t="shared" si="136"/>
        <v>0.006368</v>
      </c>
      <c r="AP292" s="1">
        <f t="shared" si="137"/>
        <v>0</v>
      </c>
      <c r="AQ292" s="1">
        <f t="shared" si="138"/>
        <v>0</v>
      </c>
      <c r="AR292" s="1">
        <f t="shared" si="139"/>
        <v>0</v>
      </c>
      <c r="AS292" s="1">
        <f t="shared" si="140"/>
        <v>0</v>
      </c>
      <c r="AT292" s="1">
        <f t="shared" si="141"/>
        <v>0</v>
      </c>
      <c r="AU292" s="1">
        <v>0</v>
      </c>
      <c r="AV292" s="1">
        <v>0.006368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0</v>
      </c>
      <c r="BR292" s="1">
        <v>0</v>
      </c>
      <c r="BS292" s="1">
        <v>0</v>
      </c>
      <c r="BT292" s="1">
        <v>0</v>
      </c>
      <c r="BU292" s="1">
        <v>0</v>
      </c>
      <c r="BV292" s="1">
        <v>0</v>
      </c>
      <c r="BW292" s="1">
        <v>0</v>
      </c>
      <c r="BX292" s="1">
        <v>0</v>
      </c>
      <c r="BY292" s="1">
        <f t="shared" si="142"/>
        <v>0.006368</v>
      </c>
      <c r="BZ292" s="1">
        <v>0</v>
      </c>
      <c r="CA292" s="3"/>
    </row>
    <row r="293" spans="1:79" ht="24">
      <c r="A293" s="23"/>
      <c r="B293" s="10" t="s">
        <v>573</v>
      </c>
      <c r="C293" s="25" t="s">
        <v>384</v>
      </c>
      <c r="D293" s="1">
        <v>0</v>
      </c>
      <c r="E293" s="1">
        <v>0</v>
      </c>
      <c r="F293" s="1">
        <f t="shared" si="130"/>
        <v>0</v>
      </c>
      <c r="G293" s="1">
        <f t="shared" si="131"/>
        <v>0</v>
      </c>
      <c r="H293" s="1">
        <f t="shared" si="132"/>
        <v>0</v>
      </c>
      <c r="I293" s="1">
        <f t="shared" si="133"/>
        <v>0</v>
      </c>
      <c r="J293" s="1">
        <f t="shared" si="134"/>
        <v>0</v>
      </c>
      <c r="K293" s="1">
        <f t="shared" si="135"/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f t="shared" si="136"/>
        <v>0.006368</v>
      </c>
      <c r="AP293" s="1">
        <f t="shared" si="137"/>
        <v>0</v>
      </c>
      <c r="AQ293" s="1">
        <f t="shared" si="138"/>
        <v>0</v>
      </c>
      <c r="AR293" s="1">
        <f t="shared" si="139"/>
        <v>0</v>
      </c>
      <c r="AS293" s="1">
        <f t="shared" si="140"/>
        <v>0</v>
      </c>
      <c r="AT293" s="1">
        <f t="shared" si="141"/>
        <v>0</v>
      </c>
      <c r="AU293" s="1">
        <v>0</v>
      </c>
      <c r="AV293" s="1">
        <v>0.006368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0</v>
      </c>
      <c r="BR293" s="1">
        <v>0</v>
      </c>
      <c r="BS293" s="1">
        <v>0</v>
      </c>
      <c r="BT293" s="1">
        <v>0</v>
      </c>
      <c r="BU293" s="1">
        <v>0</v>
      </c>
      <c r="BV293" s="1">
        <v>0</v>
      </c>
      <c r="BW293" s="1">
        <v>0</v>
      </c>
      <c r="BX293" s="1">
        <v>0</v>
      </c>
      <c r="BY293" s="1">
        <f t="shared" si="142"/>
        <v>0.006368</v>
      </c>
      <c r="BZ293" s="1">
        <v>0</v>
      </c>
      <c r="CA293" s="3"/>
    </row>
    <row r="294" spans="1:79" ht="24">
      <c r="A294" s="23"/>
      <c r="B294" s="10" t="s">
        <v>574</v>
      </c>
      <c r="C294" s="25" t="s">
        <v>384</v>
      </c>
      <c r="D294" s="1">
        <v>0</v>
      </c>
      <c r="E294" s="1">
        <v>0</v>
      </c>
      <c r="F294" s="1">
        <f t="shared" si="130"/>
        <v>0</v>
      </c>
      <c r="G294" s="1">
        <f t="shared" si="131"/>
        <v>0</v>
      </c>
      <c r="H294" s="1">
        <f t="shared" si="132"/>
        <v>0</v>
      </c>
      <c r="I294" s="1">
        <f t="shared" si="133"/>
        <v>0</v>
      </c>
      <c r="J294" s="1">
        <f t="shared" si="134"/>
        <v>0</v>
      </c>
      <c r="K294" s="1">
        <f t="shared" si="135"/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f t="shared" si="136"/>
        <v>0.006368</v>
      </c>
      <c r="AP294" s="1">
        <f t="shared" si="137"/>
        <v>0</v>
      </c>
      <c r="AQ294" s="1">
        <f t="shared" si="138"/>
        <v>0</v>
      </c>
      <c r="AR294" s="1">
        <f t="shared" si="139"/>
        <v>0</v>
      </c>
      <c r="AS294" s="1">
        <f t="shared" si="140"/>
        <v>0</v>
      </c>
      <c r="AT294" s="1">
        <f t="shared" si="141"/>
        <v>0</v>
      </c>
      <c r="AU294" s="1">
        <v>0</v>
      </c>
      <c r="AV294" s="1">
        <v>0.006368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0</v>
      </c>
      <c r="BR294" s="1">
        <v>0</v>
      </c>
      <c r="BS294" s="1">
        <v>0</v>
      </c>
      <c r="BT294" s="1">
        <v>0</v>
      </c>
      <c r="BU294" s="1">
        <v>0</v>
      </c>
      <c r="BV294" s="1">
        <v>0</v>
      </c>
      <c r="BW294" s="1">
        <v>0</v>
      </c>
      <c r="BX294" s="1">
        <v>0</v>
      </c>
      <c r="BY294" s="1">
        <f t="shared" si="142"/>
        <v>0.006368</v>
      </c>
      <c r="BZ294" s="1">
        <v>0</v>
      </c>
      <c r="CA294" s="3"/>
    </row>
    <row r="295" spans="1:79" ht="24">
      <c r="A295" s="24" t="s">
        <v>180</v>
      </c>
      <c r="B295" s="13" t="s">
        <v>181</v>
      </c>
      <c r="C295" s="42" t="s">
        <v>109</v>
      </c>
      <c r="D295" s="1">
        <v>11.149011999999997</v>
      </c>
      <c r="E295" s="1">
        <v>0</v>
      </c>
      <c r="F295" s="1">
        <f t="shared" si="130"/>
        <v>0</v>
      </c>
      <c r="G295" s="1">
        <f t="shared" si="131"/>
        <v>0</v>
      </c>
      <c r="H295" s="1">
        <f t="shared" si="132"/>
        <v>0</v>
      </c>
      <c r="I295" s="1">
        <f t="shared" si="133"/>
        <v>0</v>
      </c>
      <c r="J295" s="1">
        <f t="shared" si="134"/>
        <v>0</v>
      </c>
      <c r="K295" s="1">
        <f t="shared" si="135"/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f t="shared" si="136"/>
        <v>0</v>
      </c>
      <c r="AP295" s="1">
        <f t="shared" si="137"/>
        <v>0</v>
      </c>
      <c r="AQ295" s="1">
        <f t="shared" si="138"/>
        <v>0</v>
      </c>
      <c r="AR295" s="1">
        <f t="shared" si="139"/>
        <v>0</v>
      </c>
      <c r="AS295" s="1">
        <f t="shared" si="140"/>
        <v>0</v>
      </c>
      <c r="AT295" s="1">
        <f t="shared" si="141"/>
        <v>0</v>
      </c>
      <c r="AU295" s="1">
        <v>0</v>
      </c>
      <c r="AV295" s="1">
        <v>0</v>
      </c>
      <c r="AW295" s="1">
        <f aca="true" t="shared" si="145" ref="AW295:BV295">AW296</f>
        <v>0</v>
      </c>
      <c r="AX295" s="1">
        <f t="shared" si="145"/>
        <v>0</v>
      </c>
      <c r="AY295" s="1">
        <f t="shared" si="145"/>
        <v>0</v>
      </c>
      <c r="AZ295" s="1">
        <f t="shared" si="145"/>
        <v>0</v>
      </c>
      <c r="BA295" s="1">
        <f t="shared" si="145"/>
        <v>0</v>
      </c>
      <c r="BB295" s="1">
        <f t="shared" si="145"/>
        <v>0</v>
      </c>
      <c r="BC295" s="1">
        <f t="shared" si="145"/>
        <v>0</v>
      </c>
      <c r="BD295" s="1">
        <f t="shared" si="145"/>
        <v>0</v>
      </c>
      <c r="BE295" s="1">
        <f t="shared" si="145"/>
        <v>0</v>
      </c>
      <c r="BF295" s="1">
        <f t="shared" si="145"/>
        <v>0</v>
      </c>
      <c r="BG295" s="1">
        <f t="shared" si="145"/>
        <v>0</v>
      </c>
      <c r="BH295" s="1">
        <f t="shared" si="145"/>
        <v>0</v>
      </c>
      <c r="BI295" s="1">
        <f t="shared" si="145"/>
        <v>0</v>
      </c>
      <c r="BJ295" s="1">
        <f t="shared" si="145"/>
        <v>0</v>
      </c>
      <c r="BK295" s="1">
        <f t="shared" si="145"/>
        <v>0</v>
      </c>
      <c r="BL295" s="1">
        <f t="shared" si="145"/>
        <v>0</v>
      </c>
      <c r="BM295" s="1">
        <f t="shared" si="145"/>
        <v>0</v>
      </c>
      <c r="BN295" s="1">
        <f t="shared" si="145"/>
        <v>0</v>
      </c>
      <c r="BO295" s="1">
        <f t="shared" si="145"/>
        <v>0</v>
      </c>
      <c r="BP295" s="1">
        <f t="shared" si="145"/>
        <v>0</v>
      </c>
      <c r="BQ295" s="1">
        <f t="shared" si="145"/>
        <v>0</v>
      </c>
      <c r="BR295" s="1">
        <f t="shared" si="145"/>
        <v>0</v>
      </c>
      <c r="BS295" s="1">
        <f t="shared" si="145"/>
        <v>0</v>
      </c>
      <c r="BT295" s="1">
        <f t="shared" si="145"/>
        <v>0</v>
      </c>
      <c r="BU295" s="1">
        <f t="shared" si="145"/>
        <v>0</v>
      </c>
      <c r="BV295" s="1">
        <f t="shared" si="145"/>
        <v>0</v>
      </c>
      <c r="BW295" s="1">
        <v>0</v>
      </c>
      <c r="BX295" s="1">
        <v>0</v>
      </c>
      <c r="BY295" s="1">
        <f t="shared" si="142"/>
        <v>0</v>
      </c>
      <c r="BZ295" s="1">
        <v>0</v>
      </c>
      <c r="CA295" s="3"/>
    </row>
    <row r="296" spans="1:79" ht="24">
      <c r="A296" s="24" t="s">
        <v>233</v>
      </c>
      <c r="B296" s="15" t="s">
        <v>182</v>
      </c>
      <c r="C296" s="41" t="s">
        <v>409</v>
      </c>
      <c r="D296" s="1">
        <v>11.149011999999997</v>
      </c>
      <c r="E296" s="1">
        <v>0</v>
      </c>
      <c r="F296" s="1">
        <f t="shared" si="130"/>
        <v>0</v>
      </c>
      <c r="G296" s="1">
        <f t="shared" si="131"/>
        <v>0</v>
      </c>
      <c r="H296" s="1">
        <f t="shared" si="132"/>
        <v>0</v>
      </c>
      <c r="I296" s="1">
        <f t="shared" si="133"/>
        <v>0</v>
      </c>
      <c r="J296" s="1">
        <f t="shared" si="134"/>
        <v>0</v>
      </c>
      <c r="K296" s="1">
        <f t="shared" si="135"/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f t="shared" si="136"/>
        <v>0</v>
      </c>
      <c r="AP296" s="1">
        <f t="shared" si="137"/>
        <v>0</v>
      </c>
      <c r="AQ296" s="1">
        <f t="shared" si="138"/>
        <v>0</v>
      </c>
      <c r="AR296" s="1">
        <f t="shared" si="139"/>
        <v>0</v>
      </c>
      <c r="AS296" s="1">
        <f t="shared" si="140"/>
        <v>0</v>
      </c>
      <c r="AT296" s="1">
        <f t="shared" si="141"/>
        <v>0</v>
      </c>
      <c r="AU296" s="1">
        <v>0</v>
      </c>
      <c r="AV296" s="1">
        <v>0</v>
      </c>
      <c r="AW296" s="1">
        <f aca="true" t="shared" si="146" ref="AW296:BV296">SUM(AW299:AW317)</f>
        <v>0</v>
      </c>
      <c r="AX296" s="1">
        <f t="shared" si="146"/>
        <v>0</v>
      </c>
      <c r="AY296" s="1">
        <f t="shared" si="146"/>
        <v>0</v>
      </c>
      <c r="AZ296" s="1">
        <f t="shared" si="146"/>
        <v>0</v>
      </c>
      <c r="BA296" s="1">
        <f t="shared" si="146"/>
        <v>0</v>
      </c>
      <c r="BB296" s="1">
        <f t="shared" si="146"/>
        <v>0</v>
      </c>
      <c r="BC296" s="1">
        <f t="shared" si="146"/>
        <v>0</v>
      </c>
      <c r="BD296" s="1">
        <f t="shared" si="146"/>
        <v>0</v>
      </c>
      <c r="BE296" s="1">
        <f t="shared" si="146"/>
        <v>0</v>
      </c>
      <c r="BF296" s="1">
        <f t="shared" si="146"/>
        <v>0</v>
      </c>
      <c r="BG296" s="1">
        <f t="shared" si="146"/>
        <v>0</v>
      </c>
      <c r="BH296" s="1">
        <f t="shared" si="146"/>
        <v>0</v>
      </c>
      <c r="BI296" s="1">
        <f t="shared" si="146"/>
        <v>0</v>
      </c>
      <c r="BJ296" s="1">
        <f t="shared" si="146"/>
        <v>0</v>
      </c>
      <c r="BK296" s="1">
        <f t="shared" si="146"/>
        <v>0</v>
      </c>
      <c r="BL296" s="1">
        <f t="shared" si="146"/>
        <v>0</v>
      </c>
      <c r="BM296" s="1">
        <f t="shared" si="146"/>
        <v>0</v>
      </c>
      <c r="BN296" s="1">
        <f t="shared" si="146"/>
        <v>0</v>
      </c>
      <c r="BO296" s="1">
        <f t="shared" si="146"/>
        <v>0</v>
      </c>
      <c r="BP296" s="1">
        <f t="shared" si="146"/>
        <v>0</v>
      </c>
      <c r="BQ296" s="1">
        <f t="shared" si="146"/>
        <v>0</v>
      </c>
      <c r="BR296" s="1">
        <f t="shared" si="146"/>
        <v>0</v>
      </c>
      <c r="BS296" s="1">
        <f t="shared" si="146"/>
        <v>0</v>
      </c>
      <c r="BT296" s="1">
        <f t="shared" si="146"/>
        <v>0</v>
      </c>
      <c r="BU296" s="1">
        <f t="shared" si="146"/>
        <v>0</v>
      </c>
      <c r="BV296" s="1">
        <f t="shared" si="146"/>
        <v>0</v>
      </c>
      <c r="BW296" s="1">
        <v>0</v>
      </c>
      <c r="BX296" s="1">
        <v>0</v>
      </c>
      <c r="BY296" s="1">
        <f t="shared" si="142"/>
        <v>0</v>
      </c>
      <c r="BZ296" s="1">
        <v>0</v>
      </c>
      <c r="CA296" s="44"/>
    </row>
    <row r="297" spans="1:79" ht="12">
      <c r="A297" s="25"/>
      <c r="B297" s="9" t="s">
        <v>246</v>
      </c>
      <c r="C297" s="25"/>
      <c r="D297" s="1">
        <v>0</v>
      </c>
      <c r="E297" s="1">
        <v>0</v>
      </c>
      <c r="F297" s="1">
        <f t="shared" si="130"/>
        <v>0</v>
      </c>
      <c r="G297" s="1">
        <f t="shared" si="131"/>
        <v>0</v>
      </c>
      <c r="H297" s="1">
        <f t="shared" si="132"/>
        <v>0</v>
      </c>
      <c r="I297" s="1">
        <f t="shared" si="133"/>
        <v>0</v>
      </c>
      <c r="J297" s="1">
        <f t="shared" si="134"/>
        <v>0</v>
      </c>
      <c r="K297" s="1">
        <f t="shared" si="135"/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f t="shared" si="136"/>
        <v>0</v>
      </c>
      <c r="AP297" s="1">
        <f t="shared" si="137"/>
        <v>0</v>
      </c>
      <c r="AQ297" s="1">
        <f t="shared" si="138"/>
        <v>0</v>
      </c>
      <c r="AR297" s="1">
        <f t="shared" si="139"/>
        <v>0</v>
      </c>
      <c r="AS297" s="1">
        <f t="shared" si="140"/>
        <v>0</v>
      </c>
      <c r="AT297" s="1">
        <f t="shared" si="141"/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0</v>
      </c>
      <c r="BR297" s="1">
        <v>0</v>
      </c>
      <c r="BS297" s="1">
        <v>0</v>
      </c>
      <c r="BT297" s="1">
        <v>0</v>
      </c>
      <c r="BU297" s="1">
        <v>0</v>
      </c>
      <c r="BV297" s="1">
        <v>0</v>
      </c>
      <c r="BW297" s="1">
        <v>0</v>
      </c>
      <c r="BX297" s="1">
        <v>0</v>
      </c>
      <c r="BY297" s="1">
        <f t="shared" si="142"/>
        <v>0</v>
      </c>
      <c r="BZ297" s="1">
        <v>0</v>
      </c>
      <c r="CA297" s="44"/>
    </row>
    <row r="298" spans="1:79" ht="12">
      <c r="A298" s="25"/>
      <c r="B298" s="9" t="s">
        <v>223</v>
      </c>
      <c r="C298" s="25"/>
      <c r="D298" s="1">
        <v>0</v>
      </c>
      <c r="E298" s="1">
        <v>0</v>
      </c>
      <c r="F298" s="1">
        <f t="shared" si="130"/>
        <v>0</v>
      </c>
      <c r="G298" s="1">
        <f t="shared" si="131"/>
        <v>0</v>
      </c>
      <c r="H298" s="1">
        <f t="shared" si="132"/>
        <v>0</v>
      </c>
      <c r="I298" s="1">
        <f t="shared" si="133"/>
        <v>0</v>
      </c>
      <c r="J298" s="1">
        <f t="shared" si="134"/>
        <v>0</v>
      </c>
      <c r="K298" s="1">
        <f t="shared" si="135"/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f t="shared" si="136"/>
        <v>0</v>
      </c>
      <c r="AP298" s="1">
        <f t="shared" si="137"/>
        <v>0</v>
      </c>
      <c r="AQ298" s="1">
        <f t="shared" si="138"/>
        <v>0</v>
      </c>
      <c r="AR298" s="1">
        <f t="shared" si="139"/>
        <v>0</v>
      </c>
      <c r="AS298" s="1">
        <f t="shared" si="140"/>
        <v>0</v>
      </c>
      <c r="AT298" s="1">
        <f t="shared" si="141"/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0</v>
      </c>
      <c r="BR298" s="1">
        <v>0</v>
      </c>
      <c r="BS298" s="1">
        <v>0</v>
      </c>
      <c r="BT298" s="1">
        <v>0</v>
      </c>
      <c r="BU298" s="1">
        <v>0</v>
      </c>
      <c r="BV298" s="1">
        <v>0</v>
      </c>
      <c r="BW298" s="1">
        <v>0</v>
      </c>
      <c r="BX298" s="1">
        <v>0</v>
      </c>
      <c r="BY298" s="1">
        <f t="shared" si="142"/>
        <v>0</v>
      </c>
      <c r="BZ298" s="1">
        <v>0</v>
      </c>
      <c r="CA298" s="44"/>
    </row>
    <row r="299" spans="1:79" ht="36">
      <c r="A299" s="25"/>
      <c r="B299" s="11" t="s">
        <v>410</v>
      </c>
      <c r="C299" s="25" t="s">
        <v>409</v>
      </c>
      <c r="D299" s="1">
        <v>0.7963579999999999</v>
      </c>
      <c r="E299" s="1">
        <v>0</v>
      </c>
      <c r="F299" s="1">
        <f t="shared" si="130"/>
        <v>0</v>
      </c>
      <c r="G299" s="1">
        <f t="shared" si="131"/>
        <v>0</v>
      </c>
      <c r="H299" s="1">
        <f t="shared" si="132"/>
        <v>0</v>
      </c>
      <c r="I299" s="1">
        <f t="shared" si="133"/>
        <v>0</v>
      </c>
      <c r="J299" s="1">
        <f t="shared" si="134"/>
        <v>0</v>
      </c>
      <c r="K299" s="1">
        <f t="shared" si="135"/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f t="shared" si="136"/>
        <v>0</v>
      </c>
      <c r="AP299" s="1">
        <f t="shared" si="137"/>
        <v>0</v>
      </c>
      <c r="AQ299" s="1">
        <f t="shared" si="138"/>
        <v>0</v>
      </c>
      <c r="AR299" s="1">
        <f t="shared" si="139"/>
        <v>0</v>
      </c>
      <c r="AS299" s="1">
        <f t="shared" si="140"/>
        <v>0</v>
      </c>
      <c r="AT299" s="1">
        <f t="shared" si="141"/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0</v>
      </c>
      <c r="BR299" s="1">
        <v>0</v>
      </c>
      <c r="BS299" s="1">
        <v>0</v>
      </c>
      <c r="BT299" s="1">
        <v>0</v>
      </c>
      <c r="BU299" s="1">
        <v>0</v>
      </c>
      <c r="BV299" s="1">
        <v>0</v>
      </c>
      <c r="BW299" s="1">
        <v>0</v>
      </c>
      <c r="BX299" s="1">
        <v>0</v>
      </c>
      <c r="BY299" s="1">
        <f t="shared" si="142"/>
        <v>0</v>
      </c>
      <c r="BZ299" s="1">
        <v>0</v>
      </c>
      <c r="CA299" s="44"/>
    </row>
    <row r="300" spans="1:79" ht="36">
      <c r="A300" s="25"/>
      <c r="B300" s="11" t="s">
        <v>411</v>
      </c>
      <c r="C300" s="25" t="s">
        <v>409</v>
      </c>
      <c r="D300" s="1">
        <v>0.7963579999999999</v>
      </c>
      <c r="E300" s="1">
        <v>0</v>
      </c>
      <c r="F300" s="1">
        <f t="shared" si="130"/>
        <v>0</v>
      </c>
      <c r="G300" s="1">
        <f t="shared" si="131"/>
        <v>0</v>
      </c>
      <c r="H300" s="1">
        <f t="shared" si="132"/>
        <v>0</v>
      </c>
      <c r="I300" s="1">
        <f t="shared" si="133"/>
        <v>0</v>
      </c>
      <c r="J300" s="1">
        <f t="shared" si="134"/>
        <v>0</v>
      </c>
      <c r="K300" s="1">
        <f t="shared" si="135"/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f t="shared" si="136"/>
        <v>0</v>
      </c>
      <c r="AP300" s="1">
        <f t="shared" si="137"/>
        <v>0</v>
      </c>
      <c r="AQ300" s="1">
        <f t="shared" si="138"/>
        <v>0</v>
      </c>
      <c r="AR300" s="1">
        <f t="shared" si="139"/>
        <v>0</v>
      </c>
      <c r="AS300" s="1">
        <f t="shared" si="140"/>
        <v>0</v>
      </c>
      <c r="AT300" s="1">
        <f t="shared" si="141"/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0</v>
      </c>
      <c r="BR300" s="1">
        <v>0</v>
      </c>
      <c r="BS300" s="1">
        <v>0</v>
      </c>
      <c r="BT300" s="1">
        <v>0</v>
      </c>
      <c r="BU300" s="1">
        <v>0</v>
      </c>
      <c r="BV300" s="1">
        <v>0</v>
      </c>
      <c r="BW300" s="1">
        <v>0</v>
      </c>
      <c r="BX300" s="1">
        <v>0</v>
      </c>
      <c r="BY300" s="1">
        <f t="shared" si="142"/>
        <v>0</v>
      </c>
      <c r="BZ300" s="1">
        <v>0</v>
      </c>
      <c r="CA300" s="44"/>
    </row>
    <row r="301" spans="1:79" ht="12">
      <c r="A301" s="25"/>
      <c r="B301" s="9" t="s">
        <v>166</v>
      </c>
      <c r="C301" s="25"/>
      <c r="D301" s="1">
        <v>0</v>
      </c>
      <c r="E301" s="1">
        <v>0</v>
      </c>
      <c r="F301" s="1">
        <f t="shared" si="130"/>
        <v>0</v>
      </c>
      <c r="G301" s="1">
        <f t="shared" si="131"/>
        <v>0</v>
      </c>
      <c r="H301" s="1">
        <f t="shared" si="132"/>
        <v>0</v>
      </c>
      <c r="I301" s="1">
        <f t="shared" si="133"/>
        <v>0</v>
      </c>
      <c r="J301" s="1">
        <f t="shared" si="134"/>
        <v>0</v>
      </c>
      <c r="K301" s="1">
        <f t="shared" si="135"/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f t="shared" si="136"/>
        <v>0</v>
      </c>
      <c r="AP301" s="1">
        <f t="shared" si="137"/>
        <v>0</v>
      </c>
      <c r="AQ301" s="1">
        <f t="shared" si="138"/>
        <v>0</v>
      </c>
      <c r="AR301" s="1">
        <f t="shared" si="139"/>
        <v>0</v>
      </c>
      <c r="AS301" s="1">
        <f t="shared" si="140"/>
        <v>0</v>
      </c>
      <c r="AT301" s="1">
        <f t="shared" si="141"/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0</v>
      </c>
      <c r="BR301" s="1">
        <v>0</v>
      </c>
      <c r="BS301" s="1">
        <v>0</v>
      </c>
      <c r="BT301" s="1">
        <v>0</v>
      </c>
      <c r="BU301" s="1">
        <v>0</v>
      </c>
      <c r="BV301" s="1">
        <v>0</v>
      </c>
      <c r="BW301" s="1">
        <v>0</v>
      </c>
      <c r="BX301" s="1">
        <v>0</v>
      </c>
      <c r="BY301" s="1">
        <f t="shared" si="142"/>
        <v>0</v>
      </c>
      <c r="BZ301" s="1">
        <v>0</v>
      </c>
      <c r="CA301" s="44"/>
    </row>
    <row r="302" spans="1:79" ht="36">
      <c r="A302" s="25"/>
      <c r="B302" s="11" t="s">
        <v>412</v>
      </c>
      <c r="C302" s="25" t="s">
        <v>409</v>
      </c>
      <c r="D302" s="1">
        <v>0.7963579999999999</v>
      </c>
      <c r="E302" s="1">
        <v>0</v>
      </c>
      <c r="F302" s="1">
        <f t="shared" si="130"/>
        <v>0</v>
      </c>
      <c r="G302" s="1">
        <f t="shared" si="131"/>
        <v>0</v>
      </c>
      <c r="H302" s="1">
        <f t="shared" si="132"/>
        <v>0</v>
      </c>
      <c r="I302" s="1">
        <f t="shared" si="133"/>
        <v>0</v>
      </c>
      <c r="J302" s="1">
        <f t="shared" si="134"/>
        <v>0</v>
      </c>
      <c r="K302" s="1">
        <f t="shared" si="135"/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f t="shared" si="136"/>
        <v>0</v>
      </c>
      <c r="AP302" s="1">
        <f t="shared" si="137"/>
        <v>0</v>
      </c>
      <c r="AQ302" s="1">
        <f t="shared" si="138"/>
        <v>0</v>
      </c>
      <c r="AR302" s="1">
        <f t="shared" si="139"/>
        <v>0</v>
      </c>
      <c r="AS302" s="1">
        <f t="shared" si="140"/>
        <v>0</v>
      </c>
      <c r="AT302" s="1">
        <f t="shared" si="141"/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0</v>
      </c>
      <c r="BR302" s="1">
        <v>0</v>
      </c>
      <c r="BS302" s="1">
        <v>0</v>
      </c>
      <c r="BT302" s="1">
        <v>0</v>
      </c>
      <c r="BU302" s="1">
        <v>0</v>
      </c>
      <c r="BV302" s="1">
        <v>0</v>
      </c>
      <c r="BW302" s="1">
        <v>0</v>
      </c>
      <c r="BX302" s="1">
        <v>0</v>
      </c>
      <c r="BY302" s="1">
        <f t="shared" si="142"/>
        <v>0</v>
      </c>
      <c r="BZ302" s="1">
        <v>0</v>
      </c>
      <c r="CA302" s="44"/>
    </row>
    <row r="303" spans="1:79" ht="36">
      <c r="A303" s="25"/>
      <c r="B303" s="11" t="s">
        <v>413</v>
      </c>
      <c r="C303" s="25" t="s">
        <v>409</v>
      </c>
      <c r="D303" s="1">
        <v>0.7963579999999999</v>
      </c>
      <c r="E303" s="1">
        <v>0</v>
      </c>
      <c r="F303" s="1">
        <f t="shared" si="130"/>
        <v>0</v>
      </c>
      <c r="G303" s="1">
        <f t="shared" si="131"/>
        <v>0</v>
      </c>
      <c r="H303" s="1">
        <f t="shared" si="132"/>
        <v>0</v>
      </c>
      <c r="I303" s="1">
        <f t="shared" si="133"/>
        <v>0</v>
      </c>
      <c r="J303" s="1">
        <f t="shared" si="134"/>
        <v>0</v>
      </c>
      <c r="K303" s="1">
        <f t="shared" si="135"/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f t="shared" si="136"/>
        <v>0</v>
      </c>
      <c r="AP303" s="1">
        <f t="shared" si="137"/>
        <v>0</v>
      </c>
      <c r="AQ303" s="1">
        <f t="shared" si="138"/>
        <v>0</v>
      </c>
      <c r="AR303" s="1">
        <f t="shared" si="139"/>
        <v>0</v>
      </c>
      <c r="AS303" s="1">
        <f t="shared" si="140"/>
        <v>0</v>
      </c>
      <c r="AT303" s="1">
        <f t="shared" si="141"/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0</v>
      </c>
      <c r="BR303" s="1">
        <v>0</v>
      </c>
      <c r="BS303" s="1">
        <v>0</v>
      </c>
      <c r="BT303" s="1">
        <v>0</v>
      </c>
      <c r="BU303" s="1">
        <v>0</v>
      </c>
      <c r="BV303" s="1">
        <v>0</v>
      </c>
      <c r="BW303" s="1">
        <v>0</v>
      </c>
      <c r="BX303" s="1">
        <v>0</v>
      </c>
      <c r="BY303" s="1">
        <f t="shared" si="142"/>
        <v>0</v>
      </c>
      <c r="BZ303" s="1">
        <v>0</v>
      </c>
      <c r="CA303" s="44"/>
    </row>
    <row r="304" spans="1:79" ht="12">
      <c r="A304" s="25"/>
      <c r="B304" s="9" t="s">
        <v>221</v>
      </c>
      <c r="C304" s="25"/>
      <c r="D304" s="1">
        <v>0</v>
      </c>
      <c r="E304" s="1">
        <v>0</v>
      </c>
      <c r="F304" s="1">
        <f t="shared" si="130"/>
        <v>0</v>
      </c>
      <c r="G304" s="1">
        <f t="shared" si="131"/>
        <v>0</v>
      </c>
      <c r="H304" s="1">
        <f t="shared" si="132"/>
        <v>0</v>
      </c>
      <c r="I304" s="1">
        <f t="shared" si="133"/>
        <v>0</v>
      </c>
      <c r="J304" s="1">
        <f t="shared" si="134"/>
        <v>0</v>
      </c>
      <c r="K304" s="1">
        <f t="shared" si="135"/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f t="shared" si="136"/>
        <v>0</v>
      </c>
      <c r="AP304" s="1">
        <f t="shared" si="137"/>
        <v>0</v>
      </c>
      <c r="AQ304" s="1">
        <f t="shared" si="138"/>
        <v>0</v>
      </c>
      <c r="AR304" s="1">
        <f t="shared" si="139"/>
        <v>0</v>
      </c>
      <c r="AS304" s="1">
        <f t="shared" si="140"/>
        <v>0</v>
      </c>
      <c r="AT304" s="1">
        <f t="shared" si="141"/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0</v>
      </c>
      <c r="BR304" s="1">
        <v>0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f t="shared" si="142"/>
        <v>0</v>
      </c>
      <c r="BZ304" s="1">
        <v>0</v>
      </c>
      <c r="CA304" s="44"/>
    </row>
    <row r="305" spans="1:79" ht="23.25" customHeight="1">
      <c r="A305" s="25"/>
      <c r="B305" s="11" t="s">
        <v>414</v>
      </c>
      <c r="C305" s="25" t="s">
        <v>409</v>
      </c>
      <c r="D305" s="1">
        <v>0.7963579999999999</v>
      </c>
      <c r="E305" s="1">
        <v>0</v>
      </c>
      <c r="F305" s="1">
        <f t="shared" si="130"/>
        <v>0</v>
      </c>
      <c r="G305" s="1">
        <f t="shared" si="131"/>
        <v>0</v>
      </c>
      <c r="H305" s="1">
        <f t="shared" si="132"/>
        <v>0</v>
      </c>
      <c r="I305" s="1">
        <f t="shared" si="133"/>
        <v>0</v>
      </c>
      <c r="J305" s="1">
        <f t="shared" si="134"/>
        <v>0</v>
      </c>
      <c r="K305" s="1">
        <f t="shared" si="135"/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f t="shared" si="136"/>
        <v>0</v>
      </c>
      <c r="AP305" s="1">
        <f t="shared" si="137"/>
        <v>0</v>
      </c>
      <c r="AQ305" s="1">
        <f t="shared" si="138"/>
        <v>0</v>
      </c>
      <c r="AR305" s="1">
        <f t="shared" si="139"/>
        <v>0</v>
      </c>
      <c r="AS305" s="1">
        <f t="shared" si="140"/>
        <v>0</v>
      </c>
      <c r="AT305" s="1">
        <f t="shared" si="141"/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0</v>
      </c>
      <c r="BR305" s="1">
        <v>0</v>
      </c>
      <c r="BS305" s="1">
        <v>0</v>
      </c>
      <c r="BT305" s="1">
        <v>0</v>
      </c>
      <c r="BU305" s="1">
        <v>0</v>
      </c>
      <c r="BV305" s="1">
        <v>0</v>
      </c>
      <c r="BW305" s="1">
        <v>0</v>
      </c>
      <c r="BX305" s="1">
        <v>0</v>
      </c>
      <c r="BY305" s="1">
        <f t="shared" si="142"/>
        <v>0</v>
      </c>
      <c r="BZ305" s="1">
        <v>0</v>
      </c>
      <c r="CA305" s="44"/>
    </row>
    <row r="306" spans="1:79" ht="36">
      <c r="A306" s="25"/>
      <c r="B306" s="11" t="s">
        <v>415</v>
      </c>
      <c r="C306" s="25" t="s">
        <v>409</v>
      </c>
      <c r="D306" s="1">
        <v>0.7963579999999999</v>
      </c>
      <c r="E306" s="1">
        <v>0</v>
      </c>
      <c r="F306" s="1">
        <f t="shared" si="130"/>
        <v>0</v>
      </c>
      <c r="G306" s="1">
        <f t="shared" si="131"/>
        <v>0</v>
      </c>
      <c r="H306" s="1">
        <f t="shared" si="132"/>
        <v>0</v>
      </c>
      <c r="I306" s="1">
        <f t="shared" si="133"/>
        <v>0</v>
      </c>
      <c r="J306" s="1">
        <f t="shared" si="134"/>
        <v>0</v>
      </c>
      <c r="K306" s="1">
        <f t="shared" si="135"/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f t="shared" si="136"/>
        <v>0</v>
      </c>
      <c r="AP306" s="1">
        <f t="shared" si="137"/>
        <v>0</v>
      </c>
      <c r="AQ306" s="1">
        <f t="shared" si="138"/>
        <v>0</v>
      </c>
      <c r="AR306" s="1">
        <f t="shared" si="139"/>
        <v>0</v>
      </c>
      <c r="AS306" s="1">
        <f t="shared" si="140"/>
        <v>0</v>
      </c>
      <c r="AT306" s="1">
        <f t="shared" si="141"/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0</v>
      </c>
      <c r="BR306" s="1">
        <v>0</v>
      </c>
      <c r="BS306" s="1">
        <v>0</v>
      </c>
      <c r="BT306" s="1">
        <v>0</v>
      </c>
      <c r="BU306" s="1">
        <v>0</v>
      </c>
      <c r="BV306" s="1">
        <v>0</v>
      </c>
      <c r="BW306" s="1">
        <v>0</v>
      </c>
      <c r="BX306" s="1">
        <v>0</v>
      </c>
      <c r="BY306" s="1">
        <f t="shared" si="142"/>
        <v>0</v>
      </c>
      <c r="BZ306" s="1">
        <v>0</v>
      </c>
      <c r="CA306" s="44"/>
    </row>
    <row r="307" spans="1:79" ht="12">
      <c r="A307" s="25"/>
      <c r="B307" s="9" t="s">
        <v>167</v>
      </c>
      <c r="C307" s="25"/>
      <c r="D307" s="1">
        <v>0</v>
      </c>
      <c r="E307" s="1">
        <v>0</v>
      </c>
      <c r="F307" s="1">
        <f t="shared" si="130"/>
        <v>0</v>
      </c>
      <c r="G307" s="1">
        <f t="shared" si="131"/>
        <v>0</v>
      </c>
      <c r="H307" s="1">
        <f t="shared" si="132"/>
        <v>0</v>
      </c>
      <c r="I307" s="1">
        <f t="shared" si="133"/>
        <v>0</v>
      </c>
      <c r="J307" s="1">
        <f t="shared" si="134"/>
        <v>0</v>
      </c>
      <c r="K307" s="1">
        <f t="shared" si="135"/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f t="shared" si="136"/>
        <v>0</v>
      </c>
      <c r="AP307" s="1">
        <f t="shared" si="137"/>
        <v>0</v>
      </c>
      <c r="AQ307" s="1">
        <f t="shared" si="138"/>
        <v>0</v>
      </c>
      <c r="AR307" s="1">
        <f t="shared" si="139"/>
        <v>0</v>
      </c>
      <c r="AS307" s="1">
        <f t="shared" si="140"/>
        <v>0</v>
      </c>
      <c r="AT307" s="1">
        <f t="shared" si="141"/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0</v>
      </c>
      <c r="BR307" s="1">
        <v>0</v>
      </c>
      <c r="BS307" s="1">
        <v>0</v>
      </c>
      <c r="BT307" s="1">
        <v>0</v>
      </c>
      <c r="BU307" s="1">
        <v>0</v>
      </c>
      <c r="BV307" s="1">
        <v>0</v>
      </c>
      <c r="BW307" s="1">
        <v>0</v>
      </c>
      <c r="BX307" s="1">
        <v>0</v>
      </c>
      <c r="BY307" s="1">
        <f t="shared" si="142"/>
        <v>0</v>
      </c>
      <c r="BZ307" s="1">
        <v>0</v>
      </c>
      <c r="CA307" s="44"/>
    </row>
    <row r="308" spans="1:79" ht="36">
      <c r="A308" s="25"/>
      <c r="B308" s="11" t="s">
        <v>416</v>
      </c>
      <c r="C308" s="25" t="s">
        <v>409</v>
      </c>
      <c r="D308" s="1">
        <v>0.7963579999999999</v>
      </c>
      <c r="E308" s="1">
        <v>0</v>
      </c>
      <c r="F308" s="1">
        <f t="shared" si="130"/>
        <v>0</v>
      </c>
      <c r="G308" s="1">
        <f t="shared" si="131"/>
        <v>0</v>
      </c>
      <c r="H308" s="1">
        <f t="shared" si="132"/>
        <v>0</v>
      </c>
      <c r="I308" s="1">
        <f t="shared" si="133"/>
        <v>0</v>
      </c>
      <c r="J308" s="1">
        <f t="shared" si="134"/>
        <v>0</v>
      </c>
      <c r="K308" s="1">
        <f t="shared" si="135"/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f t="shared" si="136"/>
        <v>0</v>
      </c>
      <c r="AP308" s="1">
        <f t="shared" si="137"/>
        <v>0</v>
      </c>
      <c r="AQ308" s="1">
        <f t="shared" si="138"/>
        <v>0</v>
      </c>
      <c r="AR308" s="1">
        <f t="shared" si="139"/>
        <v>0</v>
      </c>
      <c r="AS308" s="1">
        <f t="shared" si="140"/>
        <v>0</v>
      </c>
      <c r="AT308" s="1">
        <f t="shared" si="141"/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0</v>
      </c>
      <c r="BR308" s="1">
        <v>0</v>
      </c>
      <c r="BS308" s="1">
        <v>0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f t="shared" si="142"/>
        <v>0</v>
      </c>
      <c r="BZ308" s="1">
        <v>0</v>
      </c>
      <c r="CA308" s="44"/>
    </row>
    <row r="309" spans="1:79" ht="12">
      <c r="A309" s="25"/>
      <c r="B309" s="9" t="s">
        <v>178</v>
      </c>
      <c r="C309" s="25"/>
      <c r="D309" s="1">
        <v>0</v>
      </c>
      <c r="E309" s="1">
        <v>0</v>
      </c>
      <c r="F309" s="1">
        <f t="shared" si="130"/>
        <v>0</v>
      </c>
      <c r="G309" s="1">
        <f t="shared" si="131"/>
        <v>0</v>
      </c>
      <c r="H309" s="1">
        <f t="shared" si="132"/>
        <v>0</v>
      </c>
      <c r="I309" s="1">
        <f t="shared" si="133"/>
        <v>0</v>
      </c>
      <c r="J309" s="1">
        <f t="shared" si="134"/>
        <v>0</v>
      </c>
      <c r="K309" s="1">
        <f t="shared" si="135"/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f t="shared" si="136"/>
        <v>0</v>
      </c>
      <c r="AP309" s="1">
        <f t="shared" si="137"/>
        <v>0</v>
      </c>
      <c r="AQ309" s="1">
        <f t="shared" si="138"/>
        <v>0</v>
      </c>
      <c r="AR309" s="1">
        <f t="shared" si="139"/>
        <v>0</v>
      </c>
      <c r="AS309" s="1">
        <f t="shared" si="140"/>
        <v>0</v>
      </c>
      <c r="AT309" s="1">
        <f t="shared" si="141"/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0</v>
      </c>
      <c r="BR309" s="1">
        <v>0</v>
      </c>
      <c r="BS309" s="1">
        <v>0</v>
      </c>
      <c r="BT309" s="1">
        <v>0</v>
      </c>
      <c r="BU309" s="1">
        <v>0</v>
      </c>
      <c r="BV309" s="1">
        <v>0</v>
      </c>
      <c r="BW309" s="1">
        <v>0</v>
      </c>
      <c r="BX309" s="1">
        <v>0</v>
      </c>
      <c r="BY309" s="1">
        <f t="shared" si="142"/>
        <v>0</v>
      </c>
      <c r="BZ309" s="1">
        <v>0</v>
      </c>
      <c r="CA309" s="44"/>
    </row>
    <row r="310" spans="1:79" ht="36">
      <c r="A310" s="25"/>
      <c r="B310" s="11" t="s">
        <v>417</v>
      </c>
      <c r="C310" s="25" t="s">
        <v>409</v>
      </c>
      <c r="D310" s="1">
        <v>0.7963579999999999</v>
      </c>
      <c r="E310" s="1">
        <v>0</v>
      </c>
      <c r="F310" s="1">
        <f t="shared" si="130"/>
        <v>0</v>
      </c>
      <c r="G310" s="1">
        <f t="shared" si="131"/>
        <v>0</v>
      </c>
      <c r="H310" s="1">
        <f t="shared" si="132"/>
        <v>0</v>
      </c>
      <c r="I310" s="1">
        <f t="shared" si="133"/>
        <v>0</v>
      </c>
      <c r="J310" s="1">
        <f t="shared" si="134"/>
        <v>0</v>
      </c>
      <c r="K310" s="1">
        <f t="shared" si="135"/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f t="shared" si="136"/>
        <v>0</v>
      </c>
      <c r="AP310" s="1">
        <f t="shared" si="137"/>
        <v>0</v>
      </c>
      <c r="AQ310" s="1">
        <f t="shared" si="138"/>
        <v>0</v>
      </c>
      <c r="AR310" s="1">
        <f t="shared" si="139"/>
        <v>0</v>
      </c>
      <c r="AS310" s="1">
        <f t="shared" si="140"/>
        <v>0</v>
      </c>
      <c r="AT310" s="1">
        <f t="shared" si="141"/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0</v>
      </c>
      <c r="BR310" s="1">
        <v>0</v>
      </c>
      <c r="BS310" s="1">
        <v>0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f t="shared" si="142"/>
        <v>0</v>
      </c>
      <c r="BZ310" s="1">
        <v>0</v>
      </c>
      <c r="CA310" s="44"/>
    </row>
    <row r="311" spans="1:79" ht="36">
      <c r="A311" s="25"/>
      <c r="B311" s="11" t="s">
        <v>418</v>
      </c>
      <c r="C311" s="25" t="s">
        <v>409</v>
      </c>
      <c r="D311" s="1">
        <v>0.7963579999999999</v>
      </c>
      <c r="E311" s="1">
        <v>0</v>
      </c>
      <c r="F311" s="1">
        <f t="shared" si="130"/>
        <v>0</v>
      </c>
      <c r="G311" s="1">
        <f t="shared" si="131"/>
        <v>0</v>
      </c>
      <c r="H311" s="1">
        <f t="shared" si="132"/>
        <v>0</v>
      </c>
      <c r="I311" s="1">
        <f t="shared" si="133"/>
        <v>0</v>
      </c>
      <c r="J311" s="1">
        <f t="shared" si="134"/>
        <v>0</v>
      </c>
      <c r="K311" s="1">
        <f t="shared" si="135"/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f t="shared" si="136"/>
        <v>0</v>
      </c>
      <c r="AP311" s="1">
        <f t="shared" si="137"/>
        <v>0</v>
      </c>
      <c r="AQ311" s="1">
        <f t="shared" si="138"/>
        <v>0</v>
      </c>
      <c r="AR311" s="1">
        <f t="shared" si="139"/>
        <v>0</v>
      </c>
      <c r="AS311" s="1">
        <f t="shared" si="140"/>
        <v>0</v>
      </c>
      <c r="AT311" s="1">
        <f t="shared" si="141"/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0</v>
      </c>
      <c r="BR311" s="1">
        <v>0</v>
      </c>
      <c r="BS311" s="1">
        <v>0</v>
      </c>
      <c r="BT311" s="1">
        <v>0</v>
      </c>
      <c r="BU311" s="1">
        <v>0</v>
      </c>
      <c r="BV311" s="1">
        <v>0</v>
      </c>
      <c r="BW311" s="1">
        <v>0</v>
      </c>
      <c r="BX311" s="1">
        <v>0</v>
      </c>
      <c r="BY311" s="1">
        <f t="shared" si="142"/>
        <v>0</v>
      </c>
      <c r="BZ311" s="1">
        <v>0</v>
      </c>
      <c r="CA311" s="44"/>
    </row>
    <row r="312" spans="1:79" ht="36">
      <c r="A312" s="25"/>
      <c r="B312" s="11" t="s">
        <v>419</v>
      </c>
      <c r="C312" s="25" t="s">
        <v>409</v>
      </c>
      <c r="D312" s="1">
        <v>0.7963579999999999</v>
      </c>
      <c r="E312" s="1">
        <v>0</v>
      </c>
      <c r="F312" s="1">
        <f t="shared" si="130"/>
        <v>0</v>
      </c>
      <c r="G312" s="1">
        <f t="shared" si="131"/>
        <v>0</v>
      </c>
      <c r="H312" s="1">
        <f t="shared" si="132"/>
        <v>0</v>
      </c>
      <c r="I312" s="1">
        <f t="shared" si="133"/>
        <v>0</v>
      </c>
      <c r="J312" s="1">
        <f t="shared" si="134"/>
        <v>0</v>
      </c>
      <c r="K312" s="1">
        <f t="shared" si="135"/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f t="shared" si="136"/>
        <v>0</v>
      </c>
      <c r="AP312" s="1">
        <f t="shared" si="137"/>
        <v>0</v>
      </c>
      <c r="AQ312" s="1">
        <f t="shared" si="138"/>
        <v>0</v>
      </c>
      <c r="AR312" s="1">
        <f t="shared" si="139"/>
        <v>0</v>
      </c>
      <c r="AS312" s="1">
        <f t="shared" si="140"/>
        <v>0</v>
      </c>
      <c r="AT312" s="1">
        <f t="shared" si="141"/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0</v>
      </c>
      <c r="BR312" s="1">
        <v>0</v>
      </c>
      <c r="BS312" s="1">
        <v>0</v>
      </c>
      <c r="BT312" s="1">
        <v>0</v>
      </c>
      <c r="BU312" s="1">
        <v>0</v>
      </c>
      <c r="BV312" s="1">
        <v>0</v>
      </c>
      <c r="BW312" s="1">
        <v>0</v>
      </c>
      <c r="BX312" s="1">
        <v>0</v>
      </c>
      <c r="BY312" s="1">
        <f t="shared" si="142"/>
        <v>0</v>
      </c>
      <c r="BZ312" s="1">
        <v>0</v>
      </c>
      <c r="CA312" s="44"/>
    </row>
    <row r="313" spans="1:79" ht="36">
      <c r="A313" s="25"/>
      <c r="B313" s="11" t="s">
        <v>420</v>
      </c>
      <c r="C313" s="25" t="s">
        <v>409</v>
      </c>
      <c r="D313" s="1">
        <v>0.7963579999999999</v>
      </c>
      <c r="E313" s="1">
        <v>0</v>
      </c>
      <c r="F313" s="1">
        <f t="shared" si="130"/>
        <v>0</v>
      </c>
      <c r="G313" s="1">
        <f t="shared" si="131"/>
        <v>0</v>
      </c>
      <c r="H313" s="1">
        <f t="shared" si="132"/>
        <v>0</v>
      </c>
      <c r="I313" s="1">
        <f t="shared" si="133"/>
        <v>0</v>
      </c>
      <c r="J313" s="1">
        <f t="shared" si="134"/>
        <v>0</v>
      </c>
      <c r="K313" s="1">
        <f t="shared" si="135"/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f t="shared" si="136"/>
        <v>0</v>
      </c>
      <c r="AP313" s="1">
        <f t="shared" si="137"/>
        <v>0</v>
      </c>
      <c r="AQ313" s="1">
        <f t="shared" si="138"/>
        <v>0</v>
      </c>
      <c r="AR313" s="1">
        <f t="shared" si="139"/>
        <v>0</v>
      </c>
      <c r="AS313" s="1">
        <f t="shared" si="140"/>
        <v>0</v>
      </c>
      <c r="AT313" s="1">
        <f t="shared" si="141"/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0</v>
      </c>
      <c r="BR313" s="1">
        <v>0</v>
      </c>
      <c r="BS313" s="1">
        <v>0</v>
      </c>
      <c r="BT313" s="1">
        <v>0</v>
      </c>
      <c r="BU313" s="1">
        <v>0</v>
      </c>
      <c r="BV313" s="1">
        <v>0</v>
      </c>
      <c r="BW313" s="1">
        <v>0</v>
      </c>
      <c r="BX313" s="1">
        <v>0</v>
      </c>
      <c r="BY313" s="1">
        <f t="shared" si="142"/>
        <v>0</v>
      </c>
      <c r="BZ313" s="1">
        <v>0</v>
      </c>
      <c r="CA313" s="44"/>
    </row>
    <row r="314" spans="1:79" ht="12">
      <c r="A314" s="25"/>
      <c r="B314" s="9" t="s">
        <v>224</v>
      </c>
      <c r="C314" s="25"/>
      <c r="D314" s="1">
        <v>0</v>
      </c>
      <c r="E314" s="1">
        <v>0</v>
      </c>
      <c r="F314" s="1">
        <f t="shared" si="130"/>
        <v>0</v>
      </c>
      <c r="G314" s="1">
        <f t="shared" si="131"/>
        <v>0</v>
      </c>
      <c r="H314" s="1">
        <f t="shared" si="132"/>
        <v>0</v>
      </c>
      <c r="I314" s="1">
        <f t="shared" si="133"/>
        <v>0</v>
      </c>
      <c r="J314" s="1">
        <f t="shared" si="134"/>
        <v>0</v>
      </c>
      <c r="K314" s="1">
        <f t="shared" si="135"/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f t="shared" si="136"/>
        <v>0</v>
      </c>
      <c r="AP314" s="1">
        <f t="shared" si="137"/>
        <v>0</v>
      </c>
      <c r="AQ314" s="1">
        <f t="shared" si="138"/>
        <v>0</v>
      </c>
      <c r="AR314" s="1">
        <f t="shared" si="139"/>
        <v>0</v>
      </c>
      <c r="AS314" s="1">
        <f t="shared" si="140"/>
        <v>0</v>
      </c>
      <c r="AT314" s="1">
        <f t="shared" si="141"/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0</v>
      </c>
      <c r="BR314" s="1">
        <v>0</v>
      </c>
      <c r="BS314" s="1">
        <v>0</v>
      </c>
      <c r="BT314" s="1">
        <v>0</v>
      </c>
      <c r="BU314" s="1">
        <v>0</v>
      </c>
      <c r="BV314" s="1">
        <v>0</v>
      </c>
      <c r="BW314" s="1">
        <v>0</v>
      </c>
      <c r="BX314" s="1">
        <v>0</v>
      </c>
      <c r="BY314" s="1">
        <f t="shared" si="142"/>
        <v>0</v>
      </c>
      <c r="BZ314" s="1">
        <v>0</v>
      </c>
      <c r="CA314" s="44"/>
    </row>
    <row r="315" spans="1:79" ht="36">
      <c r="A315" s="25"/>
      <c r="B315" s="11" t="s">
        <v>421</v>
      </c>
      <c r="C315" s="25" t="s">
        <v>409</v>
      </c>
      <c r="D315" s="1">
        <v>0.7963579999999999</v>
      </c>
      <c r="E315" s="1">
        <v>0</v>
      </c>
      <c r="F315" s="1">
        <f t="shared" si="130"/>
        <v>0</v>
      </c>
      <c r="G315" s="1">
        <f t="shared" si="131"/>
        <v>0</v>
      </c>
      <c r="H315" s="1">
        <f t="shared" si="132"/>
        <v>0</v>
      </c>
      <c r="I315" s="1">
        <f t="shared" si="133"/>
        <v>0</v>
      </c>
      <c r="J315" s="1">
        <f t="shared" si="134"/>
        <v>0</v>
      </c>
      <c r="K315" s="1">
        <f t="shared" si="135"/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f t="shared" si="136"/>
        <v>0</v>
      </c>
      <c r="AP315" s="1">
        <f t="shared" si="137"/>
        <v>0</v>
      </c>
      <c r="AQ315" s="1">
        <f t="shared" si="138"/>
        <v>0</v>
      </c>
      <c r="AR315" s="1">
        <f t="shared" si="139"/>
        <v>0</v>
      </c>
      <c r="AS315" s="1">
        <f t="shared" si="140"/>
        <v>0</v>
      </c>
      <c r="AT315" s="1">
        <f t="shared" si="141"/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0</v>
      </c>
      <c r="BR315" s="1">
        <v>0</v>
      </c>
      <c r="BS315" s="1">
        <v>0</v>
      </c>
      <c r="BT315" s="1">
        <v>0</v>
      </c>
      <c r="BU315" s="1">
        <v>0</v>
      </c>
      <c r="BV315" s="1">
        <v>0</v>
      </c>
      <c r="BW315" s="1">
        <v>0</v>
      </c>
      <c r="BX315" s="1">
        <v>0</v>
      </c>
      <c r="BY315" s="1">
        <f t="shared" si="142"/>
        <v>0</v>
      </c>
      <c r="BZ315" s="1">
        <v>0</v>
      </c>
      <c r="CA315" s="44"/>
    </row>
    <row r="316" spans="1:79" ht="36">
      <c r="A316" s="25"/>
      <c r="B316" s="11" t="s">
        <v>422</v>
      </c>
      <c r="C316" s="25" t="s">
        <v>409</v>
      </c>
      <c r="D316" s="1">
        <v>0.7963579999999999</v>
      </c>
      <c r="E316" s="1">
        <v>0</v>
      </c>
      <c r="F316" s="1">
        <f t="shared" si="130"/>
        <v>0</v>
      </c>
      <c r="G316" s="1">
        <f t="shared" si="131"/>
        <v>0</v>
      </c>
      <c r="H316" s="1">
        <f t="shared" si="132"/>
        <v>0</v>
      </c>
      <c r="I316" s="1">
        <f t="shared" si="133"/>
        <v>0</v>
      </c>
      <c r="J316" s="1">
        <f t="shared" si="134"/>
        <v>0</v>
      </c>
      <c r="K316" s="1">
        <f t="shared" si="135"/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f t="shared" si="136"/>
        <v>0</v>
      </c>
      <c r="AP316" s="1">
        <f t="shared" si="137"/>
        <v>0</v>
      </c>
      <c r="AQ316" s="1">
        <f t="shared" si="138"/>
        <v>0</v>
      </c>
      <c r="AR316" s="1">
        <f t="shared" si="139"/>
        <v>0</v>
      </c>
      <c r="AS316" s="1">
        <f t="shared" si="140"/>
        <v>0</v>
      </c>
      <c r="AT316" s="1">
        <f t="shared" si="141"/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0</v>
      </c>
      <c r="BR316" s="1">
        <v>0</v>
      </c>
      <c r="BS316" s="1">
        <v>0</v>
      </c>
      <c r="BT316" s="1">
        <v>0</v>
      </c>
      <c r="BU316" s="1">
        <v>0</v>
      </c>
      <c r="BV316" s="1">
        <v>0</v>
      </c>
      <c r="BW316" s="1">
        <v>0</v>
      </c>
      <c r="BX316" s="1">
        <v>0</v>
      </c>
      <c r="BY316" s="1">
        <f t="shared" si="142"/>
        <v>0</v>
      </c>
      <c r="BZ316" s="1">
        <v>0</v>
      </c>
      <c r="CA316" s="44"/>
    </row>
    <row r="317" spans="1:79" ht="36">
      <c r="A317" s="25"/>
      <c r="B317" s="11" t="s">
        <v>423</v>
      </c>
      <c r="C317" s="25" t="s">
        <v>409</v>
      </c>
      <c r="D317" s="1">
        <v>0.7963579999999999</v>
      </c>
      <c r="E317" s="1">
        <v>0</v>
      </c>
      <c r="F317" s="1">
        <f t="shared" si="130"/>
        <v>0</v>
      </c>
      <c r="G317" s="1">
        <f t="shared" si="131"/>
        <v>0</v>
      </c>
      <c r="H317" s="1">
        <f t="shared" si="132"/>
        <v>0</v>
      </c>
      <c r="I317" s="1">
        <f t="shared" si="133"/>
        <v>0</v>
      </c>
      <c r="J317" s="1">
        <f t="shared" si="134"/>
        <v>0</v>
      </c>
      <c r="K317" s="1">
        <f t="shared" si="135"/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f t="shared" si="136"/>
        <v>0</v>
      </c>
      <c r="AP317" s="1">
        <f t="shared" si="137"/>
        <v>0</v>
      </c>
      <c r="AQ317" s="1">
        <f t="shared" si="138"/>
        <v>0</v>
      </c>
      <c r="AR317" s="1">
        <f t="shared" si="139"/>
        <v>0</v>
      </c>
      <c r="AS317" s="1">
        <f t="shared" si="140"/>
        <v>0</v>
      </c>
      <c r="AT317" s="1">
        <f t="shared" si="141"/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0</v>
      </c>
      <c r="BR317" s="1">
        <v>0</v>
      </c>
      <c r="BS317" s="1">
        <v>0</v>
      </c>
      <c r="BT317" s="1">
        <v>0</v>
      </c>
      <c r="BU317" s="1">
        <v>0</v>
      </c>
      <c r="BV317" s="1">
        <v>0</v>
      </c>
      <c r="BW317" s="1">
        <v>0</v>
      </c>
      <c r="BX317" s="1">
        <v>0</v>
      </c>
      <c r="BY317" s="1">
        <f t="shared" si="142"/>
        <v>0</v>
      </c>
      <c r="BZ317" s="1">
        <v>0</v>
      </c>
      <c r="CA317" s="44"/>
    </row>
    <row r="318" spans="1:79" ht="24">
      <c r="A318" s="24" t="s">
        <v>183</v>
      </c>
      <c r="B318" s="13" t="s">
        <v>184</v>
      </c>
      <c r="C318" s="41"/>
      <c r="D318" s="1">
        <v>39.82196400000001</v>
      </c>
      <c r="E318" s="1">
        <v>0</v>
      </c>
      <c r="F318" s="1">
        <f t="shared" si="130"/>
        <v>2.839808</v>
      </c>
      <c r="G318" s="1">
        <f t="shared" si="131"/>
        <v>0</v>
      </c>
      <c r="H318" s="1">
        <f t="shared" si="132"/>
        <v>0</v>
      </c>
      <c r="I318" s="1">
        <f t="shared" si="133"/>
        <v>0</v>
      </c>
      <c r="J318" s="1">
        <f t="shared" si="134"/>
        <v>0</v>
      </c>
      <c r="K318" s="1">
        <f t="shared" si="135"/>
        <v>12</v>
      </c>
      <c r="L318" s="1">
        <v>0</v>
      </c>
      <c r="M318" s="1">
        <v>2.839808</v>
      </c>
      <c r="N318" s="1">
        <v>0</v>
      </c>
      <c r="O318" s="1">
        <v>0</v>
      </c>
      <c r="P318" s="1">
        <v>0</v>
      </c>
      <c r="Q318" s="1">
        <v>0</v>
      </c>
      <c r="R318" s="1">
        <v>12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f t="shared" si="136"/>
        <v>2.4926855900000002</v>
      </c>
      <c r="AP318" s="1">
        <f t="shared" si="137"/>
        <v>0</v>
      </c>
      <c r="AQ318" s="1">
        <f t="shared" si="138"/>
        <v>0</v>
      </c>
      <c r="AR318" s="1">
        <f t="shared" si="139"/>
        <v>0</v>
      </c>
      <c r="AS318" s="1">
        <f t="shared" si="140"/>
        <v>0</v>
      </c>
      <c r="AT318" s="1">
        <f t="shared" si="141"/>
        <v>12</v>
      </c>
      <c r="AU318" s="1">
        <v>0</v>
      </c>
      <c r="AV318" s="1">
        <v>2.4926855900000002</v>
      </c>
      <c r="AW318" s="1">
        <f aca="true" t="shared" si="147" ref="AW318:BV318">AW323+AW390</f>
        <v>0</v>
      </c>
      <c r="AX318" s="1">
        <f t="shared" si="147"/>
        <v>0</v>
      </c>
      <c r="AY318" s="1">
        <f t="shared" si="147"/>
        <v>0</v>
      </c>
      <c r="AZ318" s="1">
        <f t="shared" si="147"/>
        <v>0</v>
      </c>
      <c r="BA318" s="1">
        <f t="shared" si="147"/>
        <v>12</v>
      </c>
      <c r="BB318" s="1">
        <f t="shared" si="147"/>
        <v>0</v>
      </c>
      <c r="BC318" s="1">
        <f t="shared" si="147"/>
        <v>0</v>
      </c>
      <c r="BD318" s="1">
        <f t="shared" si="147"/>
        <v>0</v>
      </c>
      <c r="BE318" s="1">
        <f t="shared" si="147"/>
        <v>0</v>
      </c>
      <c r="BF318" s="1">
        <f t="shared" si="147"/>
        <v>0</v>
      </c>
      <c r="BG318" s="1">
        <f t="shared" si="147"/>
        <v>0</v>
      </c>
      <c r="BH318" s="1">
        <f t="shared" si="147"/>
        <v>0</v>
      </c>
      <c r="BI318" s="1">
        <f t="shared" si="147"/>
        <v>0</v>
      </c>
      <c r="BJ318" s="1">
        <f t="shared" si="147"/>
        <v>0</v>
      </c>
      <c r="BK318" s="1">
        <f t="shared" si="147"/>
        <v>0</v>
      </c>
      <c r="BL318" s="1">
        <f t="shared" si="147"/>
        <v>0</v>
      </c>
      <c r="BM318" s="1">
        <f t="shared" si="147"/>
        <v>0</v>
      </c>
      <c r="BN318" s="1">
        <f t="shared" si="147"/>
        <v>0</v>
      </c>
      <c r="BO318" s="1">
        <f t="shared" si="147"/>
        <v>0</v>
      </c>
      <c r="BP318" s="1">
        <f t="shared" si="147"/>
        <v>0</v>
      </c>
      <c r="BQ318" s="1">
        <f t="shared" si="147"/>
        <v>0</v>
      </c>
      <c r="BR318" s="1">
        <f t="shared" si="147"/>
        <v>0</v>
      </c>
      <c r="BS318" s="1">
        <f t="shared" si="147"/>
        <v>0</v>
      </c>
      <c r="BT318" s="1">
        <f t="shared" si="147"/>
        <v>0</v>
      </c>
      <c r="BU318" s="1">
        <f t="shared" si="147"/>
        <v>0</v>
      </c>
      <c r="BV318" s="1">
        <f t="shared" si="147"/>
        <v>0</v>
      </c>
      <c r="BW318" s="1">
        <v>0</v>
      </c>
      <c r="BX318" s="1">
        <v>0</v>
      </c>
      <c r="BY318" s="1">
        <f t="shared" si="142"/>
        <v>-0.3471224099999999</v>
      </c>
      <c r="BZ318" s="1">
        <f>BY318/F318*100</f>
        <v>-12.22344644426665</v>
      </c>
      <c r="CA318" s="44"/>
    </row>
    <row r="319" spans="1:79" ht="24">
      <c r="A319" s="23" t="s">
        <v>185</v>
      </c>
      <c r="B319" s="13" t="s">
        <v>186</v>
      </c>
      <c r="C319" s="25"/>
      <c r="D319" s="1">
        <v>0</v>
      </c>
      <c r="E319" s="1">
        <v>0</v>
      </c>
      <c r="F319" s="1">
        <f t="shared" si="130"/>
        <v>0</v>
      </c>
      <c r="G319" s="1">
        <f t="shared" si="131"/>
        <v>0</v>
      </c>
      <c r="H319" s="1">
        <f t="shared" si="132"/>
        <v>0</v>
      </c>
      <c r="I319" s="1">
        <f t="shared" si="133"/>
        <v>0</v>
      </c>
      <c r="J319" s="1">
        <f t="shared" si="134"/>
        <v>0</v>
      </c>
      <c r="K319" s="1">
        <f t="shared" si="135"/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f t="shared" si="136"/>
        <v>0</v>
      </c>
      <c r="AP319" s="1">
        <f t="shared" si="137"/>
        <v>0</v>
      </c>
      <c r="AQ319" s="1">
        <f t="shared" si="138"/>
        <v>0</v>
      </c>
      <c r="AR319" s="1">
        <f t="shared" si="139"/>
        <v>0</v>
      </c>
      <c r="AS319" s="1">
        <f t="shared" si="140"/>
        <v>0</v>
      </c>
      <c r="AT319" s="1">
        <f t="shared" si="141"/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0</v>
      </c>
      <c r="BR319" s="1">
        <v>0</v>
      </c>
      <c r="BS319" s="1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f t="shared" si="142"/>
        <v>0</v>
      </c>
      <c r="BZ319" s="1">
        <v>0</v>
      </c>
      <c r="CA319" s="44"/>
    </row>
    <row r="320" spans="1:79" ht="24">
      <c r="A320" s="23" t="s">
        <v>187</v>
      </c>
      <c r="B320" s="13" t="s">
        <v>188</v>
      </c>
      <c r="C320" s="25"/>
      <c r="D320" s="1">
        <v>0</v>
      </c>
      <c r="E320" s="1">
        <v>0</v>
      </c>
      <c r="F320" s="1">
        <f t="shared" si="130"/>
        <v>0</v>
      </c>
      <c r="G320" s="1">
        <f t="shared" si="131"/>
        <v>0</v>
      </c>
      <c r="H320" s="1">
        <f t="shared" si="132"/>
        <v>0</v>
      </c>
      <c r="I320" s="1">
        <f t="shared" si="133"/>
        <v>0</v>
      </c>
      <c r="J320" s="1">
        <f t="shared" si="134"/>
        <v>0</v>
      </c>
      <c r="K320" s="1">
        <f t="shared" si="135"/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f t="shared" si="136"/>
        <v>0</v>
      </c>
      <c r="AP320" s="1">
        <f t="shared" si="137"/>
        <v>0</v>
      </c>
      <c r="AQ320" s="1">
        <f t="shared" si="138"/>
        <v>0</v>
      </c>
      <c r="AR320" s="1">
        <f t="shared" si="139"/>
        <v>0</v>
      </c>
      <c r="AS320" s="1">
        <f t="shared" si="140"/>
        <v>0</v>
      </c>
      <c r="AT320" s="1">
        <f t="shared" si="141"/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0</v>
      </c>
      <c r="BR320" s="1">
        <v>0</v>
      </c>
      <c r="BS320" s="1">
        <v>0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f t="shared" si="142"/>
        <v>0</v>
      </c>
      <c r="BZ320" s="1">
        <v>0</v>
      </c>
      <c r="CA320" s="44"/>
    </row>
    <row r="321" spans="1:79" ht="24">
      <c r="A321" s="23" t="s">
        <v>189</v>
      </c>
      <c r="B321" s="13" t="s">
        <v>190</v>
      </c>
      <c r="C321" s="25"/>
      <c r="D321" s="1">
        <v>0</v>
      </c>
      <c r="E321" s="1">
        <v>0</v>
      </c>
      <c r="F321" s="1">
        <f t="shared" si="130"/>
        <v>0</v>
      </c>
      <c r="G321" s="1">
        <f t="shared" si="131"/>
        <v>0</v>
      </c>
      <c r="H321" s="1">
        <f t="shared" si="132"/>
        <v>0</v>
      </c>
      <c r="I321" s="1">
        <f t="shared" si="133"/>
        <v>0</v>
      </c>
      <c r="J321" s="1">
        <f t="shared" si="134"/>
        <v>0</v>
      </c>
      <c r="K321" s="1">
        <f t="shared" si="135"/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f t="shared" si="136"/>
        <v>0</v>
      </c>
      <c r="AP321" s="1">
        <f t="shared" si="137"/>
        <v>0</v>
      </c>
      <c r="AQ321" s="1">
        <f t="shared" si="138"/>
        <v>0</v>
      </c>
      <c r="AR321" s="1">
        <f t="shared" si="139"/>
        <v>0</v>
      </c>
      <c r="AS321" s="1">
        <f t="shared" si="140"/>
        <v>0</v>
      </c>
      <c r="AT321" s="1">
        <f t="shared" si="141"/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0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f t="shared" si="142"/>
        <v>0</v>
      </c>
      <c r="BZ321" s="1">
        <v>0</v>
      </c>
      <c r="CA321" s="44"/>
    </row>
    <row r="322" spans="1:79" ht="24">
      <c r="A322" s="23" t="s">
        <v>191</v>
      </c>
      <c r="B322" s="13" t="s">
        <v>192</v>
      </c>
      <c r="C322" s="25"/>
      <c r="D322" s="1">
        <v>0</v>
      </c>
      <c r="E322" s="1">
        <v>0</v>
      </c>
      <c r="F322" s="1">
        <f t="shared" si="130"/>
        <v>0</v>
      </c>
      <c r="G322" s="1">
        <f t="shared" si="131"/>
        <v>0</v>
      </c>
      <c r="H322" s="1">
        <f t="shared" si="132"/>
        <v>0</v>
      </c>
      <c r="I322" s="1">
        <f t="shared" si="133"/>
        <v>0</v>
      </c>
      <c r="J322" s="1">
        <f t="shared" si="134"/>
        <v>0</v>
      </c>
      <c r="K322" s="1">
        <f t="shared" si="135"/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f t="shared" si="136"/>
        <v>0</v>
      </c>
      <c r="AP322" s="1">
        <f t="shared" si="137"/>
        <v>0</v>
      </c>
      <c r="AQ322" s="1">
        <f t="shared" si="138"/>
        <v>0</v>
      </c>
      <c r="AR322" s="1">
        <f t="shared" si="139"/>
        <v>0</v>
      </c>
      <c r="AS322" s="1">
        <f t="shared" si="140"/>
        <v>0</v>
      </c>
      <c r="AT322" s="1">
        <f t="shared" si="141"/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0</v>
      </c>
      <c r="BR322" s="1">
        <v>0</v>
      </c>
      <c r="BS322" s="1">
        <v>0</v>
      </c>
      <c r="BT322" s="1">
        <v>0</v>
      </c>
      <c r="BU322" s="1">
        <v>0</v>
      </c>
      <c r="BV322" s="1">
        <v>0</v>
      </c>
      <c r="BW322" s="1">
        <v>0</v>
      </c>
      <c r="BX322" s="1">
        <v>0</v>
      </c>
      <c r="BY322" s="1">
        <f t="shared" si="142"/>
        <v>0</v>
      </c>
      <c r="BZ322" s="1">
        <v>0</v>
      </c>
      <c r="CA322" s="44"/>
    </row>
    <row r="323" spans="1:79" ht="24">
      <c r="A323" s="24" t="s">
        <v>193</v>
      </c>
      <c r="B323" s="13" t="s">
        <v>194</v>
      </c>
      <c r="C323" s="42" t="s">
        <v>109</v>
      </c>
      <c r="D323" s="1">
        <v>37.383608</v>
      </c>
      <c r="E323" s="1">
        <v>0</v>
      </c>
      <c r="F323" s="1">
        <f t="shared" si="130"/>
        <v>2.3374</v>
      </c>
      <c r="G323" s="1">
        <f t="shared" si="131"/>
        <v>0</v>
      </c>
      <c r="H323" s="1">
        <f t="shared" si="132"/>
        <v>0</v>
      </c>
      <c r="I323" s="1">
        <f t="shared" si="133"/>
        <v>0</v>
      </c>
      <c r="J323" s="1">
        <f t="shared" si="134"/>
        <v>0</v>
      </c>
      <c r="K323" s="1">
        <f t="shared" si="135"/>
        <v>10</v>
      </c>
      <c r="L323" s="1">
        <v>0</v>
      </c>
      <c r="M323" s="1">
        <v>2.3374</v>
      </c>
      <c r="N323" s="1">
        <v>0</v>
      </c>
      <c r="O323" s="1">
        <v>0</v>
      </c>
      <c r="P323" s="1">
        <v>0</v>
      </c>
      <c r="Q323" s="1">
        <v>0</v>
      </c>
      <c r="R323" s="1">
        <v>10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f t="shared" si="136"/>
        <v>2.02222638</v>
      </c>
      <c r="AP323" s="1">
        <f t="shared" si="137"/>
        <v>0</v>
      </c>
      <c r="AQ323" s="1">
        <f t="shared" si="138"/>
        <v>0</v>
      </c>
      <c r="AR323" s="1">
        <f t="shared" si="139"/>
        <v>0</v>
      </c>
      <c r="AS323" s="1">
        <f t="shared" si="140"/>
        <v>0</v>
      </c>
      <c r="AT323" s="1">
        <f t="shared" si="141"/>
        <v>10</v>
      </c>
      <c r="AU323" s="1">
        <v>0</v>
      </c>
      <c r="AV323" s="1">
        <v>2.02222638</v>
      </c>
      <c r="AW323" s="1">
        <f aca="true" t="shared" si="148" ref="AW323:BV323">AW324</f>
        <v>0</v>
      </c>
      <c r="AX323" s="1">
        <f t="shared" si="148"/>
        <v>0</v>
      </c>
      <c r="AY323" s="1">
        <f t="shared" si="148"/>
        <v>0</v>
      </c>
      <c r="AZ323" s="1">
        <f t="shared" si="148"/>
        <v>0</v>
      </c>
      <c r="BA323" s="1">
        <f t="shared" si="148"/>
        <v>10</v>
      </c>
      <c r="BB323" s="1">
        <f t="shared" si="148"/>
        <v>0</v>
      </c>
      <c r="BC323" s="1">
        <f t="shared" si="148"/>
        <v>0</v>
      </c>
      <c r="BD323" s="1">
        <f t="shared" si="148"/>
        <v>0</v>
      </c>
      <c r="BE323" s="1">
        <f t="shared" si="148"/>
        <v>0</v>
      </c>
      <c r="BF323" s="1">
        <f t="shared" si="148"/>
        <v>0</v>
      </c>
      <c r="BG323" s="1">
        <f t="shared" si="148"/>
        <v>0</v>
      </c>
      <c r="BH323" s="1">
        <f t="shared" si="148"/>
        <v>0</v>
      </c>
      <c r="BI323" s="1">
        <f t="shared" si="148"/>
        <v>0</v>
      </c>
      <c r="BJ323" s="1">
        <f t="shared" si="148"/>
        <v>0</v>
      </c>
      <c r="BK323" s="1">
        <f t="shared" si="148"/>
        <v>0</v>
      </c>
      <c r="BL323" s="1">
        <f t="shared" si="148"/>
        <v>0</v>
      </c>
      <c r="BM323" s="1">
        <f t="shared" si="148"/>
        <v>0</v>
      </c>
      <c r="BN323" s="1">
        <f t="shared" si="148"/>
        <v>0</v>
      </c>
      <c r="BO323" s="1">
        <f t="shared" si="148"/>
        <v>0</v>
      </c>
      <c r="BP323" s="1">
        <f t="shared" si="148"/>
        <v>0</v>
      </c>
      <c r="BQ323" s="1">
        <f t="shared" si="148"/>
        <v>0</v>
      </c>
      <c r="BR323" s="1">
        <f t="shared" si="148"/>
        <v>0</v>
      </c>
      <c r="BS323" s="1">
        <f t="shared" si="148"/>
        <v>0</v>
      </c>
      <c r="BT323" s="1">
        <f t="shared" si="148"/>
        <v>0</v>
      </c>
      <c r="BU323" s="1">
        <f t="shared" si="148"/>
        <v>0</v>
      </c>
      <c r="BV323" s="1">
        <f t="shared" si="148"/>
        <v>0</v>
      </c>
      <c r="BW323" s="1">
        <v>0</v>
      </c>
      <c r="BX323" s="1">
        <v>0</v>
      </c>
      <c r="BY323" s="1">
        <f t="shared" si="142"/>
        <v>-0.31517361999999993</v>
      </c>
      <c r="BZ323" s="1">
        <f>BY323/F323*100</f>
        <v>-13.483940275519805</v>
      </c>
      <c r="CA323" s="44"/>
    </row>
    <row r="324" spans="1:79" ht="24">
      <c r="A324" s="24" t="s">
        <v>234</v>
      </c>
      <c r="B324" s="15" t="s">
        <v>195</v>
      </c>
      <c r="C324" s="41" t="s">
        <v>424</v>
      </c>
      <c r="D324" s="1">
        <v>37.383608</v>
      </c>
      <c r="E324" s="1">
        <v>0</v>
      </c>
      <c r="F324" s="1">
        <f t="shared" si="130"/>
        <v>2.3374</v>
      </c>
      <c r="G324" s="1">
        <f t="shared" si="131"/>
        <v>0</v>
      </c>
      <c r="H324" s="1">
        <f t="shared" si="132"/>
        <v>0</v>
      </c>
      <c r="I324" s="1">
        <f t="shared" si="133"/>
        <v>0</v>
      </c>
      <c r="J324" s="1">
        <f t="shared" si="134"/>
        <v>0</v>
      </c>
      <c r="K324" s="1">
        <f t="shared" si="135"/>
        <v>10</v>
      </c>
      <c r="L324" s="1">
        <v>0</v>
      </c>
      <c r="M324" s="1">
        <v>2.3374</v>
      </c>
      <c r="N324" s="1">
        <v>0</v>
      </c>
      <c r="O324" s="1">
        <v>0</v>
      </c>
      <c r="P324" s="1">
        <v>0</v>
      </c>
      <c r="Q324" s="1">
        <v>0</v>
      </c>
      <c r="R324" s="1">
        <v>10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f t="shared" si="136"/>
        <v>2.02222638</v>
      </c>
      <c r="AP324" s="1">
        <f t="shared" si="137"/>
        <v>0</v>
      </c>
      <c r="AQ324" s="1">
        <f t="shared" si="138"/>
        <v>0</v>
      </c>
      <c r="AR324" s="1">
        <f t="shared" si="139"/>
        <v>0</v>
      </c>
      <c r="AS324" s="1">
        <f t="shared" si="140"/>
        <v>0</v>
      </c>
      <c r="AT324" s="1">
        <f t="shared" si="141"/>
        <v>10</v>
      </c>
      <c r="AU324" s="1">
        <v>0</v>
      </c>
      <c r="AV324" s="1">
        <v>2.02222638</v>
      </c>
      <c r="AW324" s="1">
        <f>SUM(AW326:AW389)</f>
        <v>0</v>
      </c>
      <c r="AX324" s="1">
        <f aca="true" t="shared" si="149" ref="AX324:BV324">SUM(AX326:AX389)</f>
        <v>0</v>
      </c>
      <c r="AY324" s="1">
        <f t="shared" si="149"/>
        <v>0</v>
      </c>
      <c r="AZ324" s="1">
        <f t="shared" si="149"/>
        <v>0</v>
      </c>
      <c r="BA324" s="1">
        <f t="shared" si="149"/>
        <v>10</v>
      </c>
      <c r="BB324" s="1">
        <f t="shared" si="149"/>
        <v>0</v>
      </c>
      <c r="BC324" s="1">
        <f t="shared" si="149"/>
        <v>0</v>
      </c>
      <c r="BD324" s="1">
        <f t="shared" si="149"/>
        <v>0</v>
      </c>
      <c r="BE324" s="1">
        <f t="shared" si="149"/>
        <v>0</v>
      </c>
      <c r="BF324" s="1">
        <f t="shared" si="149"/>
        <v>0</v>
      </c>
      <c r="BG324" s="1">
        <f t="shared" si="149"/>
        <v>0</v>
      </c>
      <c r="BH324" s="1">
        <f t="shared" si="149"/>
        <v>0</v>
      </c>
      <c r="BI324" s="1">
        <f t="shared" si="149"/>
        <v>0</v>
      </c>
      <c r="BJ324" s="1">
        <f t="shared" si="149"/>
        <v>0</v>
      </c>
      <c r="BK324" s="1">
        <f t="shared" si="149"/>
        <v>0</v>
      </c>
      <c r="BL324" s="1">
        <f t="shared" si="149"/>
        <v>0</v>
      </c>
      <c r="BM324" s="1">
        <f t="shared" si="149"/>
        <v>0</v>
      </c>
      <c r="BN324" s="1">
        <f t="shared" si="149"/>
        <v>0</v>
      </c>
      <c r="BO324" s="1">
        <f t="shared" si="149"/>
        <v>0</v>
      </c>
      <c r="BP324" s="1">
        <f t="shared" si="149"/>
        <v>0</v>
      </c>
      <c r="BQ324" s="1">
        <f t="shared" si="149"/>
        <v>0</v>
      </c>
      <c r="BR324" s="1">
        <f t="shared" si="149"/>
        <v>0</v>
      </c>
      <c r="BS324" s="1">
        <f t="shared" si="149"/>
        <v>0</v>
      </c>
      <c r="BT324" s="1">
        <f t="shared" si="149"/>
        <v>0</v>
      </c>
      <c r="BU324" s="1">
        <f t="shared" si="149"/>
        <v>0</v>
      </c>
      <c r="BV324" s="1">
        <f t="shared" si="149"/>
        <v>0</v>
      </c>
      <c r="BW324" s="1">
        <v>0</v>
      </c>
      <c r="BX324" s="1">
        <v>0</v>
      </c>
      <c r="BY324" s="1">
        <f t="shared" si="142"/>
        <v>-0.31517361999999993</v>
      </c>
      <c r="BZ324" s="1">
        <f>BY324/F324*100</f>
        <v>-13.483940275519805</v>
      </c>
      <c r="CA324" s="44"/>
    </row>
    <row r="325" spans="1:79" ht="12">
      <c r="A325" s="23"/>
      <c r="B325" s="9" t="s">
        <v>246</v>
      </c>
      <c r="C325" s="25"/>
      <c r="D325" s="1">
        <v>0</v>
      </c>
      <c r="E325" s="1">
        <v>0</v>
      </c>
      <c r="F325" s="1">
        <f t="shared" si="130"/>
        <v>0</v>
      </c>
      <c r="G325" s="1">
        <f t="shared" si="131"/>
        <v>0</v>
      </c>
      <c r="H325" s="1">
        <f t="shared" si="132"/>
        <v>0</v>
      </c>
      <c r="I325" s="1">
        <f t="shared" si="133"/>
        <v>0</v>
      </c>
      <c r="J325" s="1">
        <f t="shared" si="134"/>
        <v>0</v>
      </c>
      <c r="K325" s="1">
        <f t="shared" si="135"/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f t="shared" si="136"/>
        <v>0</v>
      </c>
      <c r="AP325" s="1">
        <f t="shared" si="137"/>
        <v>0</v>
      </c>
      <c r="AQ325" s="1">
        <f t="shared" si="138"/>
        <v>0</v>
      </c>
      <c r="AR325" s="1">
        <f t="shared" si="139"/>
        <v>0</v>
      </c>
      <c r="AS325" s="1">
        <f t="shared" si="140"/>
        <v>0</v>
      </c>
      <c r="AT325" s="1">
        <f t="shared" si="141"/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0</v>
      </c>
      <c r="BR325" s="1">
        <v>0</v>
      </c>
      <c r="BS325" s="1">
        <v>0</v>
      </c>
      <c r="BT325" s="1">
        <v>0</v>
      </c>
      <c r="BU325" s="1">
        <v>0</v>
      </c>
      <c r="BV325" s="1">
        <v>0</v>
      </c>
      <c r="BW325" s="1">
        <v>0</v>
      </c>
      <c r="BX325" s="1">
        <v>0</v>
      </c>
      <c r="BY325" s="1">
        <f t="shared" si="142"/>
        <v>0</v>
      </c>
      <c r="BZ325" s="1">
        <v>0</v>
      </c>
      <c r="CA325" s="44"/>
    </row>
    <row r="326" spans="1:79" ht="24">
      <c r="A326" s="23"/>
      <c r="B326" s="11" t="s">
        <v>425</v>
      </c>
      <c r="C326" s="25" t="s">
        <v>424</v>
      </c>
      <c r="D326" s="1">
        <v>0.23374</v>
      </c>
      <c r="E326" s="1">
        <v>0</v>
      </c>
      <c r="F326" s="1">
        <f t="shared" si="130"/>
        <v>0</v>
      </c>
      <c r="G326" s="1">
        <f t="shared" si="131"/>
        <v>0</v>
      </c>
      <c r="H326" s="1">
        <f t="shared" si="132"/>
        <v>0</v>
      </c>
      <c r="I326" s="1">
        <f t="shared" si="133"/>
        <v>0</v>
      </c>
      <c r="J326" s="1">
        <f t="shared" si="134"/>
        <v>0</v>
      </c>
      <c r="K326" s="1">
        <f t="shared" si="135"/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f t="shared" si="136"/>
        <v>0</v>
      </c>
      <c r="AP326" s="1">
        <f t="shared" si="137"/>
        <v>0</v>
      </c>
      <c r="AQ326" s="1">
        <f t="shared" si="138"/>
        <v>0</v>
      </c>
      <c r="AR326" s="1">
        <f t="shared" si="139"/>
        <v>0</v>
      </c>
      <c r="AS326" s="1">
        <f t="shared" si="140"/>
        <v>0</v>
      </c>
      <c r="AT326" s="1">
        <f t="shared" si="141"/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0</v>
      </c>
      <c r="BR326" s="1">
        <v>0</v>
      </c>
      <c r="BS326" s="1">
        <v>0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f t="shared" si="142"/>
        <v>0</v>
      </c>
      <c r="BZ326" s="1">
        <v>0</v>
      </c>
      <c r="CA326" s="44"/>
    </row>
    <row r="327" spans="1:79" ht="24">
      <c r="A327" s="23"/>
      <c r="B327" s="11" t="s">
        <v>426</v>
      </c>
      <c r="C327" s="25" t="s">
        <v>424</v>
      </c>
      <c r="D327" s="1">
        <v>0.23374</v>
      </c>
      <c r="E327" s="1">
        <v>0</v>
      </c>
      <c r="F327" s="1">
        <f t="shared" si="130"/>
        <v>0.23374</v>
      </c>
      <c r="G327" s="1">
        <f t="shared" si="131"/>
        <v>0</v>
      </c>
      <c r="H327" s="1">
        <f t="shared" si="132"/>
        <v>0</v>
      </c>
      <c r="I327" s="1">
        <f t="shared" si="133"/>
        <v>0</v>
      </c>
      <c r="J327" s="1">
        <f t="shared" si="134"/>
        <v>0</v>
      </c>
      <c r="K327" s="1">
        <f t="shared" si="135"/>
        <v>1</v>
      </c>
      <c r="L327" s="1">
        <v>0</v>
      </c>
      <c r="M327" s="1">
        <v>0.23374</v>
      </c>
      <c r="N327" s="1">
        <v>0</v>
      </c>
      <c r="O327" s="1">
        <v>0</v>
      </c>
      <c r="P327" s="1">
        <v>0</v>
      </c>
      <c r="Q327" s="1">
        <v>0</v>
      </c>
      <c r="R327" s="1">
        <v>1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f t="shared" si="136"/>
        <v>0.21501983</v>
      </c>
      <c r="AP327" s="1">
        <f t="shared" si="137"/>
        <v>0</v>
      </c>
      <c r="AQ327" s="1">
        <f t="shared" si="138"/>
        <v>0</v>
      </c>
      <c r="AR327" s="1">
        <f t="shared" si="139"/>
        <v>0</v>
      </c>
      <c r="AS327" s="1">
        <f t="shared" si="140"/>
        <v>0</v>
      </c>
      <c r="AT327" s="1">
        <f t="shared" si="141"/>
        <v>1</v>
      </c>
      <c r="AU327" s="1">
        <v>0</v>
      </c>
      <c r="AV327" s="1">
        <v>0.21501983</v>
      </c>
      <c r="AW327" s="1">
        <v>0</v>
      </c>
      <c r="AX327" s="1">
        <v>0</v>
      </c>
      <c r="AY327" s="1">
        <v>0</v>
      </c>
      <c r="AZ327" s="1">
        <v>0</v>
      </c>
      <c r="BA327" s="1">
        <v>1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0</v>
      </c>
      <c r="BR327" s="1">
        <v>0</v>
      </c>
      <c r="BS327" s="1">
        <v>0</v>
      </c>
      <c r="BT327" s="1">
        <v>0</v>
      </c>
      <c r="BU327" s="1">
        <v>0</v>
      </c>
      <c r="BV327" s="1">
        <v>0</v>
      </c>
      <c r="BW327" s="1">
        <v>0</v>
      </c>
      <c r="BX327" s="1">
        <v>0</v>
      </c>
      <c r="BY327" s="1">
        <f t="shared" si="142"/>
        <v>-0.018720170000000008</v>
      </c>
      <c r="BZ327" s="1">
        <f>BY327/F327*100</f>
        <v>-8.008971506802434</v>
      </c>
      <c r="CA327" s="11" t="s">
        <v>591</v>
      </c>
    </row>
    <row r="328" spans="1:79" ht="24">
      <c r="A328" s="23"/>
      <c r="B328" s="11" t="s">
        <v>427</v>
      </c>
      <c r="C328" s="25" t="s">
        <v>424</v>
      </c>
      <c r="D328" s="1">
        <v>0.23374</v>
      </c>
      <c r="E328" s="1">
        <v>0</v>
      </c>
      <c r="F328" s="1">
        <f t="shared" si="130"/>
        <v>0</v>
      </c>
      <c r="G328" s="1">
        <f t="shared" si="131"/>
        <v>0</v>
      </c>
      <c r="H328" s="1">
        <f t="shared" si="132"/>
        <v>0</v>
      </c>
      <c r="I328" s="1">
        <f t="shared" si="133"/>
        <v>0</v>
      </c>
      <c r="J328" s="1">
        <f t="shared" si="134"/>
        <v>0</v>
      </c>
      <c r="K328" s="1">
        <f t="shared" si="135"/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f t="shared" si="136"/>
        <v>0</v>
      </c>
      <c r="AP328" s="1">
        <f t="shared" si="137"/>
        <v>0</v>
      </c>
      <c r="AQ328" s="1">
        <f t="shared" si="138"/>
        <v>0</v>
      </c>
      <c r="AR328" s="1">
        <f t="shared" si="139"/>
        <v>0</v>
      </c>
      <c r="AS328" s="1">
        <f t="shared" si="140"/>
        <v>0</v>
      </c>
      <c r="AT328" s="1">
        <f t="shared" si="141"/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0</v>
      </c>
      <c r="BR328" s="1">
        <v>0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f t="shared" si="142"/>
        <v>0</v>
      </c>
      <c r="BZ328" s="1">
        <v>0</v>
      </c>
      <c r="CA328" s="44"/>
    </row>
    <row r="329" spans="1:79" ht="24">
      <c r="A329" s="23"/>
      <c r="B329" s="11" t="s">
        <v>428</v>
      </c>
      <c r="C329" s="25" t="s">
        <v>424</v>
      </c>
      <c r="D329" s="1">
        <v>0.23374</v>
      </c>
      <c r="E329" s="1">
        <v>0</v>
      </c>
      <c r="F329" s="1">
        <f t="shared" si="130"/>
        <v>0</v>
      </c>
      <c r="G329" s="1">
        <f t="shared" si="131"/>
        <v>0</v>
      </c>
      <c r="H329" s="1">
        <f t="shared" si="132"/>
        <v>0</v>
      </c>
      <c r="I329" s="1">
        <f t="shared" si="133"/>
        <v>0</v>
      </c>
      <c r="J329" s="1">
        <f t="shared" si="134"/>
        <v>0</v>
      </c>
      <c r="K329" s="1">
        <f t="shared" si="135"/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f t="shared" si="136"/>
        <v>0</v>
      </c>
      <c r="AP329" s="1">
        <f t="shared" si="137"/>
        <v>0</v>
      </c>
      <c r="AQ329" s="1">
        <f t="shared" si="138"/>
        <v>0</v>
      </c>
      <c r="AR329" s="1">
        <f t="shared" si="139"/>
        <v>0</v>
      </c>
      <c r="AS329" s="1">
        <f t="shared" si="140"/>
        <v>0</v>
      </c>
      <c r="AT329" s="1">
        <f t="shared" si="141"/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0</v>
      </c>
      <c r="BR329" s="1">
        <v>0</v>
      </c>
      <c r="BS329" s="1">
        <v>0</v>
      </c>
      <c r="BT329" s="1">
        <v>0</v>
      </c>
      <c r="BU329" s="1">
        <v>0</v>
      </c>
      <c r="BV329" s="1">
        <v>0</v>
      </c>
      <c r="BW329" s="1">
        <v>0</v>
      </c>
      <c r="BX329" s="1">
        <v>0</v>
      </c>
      <c r="BY329" s="1">
        <f t="shared" si="142"/>
        <v>0</v>
      </c>
      <c r="BZ329" s="1">
        <v>0</v>
      </c>
      <c r="CA329" s="44"/>
    </row>
    <row r="330" spans="1:79" ht="24">
      <c r="A330" s="23"/>
      <c r="B330" s="11" t="s">
        <v>429</v>
      </c>
      <c r="C330" s="25" t="s">
        <v>424</v>
      </c>
      <c r="D330" s="1">
        <v>0.23374</v>
      </c>
      <c r="E330" s="1">
        <v>0</v>
      </c>
      <c r="F330" s="1">
        <f t="shared" si="130"/>
        <v>0</v>
      </c>
      <c r="G330" s="1">
        <f t="shared" si="131"/>
        <v>0</v>
      </c>
      <c r="H330" s="1">
        <f t="shared" si="132"/>
        <v>0</v>
      </c>
      <c r="I330" s="1">
        <f t="shared" si="133"/>
        <v>0</v>
      </c>
      <c r="J330" s="1">
        <f t="shared" si="134"/>
        <v>0</v>
      </c>
      <c r="K330" s="1">
        <f t="shared" si="135"/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f t="shared" si="136"/>
        <v>0</v>
      </c>
      <c r="AP330" s="1">
        <f t="shared" si="137"/>
        <v>0</v>
      </c>
      <c r="AQ330" s="1">
        <f t="shared" si="138"/>
        <v>0</v>
      </c>
      <c r="AR330" s="1">
        <f t="shared" si="139"/>
        <v>0</v>
      </c>
      <c r="AS330" s="1">
        <f t="shared" si="140"/>
        <v>0</v>
      </c>
      <c r="AT330" s="1">
        <f t="shared" si="141"/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0</v>
      </c>
      <c r="BR330" s="1">
        <v>0</v>
      </c>
      <c r="BS330" s="1">
        <v>0</v>
      </c>
      <c r="BT330" s="1">
        <v>0</v>
      </c>
      <c r="BU330" s="1">
        <v>0</v>
      </c>
      <c r="BV330" s="1">
        <v>0</v>
      </c>
      <c r="BW330" s="1">
        <v>0</v>
      </c>
      <c r="BX330" s="1">
        <v>0</v>
      </c>
      <c r="BY330" s="1">
        <f t="shared" si="142"/>
        <v>0</v>
      </c>
      <c r="BZ330" s="1">
        <v>0</v>
      </c>
      <c r="CA330" s="44"/>
    </row>
    <row r="331" spans="1:79" ht="24">
      <c r="A331" s="23"/>
      <c r="B331" s="11" t="s">
        <v>430</v>
      </c>
      <c r="C331" s="25" t="s">
        <v>424</v>
      </c>
      <c r="D331" s="1">
        <v>0.23374</v>
      </c>
      <c r="E331" s="1">
        <v>0</v>
      </c>
      <c r="F331" s="1">
        <f t="shared" si="130"/>
        <v>0</v>
      </c>
      <c r="G331" s="1">
        <f t="shared" si="131"/>
        <v>0</v>
      </c>
      <c r="H331" s="1">
        <f t="shared" si="132"/>
        <v>0</v>
      </c>
      <c r="I331" s="1">
        <f t="shared" si="133"/>
        <v>0</v>
      </c>
      <c r="J331" s="1">
        <f t="shared" si="134"/>
        <v>0</v>
      </c>
      <c r="K331" s="1">
        <f t="shared" si="135"/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f t="shared" si="136"/>
        <v>0</v>
      </c>
      <c r="AP331" s="1">
        <f t="shared" si="137"/>
        <v>0</v>
      </c>
      <c r="AQ331" s="1">
        <f t="shared" si="138"/>
        <v>0</v>
      </c>
      <c r="AR331" s="1">
        <f t="shared" si="139"/>
        <v>0</v>
      </c>
      <c r="AS331" s="1">
        <f t="shared" si="140"/>
        <v>0</v>
      </c>
      <c r="AT331" s="1">
        <f t="shared" si="141"/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0</v>
      </c>
      <c r="BR331" s="1">
        <v>0</v>
      </c>
      <c r="BS331" s="1">
        <v>0</v>
      </c>
      <c r="BT331" s="1">
        <v>0</v>
      </c>
      <c r="BU331" s="1">
        <v>0</v>
      </c>
      <c r="BV331" s="1">
        <v>0</v>
      </c>
      <c r="BW331" s="1">
        <v>0</v>
      </c>
      <c r="BX331" s="1">
        <v>0</v>
      </c>
      <c r="BY331" s="1">
        <f t="shared" si="142"/>
        <v>0</v>
      </c>
      <c r="BZ331" s="1">
        <v>0</v>
      </c>
      <c r="CA331" s="44"/>
    </row>
    <row r="332" spans="1:79" ht="24">
      <c r="A332" s="23"/>
      <c r="B332" s="11" t="s">
        <v>431</v>
      </c>
      <c r="C332" s="25" t="s">
        <v>424</v>
      </c>
      <c r="D332" s="1">
        <v>0.23374</v>
      </c>
      <c r="E332" s="1">
        <v>0</v>
      </c>
      <c r="F332" s="1">
        <f t="shared" si="130"/>
        <v>0.23374</v>
      </c>
      <c r="G332" s="1">
        <f t="shared" si="131"/>
        <v>0</v>
      </c>
      <c r="H332" s="1">
        <f t="shared" si="132"/>
        <v>0</v>
      </c>
      <c r="I332" s="1">
        <f t="shared" si="133"/>
        <v>0</v>
      </c>
      <c r="J332" s="1">
        <f t="shared" si="134"/>
        <v>0</v>
      </c>
      <c r="K332" s="1">
        <f t="shared" si="135"/>
        <v>1</v>
      </c>
      <c r="L332" s="1">
        <v>0</v>
      </c>
      <c r="M332" s="1">
        <v>0.23374</v>
      </c>
      <c r="N332" s="1">
        <v>0</v>
      </c>
      <c r="O332" s="1">
        <v>0</v>
      </c>
      <c r="P332" s="1">
        <v>0</v>
      </c>
      <c r="Q332" s="1">
        <v>0</v>
      </c>
      <c r="R332" s="1">
        <v>1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f t="shared" si="136"/>
        <v>0.21138996</v>
      </c>
      <c r="AP332" s="1">
        <f t="shared" si="137"/>
        <v>0</v>
      </c>
      <c r="AQ332" s="1">
        <f t="shared" si="138"/>
        <v>0</v>
      </c>
      <c r="AR332" s="1">
        <f t="shared" si="139"/>
        <v>0</v>
      </c>
      <c r="AS332" s="1">
        <f t="shared" si="140"/>
        <v>0</v>
      </c>
      <c r="AT332" s="1">
        <f t="shared" si="141"/>
        <v>1</v>
      </c>
      <c r="AU332" s="1">
        <v>0</v>
      </c>
      <c r="AV332" s="1">
        <v>0.21138996</v>
      </c>
      <c r="AW332" s="1">
        <v>0</v>
      </c>
      <c r="AX332" s="1">
        <v>0</v>
      </c>
      <c r="AY332" s="1">
        <v>0</v>
      </c>
      <c r="AZ332" s="1">
        <v>0</v>
      </c>
      <c r="BA332" s="1">
        <v>1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0</v>
      </c>
      <c r="BR332" s="1">
        <v>0</v>
      </c>
      <c r="BS332" s="1">
        <v>0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f t="shared" si="142"/>
        <v>-0.022350040000000015</v>
      </c>
      <c r="BZ332" s="1">
        <f>BY332/F332*100</f>
        <v>-9.561923504748874</v>
      </c>
      <c r="CA332" s="11" t="s">
        <v>591</v>
      </c>
    </row>
    <row r="333" spans="1:79" ht="24">
      <c r="A333" s="23"/>
      <c r="B333" s="11" t="s">
        <v>432</v>
      </c>
      <c r="C333" s="25" t="s">
        <v>424</v>
      </c>
      <c r="D333" s="1">
        <v>0.23374</v>
      </c>
      <c r="E333" s="1">
        <v>0</v>
      </c>
      <c r="F333" s="1">
        <f t="shared" si="130"/>
        <v>0</v>
      </c>
      <c r="G333" s="1">
        <f t="shared" si="131"/>
        <v>0</v>
      </c>
      <c r="H333" s="1">
        <f t="shared" si="132"/>
        <v>0</v>
      </c>
      <c r="I333" s="1">
        <f t="shared" si="133"/>
        <v>0</v>
      </c>
      <c r="J333" s="1">
        <f t="shared" si="134"/>
        <v>0</v>
      </c>
      <c r="K333" s="1">
        <f t="shared" si="135"/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f t="shared" si="136"/>
        <v>0</v>
      </c>
      <c r="AP333" s="1">
        <f t="shared" si="137"/>
        <v>0</v>
      </c>
      <c r="AQ333" s="1">
        <f t="shared" si="138"/>
        <v>0</v>
      </c>
      <c r="AR333" s="1">
        <f t="shared" si="139"/>
        <v>0</v>
      </c>
      <c r="AS333" s="1">
        <f t="shared" si="140"/>
        <v>0</v>
      </c>
      <c r="AT333" s="1">
        <f t="shared" si="141"/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0</v>
      </c>
      <c r="BR333" s="1">
        <v>0</v>
      </c>
      <c r="BS333" s="1">
        <v>0</v>
      </c>
      <c r="BT333" s="1">
        <v>0</v>
      </c>
      <c r="BU333" s="1">
        <v>0</v>
      </c>
      <c r="BV333" s="1">
        <v>0</v>
      </c>
      <c r="BW333" s="1">
        <v>0</v>
      </c>
      <c r="BX333" s="1">
        <v>0</v>
      </c>
      <c r="BY333" s="1">
        <f t="shared" si="142"/>
        <v>0</v>
      </c>
      <c r="BZ333" s="1">
        <v>0</v>
      </c>
      <c r="CA333" s="44"/>
    </row>
    <row r="334" spans="1:79" ht="24">
      <c r="A334" s="23"/>
      <c r="B334" s="11" t="s">
        <v>433</v>
      </c>
      <c r="C334" s="25" t="s">
        <v>424</v>
      </c>
      <c r="D334" s="1">
        <v>0.23374</v>
      </c>
      <c r="E334" s="1">
        <v>0</v>
      </c>
      <c r="F334" s="1">
        <f t="shared" si="130"/>
        <v>0</v>
      </c>
      <c r="G334" s="1">
        <f t="shared" si="131"/>
        <v>0</v>
      </c>
      <c r="H334" s="1">
        <f t="shared" si="132"/>
        <v>0</v>
      </c>
      <c r="I334" s="1">
        <f t="shared" si="133"/>
        <v>0</v>
      </c>
      <c r="J334" s="1">
        <f t="shared" si="134"/>
        <v>0</v>
      </c>
      <c r="K334" s="1">
        <f t="shared" si="135"/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f t="shared" si="136"/>
        <v>0</v>
      </c>
      <c r="AP334" s="1">
        <f t="shared" si="137"/>
        <v>0</v>
      </c>
      <c r="AQ334" s="1">
        <f t="shared" si="138"/>
        <v>0</v>
      </c>
      <c r="AR334" s="1">
        <f t="shared" si="139"/>
        <v>0</v>
      </c>
      <c r="AS334" s="1">
        <f t="shared" si="140"/>
        <v>0</v>
      </c>
      <c r="AT334" s="1">
        <f t="shared" si="141"/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0</v>
      </c>
      <c r="BR334" s="1">
        <v>0</v>
      </c>
      <c r="BS334" s="1">
        <v>0</v>
      </c>
      <c r="BT334" s="1">
        <v>0</v>
      </c>
      <c r="BU334" s="1">
        <v>0</v>
      </c>
      <c r="BV334" s="1">
        <v>0</v>
      </c>
      <c r="BW334" s="1">
        <v>0</v>
      </c>
      <c r="BX334" s="1">
        <v>0</v>
      </c>
      <c r="BY334" s="1">
        <f t="shared" si="142"/>
        <v>0</v>
      </c>
      <c r="BZ334" s="1">
        <v>0</v>
      </c>
      <c r="CA334" s="44"/>
    </row>
    <row r="335" spans="1:79" ht="24">
      <c r="A335" s="23"/>
      <c r="B335" s="11" t="s">
        <v>434</v>
      </c>
      <c r="C335" s="25" t="s">
        <v>424</v>
      </c>
      <c r="D335" s="1">
        <v>0.23374</v>
      </c>
      <c r="E335" s="1">
        <v>0</v>
      </c>
      <c r="F335" s="1">
        <f t="shared" si="130"/>
        <v>0</v>
      </c>
      <c r="G335" s="1">
        <f t="shared" si="131"/>
        <v>0</v>
      </c>
      <c r="H335" s="1">
        <f t="shared" si="132"/>
        <v>0</v>
      </c>
      <c r="I335" s="1">
        <f t="shared" si="133"/>
        <v>0</v>
      </c>
      <c r="J335" s="1">
        <f t="shared" si="134"/>
        <v>0</v>
      </c>
      <c r="K335" s="1">
        <f t="shared" si="135"/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f t="shared" si="136"/>
        <v>0</v>
      </c>
      <c r="AP335" s="1">
        <f t="shared" si="137"/>
        <v>0</v>
      </c>
      <c r="AQ335" s="1">
        <f t="shared" si="138"/>
        <v>0</v>
      </c>
      <c r="AR335" s="1">
        <f t="shared" si="139"/>
        <v>0</v>
      </c>
      <c r="AS335" s="1">
        <f t="shared" si="140"/>
        <v>0</v>
      </c>
      <c r="AT335" s="1">
        <f t="shared" si="141"/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0</v>
      </c>
      <c r="BR335" s="1">
        <v>0</v>
      </c>
      <c r="BS335" s="1">
        <v>0</v>
      </c>
      <c r="BT335" s="1">
        <v>0</v>
      </c>
      <c r="BU335" s="1">
        <v>0</v>
      </c>
      <c r="BV335" s="1">
        <v>0</v>
      </c>
      <c r="BW335" s="1">
        <v>0</v>
      </c>
      <c r="BX335" s="1">
        <v>0</v>
      </c>
      <c r="BY335" s="1">
        <f t="shared" si="142"/>
        <v>0</v>
      </c>
      <c r="BZ335" s="1">
        <v>0</v>
      </c>
      <c r="CA335" s="44"/>
    </row>
    <row r="336" spans="1:79" ht="24">
      <c r="A336" s="23"/>
      <c r="B336" s="11" t="s">
        <v>435</v>
      </c>
      <c r="C336" s="25" t="s">
        <v>424</v>
      </c>
      <c r="D336" s="1">
        <v>0.23374</v>
      </c>
      <c r="E336" s="1">
        <v>0</v>
      </c>
      <c r="F336" s="1">
        <f t="shared" si="130"/>
        <v>0</v>
      </c>
      <c r="G336" s="1">
        <f t="shared" si="131"/>
        <v>0</v>
      </c>
      <c r="H336" s="1">
        <f t="shared" si="132"/>
        <v>0</v>
      </c>
      <c r="I336" s="1">
        <f t="shared" si="133"/>
        <v>0</v>
      </c>
      <c r="J336" s="1">
        <f t="shared" si="134"/>
        <v>0</v>
      </c>
      <c r="K336" s="1">
        <f t="shared" si="135"/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f t="shared" si="136"/>
        <v>0</v>
      </c>
      <c r="AP336" s="1">
        <f t="shared" si="137"/>
        <v>0</v>
      </c>
      <c r="AQ336" s="1">
        <f t="shared" si="138"/>
        <v>0</v>
      </c>
      <c r="AR336" s="1">
        <f t="shared" si="139"/>
        <v>0</v>
      </c>
      <c r="AS336" s="1">
        <f t="shared" si="140"/>
        <v>0</v>
      </c>
      <c r="AT336" s="1">
        <f t="shared" si="141"/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0</v>
      </c>
      <c r="BR336" s="1">
        <v>0</v>
      </c>
      <c r="BS336" s="1">
        <v>0</v>
      </c>
      <c r="BT336" s="1">
        <v>0</v>
      </c>
      <c r="BU336" s="1">
        <v>0</v>
      </c>
      <c r="BV336" s="1">
        <v>0</v>
      </c>
      <c r="BW336" s="1">
        <v>0</v>
      </c>
      <c r="BX336" s="1">
        <v>0</v>
      </c>
      <c r="BY336" s="1">
        <f t="shared" si="142"/>
        <v>0</v>
      </c>
      <c r="BZ336" s="1">
        <v>0</v>
      </c>
      <c r="CA336" s="44"/>
    </row>
    <row r="337" spans="1:79" ht="24">
      <c r="A337" s="23"/>
      <c r="B337" s="11" t="s">
        <v>436</v>
      </c>
      <c r="C337" s="25" t="s">
        <v>424</v>
      </c>
      <c r="D337" s="1">
        <v>0.23374</v>
      </c>
      <c r="E337" s="1">
        <v>0</v>
      </c>
      <c r="F337" s="1">
        <f t="shared" si="130"/>
        <v>0</v>
      </c>
      <c r="G337" s="1">
        <f t="shared" si="131"/>
        <v>0</v>
      </c>
      <c r="H337" s="1">
        <f t="shared" si="132"/>
        <v>0</v>
      </c>
      <c r="I337" s="1">
        <f t="shared" si="133"/>
        <v>0</v>
      </c>
      <c r="J337" s="1">
        <f t="shared" si="134"/>
        <v>0</v>
      </c>
      <c r="K337" s="1">
        <f t="shared" si="135"/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f t="shared" si="136"/>
        <v>0</v>
      </c>
      <c r="AP337" s="1">
        <f t="shared" si="137"/>
        <v>0</v>
      </c>
      <c r="AQ337" s="1">
        <f t="shared" si="138"/>
        <v>0</v>
      </c>
      <c r="AR337" s="1">
        <f t="shared" si="139"/>
        <v>0</v>
      </c>
      <c r="AS337" s="1">
        <f t="shared" si="140"/>
        <v>0</v>
      </c>
      <c r="AT337" s="1">
        <f t="shared" si="141"/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f t="shared" si="142"/>
        <v>0</v>
      </c>
      <c r="BZ337" s="1">
        <v>0</v>
      </c>
      <c r="CA337" s="44"/>
    </row>
    <row r="338" spans="1:79" ht="24">
      <c r="A338" s="23"/>
      <c r="B338" s="11" t="s">
        <v>437</v>
      </c>
      <c r="C338" s="25" t="s">
        <v>424</v>
      </c>
      <c r="D338" s="1">
        <v>0.23374</v>
      </c>
      <c r="E338" s="1">
        <v>0</v>
      </c>
      <c r="F338" s="1">
        <f t="shared" si="130"/>
        <v>0</v>
      </c>
      <c r="G338" s="1">
        <f t="shared" si="131"/>
        <v>0</v>
      </c>
      <c r="H338" s="1">
        <f t="shared" si="132"/>
        <v>0</v>
      </c>
      <c r="I338" s="1">
        <f t="shared" si="133"/>
        <v>0</v>
      </c>
      <c r="J338" s="1">
        <f t="shared" si="134"/>
        <v>0</v>
      </c>
      <c r="K338" s="1">
        <f t="shared" si="135"/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f t="shared" si="136"/>
        <v>0</v>
      </c>
      <c r="AP338" s="1">
        <f t="shared" si="137"/>
        <v>0</v>
      </c>
      <c r="AQ338" s="1">
        <f t="shared" si="138"/>
        <v>0</v>
      </c>
      <c r="AR338" s="1">
        <f t="shared" si="139"/>
        <v>0</v>
      </c>
      <c r="AS338" s="1">
        <f t="shared" si="140"/>
        <v>0</v>
      </c>
      <c r="AT338" s="1">
        <f t="shared" si="141"/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0</v>
      </c>
      <c r="BR338" s="1">
        <v>0</v>
      </c>
      <c r="BS338" s="1">
        <v>0</v>
      </c>
      <c r="BT338" s="1">
        <v>0</v>
      </c>
      <c r="BU338" s="1">
        <v>0</v>
      </c>
      <c r="BV338" s="1">
        <v>0</v>
      </c>
      <c r="BW338" s="1">
        <v>0</v>
      </c>
      <c r="BX338" s="1">
        <v>0</v>
      </c>
      <c r="BY338" s="1">
        <f t="shared" si="142"/>
        <v>0</v>
      </c>
      <c r="BZ338" s="1">
        <v>0</v>
      </c>
      <c r="CA338" s="44"/>
    </row>
    <row r="339" spans="1:79" ht="24">
      <c r="A339" s="23"/>
      <c r="B339" s="11" t="s">
        <v>438</v>
      </c>
      <c r="C339" s="25" t="s">
        <v>424</v>
      </c>
      <c r="D339" s="1">
        <v>0.23374</v>
      </c>
      <c r="E339" s="1">
        <v>0</v>
      </c>
      <c r="F339" s="1">
        <f t="shared" si="130"/>
        <v>0.23374</v>
      </c>
      <c r="G339" s="1">
        <f t="shared" si="131"/>
        <v>0</v>
      </c>
      <c r="H339" s="1">
        <f t="shared" si="132"/>
        <v>0</v>
      </c>
      <c r="I339" s="1">
        <f t="shared" si="133"/>
        <v>0</v>
      </c>
      <c r="J339" s="1">
        <f t="shared" si="134"/>
        <v>0</v>
      </c>
      <c r="K339" s="1">
        <f t="shared" si="135"/>
        <v>1</v>
      </c>
      <c r="L339" s="1">
        <v>0</v>
      </c>
      <c r="M339" s="1">
        <v>0.23374</v>
      </c>
      <c r="N339" s="1">
        <v>0</v>
      </c>
      <c r="O339" s="1">
        <v>0</v>
      </c>
      <c r="P339" s="1">
        <v>0</v>
      </c>
      <c r="Q339" s="1">
        <v>0</v>
      </c>
      <c r="R339" s="1">
        <v>1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f t="shared" si="136"/>
        <v>0.20097497</v>
      </c>
      <c r="AP339" s="1">
        <f t="shared" si="137"/>
        <v>0</v>
      </c>
      <c r="AQ339" s="1">
        <f t="shared" si="138"/>
        <v>0</v>
      </c>
      <c r="AR339" s="1">
        <f t="shared" si="139"/>
        <v>0</v>
      </c>
      <c r="AS339" s="1">
        <f t="shared" si="140"/>
        <v>0</v>
      </c>
      <c r="AT339" s="1">
        <f t="shared" si="141"/>
        <v>1</v>
      </c>
      <c r="AU339" s="1">
        <v>0</v>
      </c>
      <c r="AV339" s="1">
        <v>0.20097497</v>
      </c>
      <c r="AW339" s="1">
        <v>0</v>
      </c>
      <c r="AX339" s="1">
        <v>0</v>
      </c>
      <c r="AY339" s="1">
        <v>0</v>
      </c>
      <c r="AZ339" s="1">
        <v>0</v>
      </c>
      <c r="BA339" s="1">
        <v>1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0</v>
      </c>
      <c r="BR339" s="1">
        <v>0</v>
      </c>
      <c r="BS339" s="1">
        <v>0</v>
      </c>
      <c r="BT339" s="1">
        <v>0</v>
      </c>
      <c r="BU339" s="1">
        <v>0</v>
      </c>
      <c r="BV339" s="1">
        <v>0</v>
      </c>
      <c r="BW339" s="1">
        <v>0</v>
      </c>
      <c r="BX339" s="1">
        <v>0</v>
      </c>
      <c r="BY339" s="1">
        <f t="shared" si="142"/>
        <v>-0.03276503</v>
      </c>
      <c r="BZ339" s="1">
        <f>BY339/F339*100</f>
        <v>-14.0177248224523</v>
      </c>
      <c r="CA339" s="11" t="s">
        <v>591</v>
      </c>
    </row>
    <row r="340" spans="1:79" ht="24">
      <c r="A340" s="23"/>
      <c r="B340" s="11" t="s">
        <v>439</v>
      </c>
      <c r="C340" s="25" t="s">
        <v>424</v>
      </c>
      <c r="D340" s="1">
        <v>0.23374</v>
      </c>
      <c r="E340" s="1">
        <v>0</v>
      </c>
      <c r="F340" s="1">
        <f t="shared" si="130"/>
        <v>0.23374</v>
      </c>
      <c r="G340" s="1">
        <f t="shared" si="131"/>
        <v>0</v>
      </c>
      <c r="H340" s="1">
        <f t="shared" si="132"/>
        <v>0</v>
      </c>
      <c r="I340" s="1">
        <f t="shared" si="133"/>
        <v>0</v>
      </c>
      <c r="J340" s="1">
        <f t="shared" si="134"/>
        <v>0</v>
      </c>
      <c r="K340" s="1">
        <f t="shared" si="135"/>
        <v>1</v>
      </c>
      <c r="L340" s="1">
        <v>0</v>
      </c>
      <c r="M340" s="1">
        <v>0.23374</v>
      </c>
      <c r="N340" s="1">
        <v>0</v>
      </c>
      <c r="O340" s="1">
        <v>0</v>
      </c>
      <c r="P340" s="1">
        <v>0</v>
      </c>
      <c r="Q340" s="1">
        <v>0</v>
      </c>
      <c r="R340" s="1">
        <v>1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f t="shared" si="136"/>
        <v>0.21110278</v>
      </c>
      <c r="AP340" s="1">
        <f t="shared" si="137"/>
        <v>0</v>
      </c>
      <c r="AQ340" s="1">
        <f t="shared" si="138"/>
        <v>0</v>
      </c>
      <c r="AR340" s="1">
        <f t="shared" si="139"/>
        <v>0</v>
      </c>
      <c r="AS340" s="1">
        <f t="shared" si="140"/>
        <v>0</v>
      </c>
      <c r="AT340" s="1">
        <f t="shared" si="141"/>
        <v>1</v>
      </c>
      <c r="AU340" s="1">
        <v>0</v>
      </c>
      <c r="AV340" s="1">
        <v>0.21110278</v>
      </c>
      <c r="AW340" s="1">
        <v>0</v>
      </c>
      <c r="AX340" s="1">
        <v>0</v>
      </c>
      <c r="AY340" s="1">
        <v>0</v>
      </c>
      <c r="AZ340" s="1">
        <v>0</v>
      </c>
      <c r="BA340" s="1">
        <v>1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0</v>
      </c>
      <c r="BR340" s="1">
        <v>0</v>
      </c>
      <c r="BS340" s="1">
        <v>0</v>
      </c>
      <c r="BT340" s="1">
        <v>0</v>
      </c>
      <c r="BU340" s="1">
        <v>0</v>
      </c>
      <c r="BV340" s="1">
        <v>0</v>
      </c>
      <c r="BW340" s="1">
        <v>0</v>
      </c>
      <c r="BX340" s="1">
        <v>0</v>
      </c>
      <c r="BY340" s="1">
        <f t="shared" si="142"/>
        <v>-0.022637220000000013</v>
      </c>
      <c r="BZ340" s="1">
        <f>BY340/F340*100</f>
        <v>-9.684786514931126</v>
      </c>
      <c r="CA340" s="11" t="s">
        <v>591</v>
      </c>
    </row>
    <row r="341" spans="1:79" ht="24">
      <c r="A341" s="23"/>
      <c r="B341" s="11" t="s">
        <v>440</v>
      </c>
      <c r="C341" s="25" t="s">
        <v>424</v>
      </c>
      <c r="D341" s="1">
        <v>0.23374</v>
      </c>
      <c r="E341" s="1">
        <v>0</v>
      </c>
      <c r="F341" s="1">
        <f aca="true" t="shared" si="150" ref="F341:F404">M341</f>
        <v>0</v>
      </c>
      <c r="G341" s="1">
        <f aca="true" t="shared" si="151" ref="G341:G404">N341</f>
        <v>0</v>
      </c>
      <c r="H341" s="1">
        <f aca="true" t="shared" si="152" ref="H341:H404">O341</f>
        <v>0</v>
      </c>
      <c r="I341" s="1">
        <f aca="true" t="shared" si="153" ref="I341:I404">P341</f>
        <v>0</v>
      </c>
      <c r="J341" s="1">
        <f aca="true" t="shared" si="154" ref="J341:J404">Q341</f>
        <v>0</v>
      </c>
      <c r="K341" s="1">
        <f aca="true" t="shared" si="155" ref="K341:K404">R341</f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f aca="true" t="shared" si="156" ref="AO341:AO404">AV341+BC341+BJ341+BQ341</f>
        <v>0</v>
      </c>
      <c r="AP341" s="1">
        <f aca="true" t="shared" si="157" ref="AP341:AP404">AW341+BD341+BK341+BR341</f>
        <v>0</v>
      </c>
      <c r="AQ341" s="1">
        <f aca="true" t="shared" si="158" ref="AQ341:AQ404">AX341+BE341+BL341+BS341</f>
        <v>0</v>
      </c>
      <c r="AR341" s="1">
        <f aca="true" t="shared" si="159" ref="AR341:AR404">AY341+BF341+BM341+BT341</f>
        <v>0</v>
      </c>
      <c r="AS341" s="1">
        <f aca="true" t="shared" si="160" ref="AS341:AS404">AZ341+BG341+BN341+BU341</f>
        <v>0</v>
      </c>
      <c r="AT341" s="1">
        <f aca="true" t="shared" si="161" ref="AT341:AT404">BA341+BH341+BO341+BV341</f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0</v>
      </c>
      <c r="BR341" s="1">
        <v>0</v>
      </c>
      <c r="BS341" s="1">
        <v>0</v>
      </c>
      <c r="BT341" s="1">
        <v>0</v>
      </c>
      <c r="BU341" s="1">
        <v>0</v>
      </c>
      <c r="BV341" s="1">
        <v>0</v>
      </c>
      <c r="BW341" s="1">
        <v>0</v>
      </c>
      <c r="BX341" s="1">
        <v>0</v>
      </c>
      <c r="BY341" s="1">
        <f aca="true" t="shared" si="162" ref="BY341:BY404">AO341-F341</f>
        <v>0</v>
      </c>
      <c r="BZ341" s="1">
        <v>0</v>
      </c>
      <c r="CA341" s="44"/>
    </row>
    <row r="342" spans="1:79" ht="24">
      <c r="A342" s="23"/>
      <c r="B342" s="11" t="s">
        <v>441</v>
      </c>
      <c r="C342" s="25" t="s">
        <v>424</v>
      </c>
      <c r="D342" s="1">
        <v>0.23374</v>
      </c>
      <c r="E342" s="1">
        <v>0</v>
      </c>
      <c r="F342" s="1">
        <f t="shared" si="150"/>
        <v>0.23374</v>
      </c>
      <c r="G342" s="1">
        <f t="shared" si="151"/>
        <v>0</v>
      </c>
      <c r="H342" s="1">
        <f t="shared" si="152"/>
        <v>0</v>
      </c>
      <c r="I342" s="1">
        <f t="shared" si="153"/>
        <v>0</v>
      </c>
      <c r="J342" s="1">
        <f t="shared" si="154"/>
        <v>0</v>
      </c>
      <c r="K342" s="1">
        <f t="shared" si="155"/>
        <v>1</v>
      </c>
      <c r="L342" s="1">
        <v>0</v>
      </c>
      <c r="M342" s="1">
        <v>0.23374</v>
      </c>
      <c r="N342" s="1">
        <v>0</v>
      </c>
      <c r="O342" s="1">
        <v>0</v>
      </c>
      <c r="P342" s="1">
        <v>0</v>
      </c>
      <c r="Q342" s="1">
        <v>0</v>
      </c>
      <c r="R342" s="1">
        <v>1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f t="shared" si="156"/>
        <v>0.20874321</v>
      </c>
      <c r="AP342" s="1">
        <f t="shared" si="157"/>
        <v>0</v>
      </c>
      <c r="AQ342" s="1">
        <f t="shared" si="158"/>
        <v>0</v>
      </c>
      <c r="AR342" s="1">
        <f t="shared" si="159"/>
        <v>0</v>
      </c>
      <c r="AS342" s="1">
        <f t="shared" si="160"/>
        <v>0</v>
      </c>
      <c r="AT342" s="1">
        <f t="shared" si="161"/>
        <v>1</v>
      </c>
      <c r="AU342" s="1">
        <v>0</v>
      </c>
      <c r="AV342" s="1">
        <v>0.20874321</v>
      </c>
      <c r="AW342" s="1">
        <v>0</v>
      </c>
      <c r="AX342" s="1">
        <v>0</v>
      </c>
      <c r="AY342" s="1">
        <v>0</v>
      </c>
      <c r="AZ342" s="1">
        <v>0</v>
      </c>
      <c r="BA342" s="1">
        <v>1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0</v>
      </c>
      <c r="BR342" s="1">
        <v>0</v>
      </c>
      <c r="BS342" s="1">
        <v>0</v>
      </c>
      <c r="BT342" s="1">
        <v>0</v>
      </c>
      <c r="BU342" s="1">
        <v>0</v>
      </c>
      <c r="BV342" s="1">
        <v>0</v>
      </c>
      <c r="BW342" s="1">
        <v>0</v>
      </c>
      <c r="BX342" s="1">
        <v>0</v>
      </c>
      <c r="BY342" s="1">
        <f t="shared" si="162"/>
        <v>-0.02499678999999999</v>
      </c>
      <c r="BZ342" s="1">
        <f>BY342/F342*100</f>
        <v>-10.694271412680752</v>
      </c>
      <c r="CA342" s="11" t="s">
        <v>591</v>
      </c>
    </row>
    <row r="343" spans="1:79" ht="24">
      <c r="A343" s="23"/>
      <c r="B343" s="11" t="s">
        <v>442</v>
      </c>
      <c r="C343" s="25" t="s">
        <v>424</v>
      </c>
      <c r="D343" s="1">
        <v>0.23374</v>
      </c>
      <c r="E343" s="1">
        <v>0</v>
      </c>
      <c r="F343" s="1">
        <f t="shared" si="150"/>
        <v>0</v>
      </c>
      <c r="G343" s="1">
        <f t="shared" si="151"/>
        <v>0</v>
      </c>
      <c r="H343" s="1">
        <f t="shared" si="152"/>
        <v>0</v>
      </c>
      <c r="I343" s="1">
        <f t="shared" si="153"/>
        <v>0</v>
      </c>
      <c r="J343" s="1">
        <f t="shared" si="154"/>
        <v>0</v>
      </c>
      <c r="K343" s="1">
        <f t="shared" si="155"/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f t="shared" si="156"/>
        <v>0</v>
      </c>
      <c r="AP343" s="1">
        <f t="shared" si="157"/>
        <v>0</v>
      </c>
      <c r="AQ343" s="1">
        <f t="shared" si="158"/>
        <v>0</v>
      </c>
      <c r="AR343" s="1">
        <f t="shared" si="159"/>
        <v>0</v>
      </c>
      <c r="AS343" s="1">
        <f t="shared" si="160"/>
        <v>0</v>
      </c>
      <c r="AT343" s="1">
        <f t="shared" si="161"/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0</v>
      </c>
      <c r="BR343" s="1">
        <v>0</v>
      </c>
      <c r="BS343" s="1">
        <v>0</v>
      </c>
      <c r="BT343" s="1">
        <v>0</v>
      </c>
      <c r="BU343" s="1">
        <v>0</v>
      </c>
      <c r="BV343" s="1">
        <v>0</v>
      </c>
      <c r="BW343" s="1">
        <v>0</v>
      </c>
      <c r="BX343" s="1">
        <v>0</v>
      </c>
      <c r="BY343" s="1">
        <f t="shared" si="162"/>
        <v>0</v>
      </c>
      <c r="BZ343" s="1">
        <v>0</v>
      </c>
      <c r="CA343" s="44"/>
    </row>
    <row r="344" spans="1:79" ht="24">
      <c r="A344" s="23"/>
      <c r="B344" s="11" t="s">
        <v>443</v>
      </c>
      <c r="C344" s="25" t="s">
        <v>424</v>
      </c>
      <c r="D344" s="1">
        <v>0.23374</v>
      </c>
      <c r="E344" s="1">
        <v>0</v>
      </c>
      <c r="F344" s="1">
        <f t="shared" si="150"/>
        <v>0</v>
      </c>
      <c r="G344" s="1">
        <f t="shared" si="151"/>
        <v>0</v>
      </c>
      <c r="H344" s="1">
        <f t="shared" si="152"/>
        <v>0</v>
      </c>
      <c r="I344" s="1">
        <f t="shared" si="153"/>
        <v>0</v>
      </c>
      <c r="J344" s="1">
        <f t="shared" si="154"/>
        <v>0</v>
      </c>
      <c r="K344" s="1">
        <f t="shared" si="155"/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f t="shared" si="156"/>
        <v>0</v>
      </c>
      <c r="AP344" s="1">
        <f t="shared" si="157"/>
        <v>0</v>
      </c>
      <c r="AQ344" s="1">
        <f t="shared" si="158"/>
        <v>0</v>
      </c>
      <c r="AR344" s="1">
        <f t="shared" si="159"/>
        <v>0</v>
      </c>
      <c r="AS344" s="1">
        <f t="shared" si="160"/>
        <v>0</v>
      </c>
      <c r="AT344" s="1">
        <f t="shared" si="161"/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0</v>
      </c>
      <c r="BR344" s="1">
        <v>0</v>
      </c>
      <c r="BS344" s="1">
        <v>0</v>
      </c>
      <c r="BT344" s="1">
        <v>0</v>
      </c>
      <c r="BU344" s="1">
        <v>0</v>
      </c>
      <c r="BV344" s="1">
        <v>0</v>
      </c>
      <c r="BW344" s="1">
        <v>0</v>
      </c>
      <c r="BX344" s="1">
        <v>0</v>
      </c>
      <c r="BY344" s="1">
        <f t="shared" si="162"/>
        <v>0</v>
      </c>
      <c r="BZ344" s="1">
        <v>0</v>
      </c>
      <c r="CA344" s="44"/>
    </row>
    <row r="345" spans="1:79" ht="24">
      <c r="A345" s="23"/>
      <c r="B345" s="11" t="s">
        <v>444</v>
      </c>
      <c r="C345" s="25" t="s">
        <v>424</v>
      </c>
      <c r="D345" s="1">
        <v>0.23374</v>
      </c>
      <c r="E345" s="1">
        <v>0</v>
      </c>
      <c r="F345" s="1">
        <f t="shared" si="150"/>
        <v>0</v>
      </c>
      <c r="G345" s="1">
        <f t="shared" si="151"/>
        <v>0</v>
      </c>
      <c r="H345" s="1">
        <f t="shared" si="152"/>
        <v>0</v>
      </c>
      <c r="I345" s="1">
        <f t="shared" si="153"/>
        <v>0</v>
      </c>
      <c r="J345" s="1">
        <f t="shared" si="154"/>
        <v>0</v>
      </c>
      <c r="K345" s="1">
        <f t="shared" si="155"/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f t="shared" si="156"/>
        <v>0</v>
      </c>
      <c r="AP345" s="1">
        <f t="shared" si="157"/>
        <v>0</v>
      </c>
      <c r="AQ345" s="1">
        <f t="shared" si="158"/>
        <v>0</v>
      </c>
      <c r="AR345" s="1">
        <f t="shared" si="159"/>
        <v>0</v>
      </c>
      <c r="AS345" s="1">
        <f t="shared" si="160"/>
        <v>0</v>
      </c>
      <c r="AT345" s="1">
        <f t="shared" si="161"/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0</v>
      </c>
      <c r="BR345" s="1">
        <v>0</v>
      </c>
      <c r="BS345" s="1">
        <v>0</v>
      </c>
      <c r="BT345" s="1">
        <v>0</v>
      </c>
      <c r="BU345" s="1">
        <v>0</v>
      </c>
      <c r="BV345" s="1">
        <v>0</v>
      </c>
      <c r="BW345" s="1">
        <v>0</v>
      </c>
      <c r="BX345" s="1">
        <v>0</v>
      </c>
      <c r="BY345" s="1">
        <f t="shared" si="162"/>
        <v>0</v>
      </c>
      <c r="BZ345" s="1">
        <v>0</v>
      </c>
      <c r="CA345" s="44"/>
    </row>
    <row r="346" spans="1:79" ht="24">
      <c r="A346" s="23"/>
      <c r="B346" s="11" t="s">
        <v>445</v>
      </c>
      <c r="C346" s="25" t="s">
        <v>424</v>
      </c>
      <c r="D346" s="1">
        <v>0.23374</v>
      </c>
      <c r="E346" s="1">
        <v>0</v>
      </c>
      <c r="F346" s="1">
        <f t="shared" si="150"/>
        <v>0</v>
      </c>
      <c r="G346" s="1">
        <f t="shared" si="151"/>
        <v>0</v>
      </c>
      <c r="H346" s="1">
        <f t="shared" si="152"/>
        <v>0</v>
      </c>
      <c r="I346" s="1">
        <f t="shared" si="153"/>
        <v>0</v>
      </c>
      <c r="J346" s="1">
        <f t="shared" si="154"/>
        <v>0</v>
      </c>
      <c r="K346" s="1">
        <f t="shared" si="155"/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f t="shared" si="156"/>
        <v>0</v>
      </c>
      <c r="AP346" s="1">
        <f t="shared" si="157"/>
        <v>0</v>
      </c>
      <c r="AQ346" s="1">
        <f t="shared" si="158"/>
        <v>0</v>
      </c>
      <c r="AR346" s="1">
        <f t="shared" si="159"/>
        <v>0</v>
      </c>
      <c r="AS346" s="1">
        <f t="shared" si="160"/>
        <v>0</v>
      </c>
      <c r="AT346" s="1">
        <f t="shared" si="161"/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0</v>
      </c>
      <c r="BR346" s="1">
        <v>0</v>
      </c>
      <c r="BS346" s="1">
        <v>0</v>
      </c>
      <c r="BT346" s="1">
        <v>0</v>
      </c>
      <c r="BU346" s="1">
        <v>0</v>
      </c>
      <c r="BV346" s="1">
        <v>0</v>
      </c>
      <c r="BW346" s="1">
        <v>0</v>
      </c>
      <c r="BX346" s="1">
        <v>0</v>
      </c>
      <c r="BY346" s="1">
        <f t="shared" si="162"/>
        <v>0</v>
      </c>
      <c r="BZ346" s="1">
        <v>0</v>
      </c>
      <c r="CA346" s="44"/>
    </row>
    <row r="347" spans="1:79" ht="24">
      <c r="A347" s="23"/>
      <c r="B347" s="11" t="s">
        <v>446</v>
      </c>
      <c r="C347" s="25" t="s">
        <v>424</v>
      </c>
      <c r="D347" s="1">
        <v>0.23374</v>
      </c>
      <c r="E347" s="1">
        <v>0</v>
      </c>
      <c r="F347" s="1">
        <f t="shared" si="150"/>
        <v>0</v>
      </c>
      <c r="G347" s="1">
        <f t="shared" si="151"/>
        <v>0</v>
      </c>
      <c r="H347" s="1">
        <f t="shared" si="152"/>
        <v>0</v>
      </c>
      <c r="I347" s="1">
        <f t="shared" si="153"/>
        <v>0</v>
      </c>
      <c r="J347" s="1">
        <f t="shared" si="154"/>
        <v>0</v>
      </c>
      <c r="K347" s="1">
        <f t="shared" si="155"/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f t="shared" si="156"/>
        <v>0</v>
      </c>
      <c r="AP347" s="1">
        <f t="shared" si="157"/>
        <v>0</v>
      </c>
      <c r="AQ347" s="1">
        <f t="shared" si="158"/>
        <v>0</v>
      </c>
      <c r="AR347" s="1">
        <f t="shared" si="159"/>
        <v>0</v>
      </c>
      <c r="AS347" s="1">
        <f t="shared" si="160"/>
        <v>0</v>
      </c>
      <c r="AT347" s="1">
        <f t="shared" si="161"/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0</v>
      </c>
      <c r="BR347" s="1">
        <v>0</v>
      </c>
      <c r="BS347" s="1">
        <v>0</v>
      </c>
      <c r="BT347" s="1">
        <v>0</v>
      </c>
      <c r="BU347" s="1">
        <v>0</v>
      </c>
      <c r="BV347" s="1">
        <v>0</v>
      </c>
      <c r="BW347" s="1">
        <v>0</v>
      </c>
      <c r="BX347" s="1">
        <v>0</v>
      </c>
      <c r="BY347" s="1">
        <f t="shared" si="162"/>
        <v>0</v>
      </c>
      <c r="BZ347" s="1">
        <v>0</v>
      </c>
      <c r="CA347" s="44"/>
    </row>
    <row r="348" spans="1:79" ht="24">
      <c r="A348" s="23"/>
      <c r="B348" s="11" t="s">
        <v>447</v>
      </c>
      <c r="C348" s="25" t="s">
        <v>424</v>
      </c>
      <c r="D348" s="1">
        <v>0.23374</v>
      </c>
      <c r="E348" s="1">
        <v>0</v>
      </c>
      <c r="F348" s="1">
        <f t="shared" si="150"/>
        <v>0</v>
      </c>
      <c r="G348" s="1">
        <f t="shared" si="151"/>
        <v>0</v>
      </c>
      <c r="H348" s="1">
        <f t="shared" si="152"/>
        <v>0</v>
      </c>
      <c r="I348" s="1">
        <f t="shared" si="153"/>
        <v>0</v>
      </c>
      <c r="J348" s="1">
        <f t="shared" si="154"/>
        <v>0</v>
      </c>
      <c r="K348" s="1">
        <f t="shared" si="155"/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f t="shared" si="156"/>
        <v>0</v>
      </c>
      <c r="AP348" s="1">
        <f t="shared" si="157"/>
        <v>0</v>
      </c>
      <c r="AQ348" s="1">
        <f t="shared" si="158"/>
        <v>0</v>
      </c>
      <c r="AR348" s="1">
        <f t="shared" si="159"/>
        <v>0</v>
      </c>
      <c r="AS348" s="1">
        <f t="shared" si="160"/>
        <v>0</v>
      </c>
      <c r="AT348" s="1">
        <f t="shared" si="161"/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f t="shared" si="162"/>
        <v>0</v>
      </c>
      <c r="BZ348" s="1">
        <v>0</v>
      </c>
      <c r="CA348" s="44"/>
    </row>
    <row r="349" spans="1:79" ht="24">
      <c r="A349" s="23"/>
      <c r="B349" s="11" t="s">
        <v>448</v>
      </c>
      <c r="C349" s="25" t="s">
        <v>424</v>
      </c>
      <c r="D349" s="1">
        <v>0.23374</v>
      </c>
      <c r="E349" s="1">
        <v>0</v>
      </c>
      <c r="F349" s="1">
        <f t="shared" si="150"/>
        <v>0</v>
      </c>
      <c r="G349" s="1">
        <f t="shared" si="151"/>
        <v>0</v>
      </c>
      <c r="H349" s="1">
        <f t="shared" si="152"/>
        <v>0</v>
      </c>
      <c r="I349" s="1">
        <f t="shared" si="153"/>
        <v>0</v>
      </c>
      <c r="J349" s="1">
        <f t="shared" si="154"/>
        <v>0</v>
      </c>
      <c r="K349" s="1">
        <f t="shared" si="155"/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f t="shared" si="156"/>
        <v>0</v>
      </c>
      <c r="AP349" s="1">
        <f t="shared" si="157"/>
        <v>0</v>
      </c>
      <c r="AQ349" s="1">
        <f t="shared" si="158"/>
        <v>0</v>
      </c>
      <c r="AR349" s="1">
        <f t="shared" si="159"/>
        <v>0</v>
      </c>
      <c r="AS349" s="1">
        <f t="shared" si="160"/>
        <v>0</v>
      </c>
      <c r="AT349" s="1">
        <f t="shared" si="161"/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0</v>
      </c>
      <c r="BR349" s="1">
        <v>0</v>
      </c>
      <c r="BS349" s="1">
        <v>0</v>
      </c>
      <c r="BT349" s="1">
        <v>0</v>
      </c>
      <c r="BU349" s="1">
        <v>0</v>
      </c>
      <c r="BV349" s="1">
        <v>0</v>
      </c>
      <c r="BW349" s="1">
        <v>0</v>
      </c>
      <c r="BX349" s="1">
        <v>0</v>
      </c>
      <c r="BY349" s="1">
        <f t="shared" si="162"/>
        <v>0</v>
      </c>
      <c r="BZ349" s="1">
        <v>0</v>
      </c>
      <c r="CA349" s="44"/>
    </row>
    <row r="350" spans="1:79" ht="24">
      <c r="A350" s="23"/>
      <c r="B350" s="10" t="s">
        <v>449</v>
      </c>
      <c r="C350" s="25" t="s">
        <v>424</v>
      </c>
      <c r="D350" s="1">
        <v>16.364062999999998</v>
      </c>
      <c r="E350" s="1">
        <v>0</v>
      </c>
      <c r="F350" s="1">
        <f t="shared" si="150"/>
        <v>0</v>
      </c>
      <c r="G350" s="1">
        <f t="shared" si="151"/>
        <v>0</v>
      </c>
      <c r="H350" s="1">
        <f t="shared" si="152"/>
        <v>0</v>
      </c>
      <c r="I350" s="1">
        <f t="shared" si="153"/>
        <v>0</v>
      </c>
      <c r="J350" s="1">
        <f t="shared" si="154"/>
        <v>0</v>
      </c>
      <c r="K350" s="1">
        <f t="shared" si="155"/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f t="shared" si="156"/>
        <v>0</v>
      </c>
      <c r="AP350" s="1">
        <f t="shared" si="157"/>
        <v>0</v>
      </c>
      <c r="AQ350" s="1">
        <f t="shared" si="158"/>
        <v>0</v>
      </c>
      <c r="AR350" s="1">
        <f t="shared" si="159"/>
        <v>0</v>
      </c>
      <c r="AS350" s="1">
        <f t="shared" si="160"/>
        <v>0</v>
      </c>
      <c r="AT350" s="1">
        <f t="shared" si="161"/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0</v>
      </c>
      <c r="BR350" s="1">
        <v>0</v>
      </c>
      <c r="BS350" s="1">
        <v>0</v>
      </c>
      <c r="BT350" s="1">
        <v>0</v>
      </c>
      <c r="BU350" s="1">
        <v>0</v>
      </c>
      <c r="BV350" s="1">
        <v>0</v>
      </c>
      <c r="BW350" s="1">
        <v>0</v>
      </c>
      <c r="BX350" s="1">
        <v>0</v>
      </c>
      <c r="BY350" s="1">
        <f t="shared" si="162"/>
        <v>0</v>
      </c>
      <c r="BZ350" s="1">
        <v>0</v>
      </c>
      <c r="CA350" s="44"/>
    </row>
    <row r="351" spans="1:79" ht="12">
      <c r="A351" s="23"/>
      <c r="B351" s="9" t="s">
        <v>223</v>
      </c>
      <c r="C351" s="25"/>
      <c r="D351" s="1">
        <v>0</v>
      </c>
      <c r="E351" s="1">
        <v>0</v>
      </c>
      <c r="F351" s="1">
        <f t="shared" si="150"/>
        <v>0</v>
      </c>
      <c r="G351" s="1">
        <f t="shared" si="151"/>
        <v>0</v>
      </c>
      <c r="H351" s="1">
        <f t="shared" si="152"/>
        <v>0</v>
      </c>
      <c r="I351" s="1">
        <f t="shared" si="153"/>
        <v>0</v>
      </c>
      <c r="J351" s="1">
        <f t="shared" si="154"/>
        <v>0</v>
      </c>
      <c r="K351" s="1">
        <f t="shared" si="155"/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f t="shared" si="156"/>
        <v>0</v>
      </c>
      <c r="AP351" s="1">
        <f t="shared" si="157"/>
        <v>0</v>
      </c>
      <c r="AQ351" s="1">
        <f t="shared" si="158"/>
        <v>0</v>
      </c>
      <c r="AR351" s="1">
        <f t="shared" si="159"/>
        <v>0</v>
      </c>
      <c r="AS351" s="1">
        <f t="shared" si="160"/>
        <v>0</v>
      </c>
      <c r="AT351" s="1">
        <f t="shared" si="161"/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0</v>
      </c>
      <c r="BR351" s="1">
        <v>0</v>
      </c>
      <c r="BS351" s="1">
        <v>0</v>
      </c>
      <c r="BT351" s="1">
        <v>0</v>
      </c>
      <c r="BU351" s="1">
        <v>0</v>
      </c>
      <c r="BV351" s="1">
        <v>0</v>
      </c>
      <c r="BW351" s="1">
        <v>0</v>
      </c>
      <c r="BX351" s="1">
        <v>0</v>
      </c>
      <c r="BY351" s="1">
        <f t="shared" si="162"/>
        <v>0</v>
      </c>
      <c r="BZ351" s="1">
        <v>0</v>
      </c>
      <c r="CA351" s="44"/>
    </row>
    <row r="352" spans="1:79" ht="24">
      <c r="A352" s="23"/>
      <c r="B352" s="10" t="s">
        <v>450</v>
      </c>
      <c r="C352" s="25" t="s">
        <v>424</v>
      </c>
      <c r="D352" s="1">
        <v>0.6632449999999999</v>
      </c>
      <c r="E352" s="1">
        <v>0</v>
      </c>
      <c r="F352" s="1">
        <f t="shared" si="150"/>
        <v>0</v>
      </c>
      <c r="G352" s="1">
        <f t="shared" si="151"/>
        <v>0</v>
      </c>
      <c r="H352" s="1">
        <f t="shared" si="152"/>
        <v>0</v>
      </c>
      <c r="I352" s="1">
        <f t="shared" si="153"/>
        <v>0</v>
      </c>
      <c r="J352" s="1">
        <f t="shared" si="154"/>
        <v>0</v>
      </c>
      <c r="K352" s="1">
        <f t="shared" si="155"/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f t="shared" si="156"/>
        <v>0</v>
      </c>
      <c r="AP352" s="1">
        <f t="shared" si="157"/>
        <v>0</v>
      </c>
      <c r="AQ352" s="1">
        <f t="shared" si="158"/>
        <v>0</v>
      </c>
      <c r="AR352" s="1">
        <f t="shared" si="159"/>
        <v>0</v>
      </c>
      <c r="AS352" s="1">
        <f t="shared" si="160"/>
        <v>0</v>
      </c>
      <c r="AT352" s="1">
        <f t="shared" si="161"/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0</v>
      </c>
      <c r="BR352" s="1">
        <v>0</v>
      </c>
      <c r="BS352" s="1">
        <v>0</v>
      </c>
      <c r="BT352" s="1">
        <v>0</v>
      </c>
      <c r="BU352" s="1">
        <v>0</v>
      </c>
      <c r="BV352" s="1">
        <v>0</v>
      </c>
      <c r="BW352" s="1">
        <v>0</v>
      </c>
      <c r="BX352" s="1">
        <v>0</v>
      </c>
      <c r="BY352" s="1">
        <f t="shared" si="162"/>
        <v>0</v>
      </c>
      <c r="BZ352" s="1">
        <v>0</v>
      </c>
      <c r="CA352" s="44"/>
    </row>
    <row r="353" spans="1:79" ht="12">
      <c r="A353" s="23"/>
      <c r="B353" s="9" t="s">
        <v>451</v>
      </c>
      <c r="C353" s="25"/>
      <c r="D353" s="1">
        <v>0</v>
      </c>
      <c r="E353" s="1">
        <v>0</v>
      </c>
      <c r="F353" s="1">
        <f t="shared" si="150"/>
        <v>0</v>
      </c>
      <c r="G353" s="1">
        <f t="shared" si="151"/>
        <v>0</v>
      </c>
      <c r="H353" s="1">
        <f t="shared" si="152"/>
        <v>0</v>
      </c>
      <c r="I353" s="1">
        <f t="shared" si="153"/>
        <v>0</v>
      </c>
      <c r="J353" s="1">
        <f t="shared" si="154"/>
        <v>0</v>
      </c>
      <c r="K353" s="1">
        <f t="shared" si="155"/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f t="shared" si="156"/>
        <v>0</v>
      </c>
      <c r="AP353" s="1">
        <f t="shared" si="157"/>
        <v>0</v>
      </c>
      <c r="AQ353" s="1">
        <f t="shared" si="158"/>
        <v>0</v>
      </c>
      <c r="AR353" s="1">
        <f t="shared" si="159"/>
        <v>0</v>
      </c>
      <c r="AS353" s="1">
        <f t="shared" si="160"/>
        <v>0</v>
      </c>
      <c r="AT353" s="1">
        <f t="shared" si="161"/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0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f t="shared" si="162"/>
        <v>0</v>
      </c>
      <c r="BZ353" s="1">
        <v>0</v>
      </c>
      <c r="CA353" s="44"/>
    </row>
    <row r="354" spans="1:79" ht="24">
      <c r="A354" s="23"/>
      <c r="B354" s="11" t="s">
        <v>452</v>
      </c>
      <c r="C354" s="25" t="s">
        <v>424</v>
      </c>
      <c r="D354" s="1">
        <v>0.23374</v>
      </c>
      <c r="E354" s="1">
        <v>0</v>
      </c>
      <c r="F354" s="1">
        <f t="shared" si="150"/>
        <v>0.23374</v>
      </c>
      <c r="G354" s="1">
        <f t="shared" si="151"/>
        <v>0</v>
      </c>
      <c r="H354" s="1">
        <f t="shared" si="152"/>
        <v>0</v>
      </c>
      <c r="I354" s="1">
        <f t="shared" si="153"/>
        <v>0</v>
      </c>
      <c r="J354" s="1">
        <f t="shared" si="154"/>
        <v>0</v>
      </c>
      <c r="K354" s="1">
        <f t="shared" si="155"/>
        <v>1</v>
      </c>
      <c r="L354" s="1">
        <v>0</v>
      </c>
      <c r="M354" s="1">
        <v>0.23374</v>
      </c>
      <c r="N354" s="1">
        <v>0</v>
      </c>
      <c r="O354" s="1">
        <v>0</v>
      </c>
      <c r="P354" s="1">
        <v>0</v>
      </c>
      <c r="Q354" s="1">
        <v>0</v>
      </c>
      <c r="R354" s="1">
        <v>1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f t="shared" si="156"/>
        <v>0.21360262</v>
      </c>
      <c r="AP354" s="1">
        <f t="shared" si="157"/>
        <v>0</v>
      </c>
      <c r="AQ354" s="1">
        <f t="shared" si="158"/>
        <v>0</v>
      </c>
      <c r="AR354" s="1">
        <f t="shared" si="159"/>
        <v>0</v>
      </c>
      <c r="AS354" s="1">
        <f t="shared" si="160"/>
        <v>0</v>
      </c>
      <c r="AT354" s="1">
        <f t="shared" si="161"/>
        <v>1</v>
      </c>
      <c r="AU354" s="1">
        <v>0</v>
      </c>
      <c r="AV354" s="1">
        <v>0.21360262</v>
      </c>
      <c r="AW354" s="1">
        <v>0</v>
      </c>
      <c r="AX354" s="1">
        <v>0</v>
      </c>
      <c r="AY354" s="1">
        <v>0</v>
      </c>
      <c r="AZ354" s="1">
        <v>0</v>
      </c>
      <c r="BA354" s="1">
        <v>1</v>
      </c>
      <c r="BB354" s="1">
        <v>0</v>
      </c>
      <c r="BC354" s="1">
        <v>0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0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f t="shared" si="162"/>
        <v>-0.02013738000000001</v>
      </c>
      <c r="BZ354" s="1">
        <f>BY354/F354*100</f>
        <v>-8.615290493710965</v>
      </c>
      <c r="CA354" s="11" t="s">
        <v>591</v>
      </c>
    </row>
    <row r="355" spans="1:79" ht="24">
      <c r="A355" s="23"/>
      <c r="B355" s="11" t="s">
        <v>453</v>
      </c>
      <c r="C355" s="25" t="s">
        <v>424</v>
      </c>
      <c r="D355" s="1">
        <v>0.23374</v>
      </c>
      <c r="E355" s="1">
        <v>0</v>
      </c>
      <c r="F355" s="1">
        <f t="shared" si="150"/>
        <v>0</v>
      </c>
      <c r="G355" s="1">
        <f t="shared" si="151"/>
        <v>0</v>
      </c>
      <c r="H355" s="1">
        <f t="shared" si="152"/>
        <v>0</v>
      </c>
      <c r="I355" s="1">
        <f t="shared" si="153"/>
        <v>0</v>
      </c>
      <c r="J355" s="1">
        <f t="shared" si="154"/>
        <v>0</v>
      </c>
      <c r="K355" s="1">
        <f t="shared" si="155"/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f t="shared" si="156"/>
        <v>0</v>
      </c>
      <c r="AP355" s="1">
        <f t="shared" si="157"/>
        <v>0</v>
      </c>
      <c r="AQ355" s="1">
        <f t="shared" si="158"/>
        <v>0</v>
      </c>
      <c r="AR355" s="1">
        <f t="shared" si="159"/>
        <v>0</v>
      </c>
      <c r="AS355" s="1">
        <f t="shared" si="160"/>
        <v>0</v>
      </c>
      <c r="AT355" s="1">
        <f t="shared" si="161"/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0</v>
      </c>
      <c r="BR355" s="1">
        <v>0</v>
      </c>
      <c r="BS355" s="1">
        <v>0</v>
      </c>
      <c r="BT355" s="1">
        <v>0</v>
      </c>
      <c r="BU355" s="1">
        <v>0</v>
      </c>
      <c r="BV355" s="1">
        <v>0</v>
      </c>
      <c r="BW355" s="1">
        <v>0</v>
      </c>
      <c r="BX355" s="1">
        <v>0</v>
      </c>
      <c r="BY355" s="1">
        <f t="shared" si="162"/>
        <v>0</v>
      </c>
      <c r="BZ355" s="1">
        <v>0</v>
      </c>
      <c r="CA355" s="44"/>
    </row>
    <row r="356" spans="1:79" ht="24">
      <c r="A356" s="23"/>
      <c r="B356" s="11" t="s">
        <v>454</v>
      </c>
      <c r="C356" s="25" t="s">
        <v>424</v>
      </c>
      <c r="D356" s="1">
        <v>0.23374</v>
      </c>
      <c r="E356" s="1">
        <v>0</v>
      </c>
      <c r="F356" s="1">
        <f t="shared" si="150"/>
        <v>0</v>
      </c>
      <c r="G356" s="1">
        <f t="shared" si="151"/>
        <v>0</v>
      </c>
      <c r="H356" s="1">
        <f t="shared" si="152"/>
        <v>0</v>
      </c>
      <c r="I356" s="1">
        <f t="shared" si="153"/>
        <v>0</v>
      </c>
      <c r="J356" s="1">
        <f t="shared" si="154"/>
        <v>0</v>
      </c>
      <c r="K356" s="1">
        <f t="shared" si="155"/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f t="shared" si="156"/>
        <v>0</v>
      </c>
      <c r="AP356" s="1">
        <f t="shared" si="157"/>
        <v>0</v>
      </c>
      <c r="AQ356" s="1">
        <f t="shared" si="158"/>
        <v>0</v>
      </c>
      <c r="AR356" s="1">
        <f t="shared" si="159"/>
        <v>0</v>
      </c>
      <c r="AS356" s="1">
        <f t="shared" si="160"/>
        <v>0</v>
      </c>
      <c r="AT356" s="1">
        <f t="shared" si="161"/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0</v>
      </c>
      <c r="BR356" s="1">
        <v>0</v>
      </c>
      <c r="BS356" s="1">
        <v>0</v>
      </c>
      <c r="BT356" s="1">
        <v>0</v>
      </c>
      <c r="BU356" s="1">
        <v>0</v>
      </c>
      <c r="BV356" s="1">
        <v>0</v>
      </c>
      <c r="BW356" s="1">
        <v>0</v>
      </c>
      <c r="BX356" s="1">
        <v>0</v>
      </c>
      <c r="BY356" s="1">
        <f t="shared" si="162"/>
        <v>0</v>
      </c>
      <c r="BZ356" s="1">
        <v>0</v>
      </c>
      <c r="CA356" s="44"/>
    </row>
    <row r="357" spans="1:79" ht="24">
      <c r="A357" s="23"/>
      <c r="B357" s="10" t="s">
        <v>455</v>
      </c>
      <c r="C357" s="25" t="s">
        <v>424</v>
      </c>
      <c r="D357" s="1">
        <v>1.08531</v>
      </c>
      <c r="E357" s="1">
        <v>0</v>
      </c>
      <c r="F357" s="1">
        <f t="shared" si="150"/>
        <v>0</v>
      </c>
      <c r="G357" s="1">
        <f t="shared" si="151"/>
        <v>0</v>
      </c>
      <c r="H357" s="1">
        <f t="shared" si="152"/>
        <v>0</v>
      </c>
      <c r="I357" s="1">
        <f t="shared" si="153"/>
        <v>0</v>
      </c>
      <c r="J357" s="1">
        <f t="shared" si="154"/>
        <v>0</v>
      </c>
      <c r="K357" s="1">
        <f t="shared" si="155"/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f t="shared" si="156"/>
        <v>0</v>
      </c>
      <c r="AP357" s="1">
        <f t="shared" si="157"/>
        <v>0</v>
      </c>
      <c r="AQ357" s="1">
        <f t="shared" si="158"/>
        <v>0</v>
      </c>
      <c r="AR357" s="1">
        <f t="shared" si="159"/>
        <v>0</v>
      </c>
      <c r="AS357" s="1">
        <f t="shared" si="160"/>
        <v>0</v>
      </c>
      <c r="AT357" s="1">
        <f t="shared" si="161"/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0</v>
      </c>
      <c r="BR357" s="1">
        <v>0</v>
      </c>
      <c r="BS357" s="1">
        <v>0</v>
      </c>
      <c r="BT357" s="1">
        <v>0</v>
      </c>
      <c r="BU357" s="1">
        <v>0</v>
      </c>
      <c r="BV357" s="1">
        <v>0</v>
      </c>
      <c r="BW357" s="1">
        <v>0</v>
      </c>
      <c r="BX357" s="1">
        <v>0</v>
      </c>
      <c r="BY357" s="1">
        <f t="shared" si="162"/>
        <v>0</v>
      </c>
      <c r="BZ357" s="1">
        <v>0</v>
      </c>
      <c r="CA357" s="44"/>
    </row>
    <row r="358" spans="1:79" ht="12">
      <c r="A358" s="23"/>
      <c r="B358" s="9" t="s">
        <v>221</v>
      </c>
      <c r="C358" s="25"/>
      <c r="D358" s="1">
        <v>0</v>
      </c>
      <c r="E358" s="1">
        <v>0</v>
      </c>
      <c r="F358" s="1">
        <f t="shared" si="150"/>
        <v>0</v>
      </c>
      <c r="G358" s="1">
        <f t="shared" si="151"/>
        <v>0</v>
      </c>
      <c r="H358" s="1">
        <f t="shared" si="152"/>
        <v>0</v>
      </c>
      <c r="I358" s="1">
        <f t="shared" si="153"/>
        <v>0</v>
      </c>
      <c r="J358" s="1">
        <f t="shared" si="154"/>
        <v>0</v>
      </c>
      <c r="K358" s="1">
        <f t="shared" si="155"/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f t="shared" si="156"/>
        <v>0</v>
      </c>
      <c r="AP358" s="1">
        <f t="shared" si="157"/>
        <v>0</v>
      </c>
      <c r="AQ358" s="1">
        <f t="shared" si="158"/>
        <v>0</v>
      </c>
      <c r="AR358" s="1">
        <f t="shared" si="159"/>
        <v>0</v>
      </c>
      <c r="AS358" s="1">
        <f t="shared" si="160"/>
        <v>0</v>
      </c>
      <c r="AT358" s="1">
        <f t="shared" si="161"/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0</v>
      </c>
      <c r="BR358" s="1">
        <v>0</v>
      </c>
      <c r="BS358" s="1">
        <v>0</v>
      </c>
      <c r="BT358" s="1">
        <v>0</v>
      </c>
      <c r="BU358" s="1">
        <v>0</v>
      </c>
      <c r="BV358" s="1">
        <v>0</v>
      </c>
      <c r="BW358" s="1">
        <v>0</v>
      </c>
      <c r="BX358" s="1">
        <v>0</v>
      </c>
      <c r="BY358" s="1">
        <f t="shared" si="162"/>
        <v>0</v>
      </c>
      <c r="BZ358" s="1">
        <v>0</v>
      </c>
      <c r="CA358" s="44"/>
    </row>
    <row r="359" spans="1:79" ht="24">
      <c r="A359" s="23"/>
      <c r="B359" s="10" t="s">
        <v>456</v>
      </c>
      <c r="C359" s="25" t="s">
        <v>424</v>
      </c>
      <c r="D359" s="1">
        <v>0.23374</v>
      </c>
      <c r="E359" s="1">
        <v>0</v>
      </c>
      <c r="F359" s="1">
        <f t="shared" si="150"/>
        <v>0.23374</v>
      </c>
      <c r="G359" s="1">
        <f t="shared" si="151"/>
        <v>0</v>
      </c>
      <c r="H359" s="1">
        <f t="shared" si="152"/>
        <v>0</v>
      </c>
      <c r="I359" s="1">
        <f t="shared" si="153"/>
        <v>0</v>
      </c>
      <c r="J359" s="1">
        <f t="shared" si="154"/>
        <v>0</v>
      </c>
      <c r="K359" s="1">
        <f t="shared" si="155"/>
        <v>1</v>
      </c>
      <c r="L359" s="1">
        <v>0</v>
      </c>
      <c r="M359" s="1">
        <v>0.23374</v>
      </c>
      <c r="N359" s="1">
        <v>0</v>
      </c>
      <c r="O359" s="1">
        <v>0</v>
      </c>
      <c r="P359" s="1">
        <v>0</v>
      </c>
      <c r="Q359" s="1">
        <v>0</v>
      </c>
      <c r="R359" s="1">
        <v>1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f t="shared" si="156"/>
        <v>0.1321882</v>
      </c>
      <c r="AP359" s="1">
        <f t="shared" si="157"/>
        <v>0</v>
      </c>
      <c r="AQ359" s="1">
        <f t="shared" si="158"/>
        <v>0</v>
      </c>
      <c r="AR359" s="1">
        <f t="shared" si="159"/>
        <v>0</v>
      </c>
      <c r="AS359" s="1">
        <f t="shared" si="160"/>
        <v>0</v>
      </c>
      <c r="AT359" s="1">
        <f t="shared" si="161"/>
        <v>1</v>
      </c>
      <c r="AU359" s="1">
        <v>0</v>
      </c>
      <c r="AV359" s="1">
        <v>0.1321882</v>
      </c>
      <c r="AW359" s="1">
        <v>0</v>
      </c>
      <c r="AX359" s="1">
        <v>0</v>
      </c>
      <c r="AY359" s="1">
        <v>0</v>
      </c>
      <c r="AZ359" s="1">
        <v>0</v>
      </c>
      <c r="BA359" s="1">
        <v>1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0</v>
      </c>
      <c r="BR359" s="1">
        <v>0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f t="shared" si="162"/>
        <v>-0.1015518</v>
      </c>
      <c r="BZ359" s="1">
        <f>BY359/F359*100</f>
        <v>-43.44647899375374</v>
      </c>
      <c r="CA359" s="11" t="s">
        <v>591</v>
      </c>
    </row>
    <row r="360" spans="1:79" ht="24">
      <c r="A360" s="23"/>
      <c r="B360" s="10" t="s">
        <v>457</v>
      </c>
      <c r="C360" s="25" t="s">
        <v>424</v>
      </c>
      <c r="D360" s="1">
        <v>0.23374</v>
      </c>
      <c r="E360" s="1">
        <v>0</v>
      </c>
      <c r="F360" s="1">
        <f t="shared" si="150"/>
        <v>0</v>
      </c>
      <c r="G360" s="1">
        <f t="shared" si="151"/>
        <v>0</v>
      </c>
      <c r="H360" s="1">
        <f t="shared" si="152"/>
        <v>0</v>
      </c>
      <c r="I360" s="1">
        <f t="shared" si="153"/>
        <v>0</v>
      </c>
      <c r="J360" s="1">
        <f t="shared" si="154"/>
        <v>0</v>
      </c>
      <c r="K360" s="1">
        <f t="shared" si="155"/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f t="shared" si="156"/>
        <v>0</v>
      </c>
      <c r="AP360" s="1">
        <f t="shared" si="157"/>
        <v>0</v>
      </c>
      <c r="AQ360" s="1">
        <f t="shared" si="158"/>
        <v>0</v>
      </c>
      <c r="AR360" s="1">
        <f t="shared" si="159"/>
        <v>0</v>
      </c>
      <c r="AS360" s="1">
        <f t="shared" si="160"/>
        <v>0</v>
      </c>
      <c r="AT360" s="1">
        <f t="shared" si="161"/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0</v>
      </c>
      <c r="BR360" s="1">
        <v>0</v>
      </c>
      <c r="BS360" s="1">
        <v>0</v>
      </c>
      <c r="BT360" s="1">
        <v>0</v>
      </c>
      <c r="BU360" s="1">
        <v>0</v>
      </c>
      <c r="BV360" s="1">
        <v>0</v>
      </c>
      <c r="BW360" s="1">
        <v>0</v>
      </c>
      <c r="BX360" s="1">
        <v>0</v>
      </c>
      <c r="BY360" s="1">
        <f t="shared" si="162"/>
        <v>0</v>
      </c>
      <c r="BZ360" s="1">
        <v>0</v>
      </c>
      <c r="CA360" s="44"/>
    </row>
    <row r="361" spans="1:79" ht="24">
      <c r="A361" s="23"/>
      <c r="B361" s="10" t="s">
        <v>458</v>
      </c>
      <c r="C361" s="25" t="s">
        <v>424</v>
      </c>
      <c r="D361" s="1">
        <v>0.23374</v>
      </c>
      <c r="E361" s="1">
        <v>0</v>
      </c>
      <c r="F361" s="1">
        <f t="shared" si="150"/>
        <v>0</v>
      </c>
      <c r="G361" s="1">
        <f t="shared" si="151"/>
        <v>0</v>
      </c>
      <c r="H361" s="1">
        <f t="shared" si="152"/>
        <v>0</v>
      </c>
      <c r="I361" s="1">
        <f t="shared" si="153"/>
        <v>0</v>
      </c>
      <c r="J361" s="1">
        <f t="shared" si="154"/>
        <v>0</v>
      </c>
      <c r="K361" s="1">
        <f t="shared" si="155"/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f t="shared" si="156"/>
        <v>0</v>
      </c>
      <c r="AP361" s="1">
        <f t="shared" si="157"/>
        <v>0</v>
      </c>
      <c r="AQ361" s="1">
        <f t="shared" si="158"/>
        <v>0</v>
      </c>
      <c r="AR361" s="1">
        <f t="shared" si="159"/>
        <v>0</v>
      </c>
      <c r="AS361" s="1">
        <f t="shared" si="160"/>
        <v>0</v>
      </c>
      <c r="AT361" s="1">
        <f t="shared" si="161"/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1">
        <v>0</v>
      </c>
      <c r="BV361" s="1">
        <v>0</v>
      </c>
      <c r="BW361" s="1">
        <v>0</v>
      </c>
      <c r="BX361" s="1">
        <v>0</v>
      </c>
      <c r="BY361" s="1">
        <f t="shared" si="162"/>
        <v>0</v>
      </c>
      <c r="BZ361" s="1">
        <v>0</v>
      </c>
      <c r="CA361" s="44"/>
    </row>
    <row r="362" spans="1:79" ht="24">
      <c r="A362" s="23"/>
      <c r="B362" s="10" t="s">
        <v>459</v>
      </c>
      <c r="C362" s="25" t="s">
        <v>424</v>
      </c>
      <c r="D362" s="1">
        <v>0.23374</v>
      </c>
      <c r="E362" s="1">
        <v>0</v>
      </c>
      <c r="F362" s="1">
        <f t="shared" si="150"/>
        <v>0</v>
      </c>
      <c r="G362" s="1">
        <f t="shared" si="151"/>
        <v>0</v>
      </c>
      <c r="H362" s="1">
        <f t="shared" si="152"/>
        <v>0</v>
      </c>
      <c r="I362" s="1">
        <f t="shared" si="153"/>
        <v>0</v>
      </c>
      <c r="J362" s="1">
        <f t="shared" si="154"/>
        <v>0</v>
      </c>
      <c r="K362" s="1">
        <f t="shared" si="155"/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f t="shared" si="156"/>
        <v>0</v>
      </c>
      <c r="AP362" s="1">
        <f t="shared" si="157"/>
        <v>0</v>
      </c>
      <c r="AQ362" s="1">
        <f t="shared" si="158"/>
        <v>0</v>
      </c>
      <c r="AR362" s="1">
        <f t="shared" si="159"/>
        <v>0</v>
      </c>
      <c r="AS362" s="1">
        <f t="shared" si="160"/>
        <v>0</v>
      </c>
      <c r="AT362" s="1">
        <f t="shared" si="161"/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0</v>
      </c>
      <c r="BR362" s="1">
        <v>0</v>
      </c>
      <c r="BS362" s="1">
        <v>0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f t="shared" si="162"/>
        <v>0</v>
      </c>
      <c r="BZ362" s="1">
        <v>0</v>
      </c>
      <c r="CA362" s="44"/>
    </row>
    <row r="363" spans="1:79" ht="24">
      <c r="A363" s="23"/>
      <c r="B363" s="10" t="s">
        <v>460</v>
      </c>
      <c r="C363" s="25" t="s">
        <v>424</v>
      </c>
      <c r="D363" s="1">
        <v>1.145605</v>
      </c>
      <c r="E363" s="1">
        <v>0</v>
      </c>
      <c r="F363" s="1">
        <f t="shared" si="150"/>
        <v>0</v>
      </c>
      <c r="G363" s="1">
        <f t="shared" si="151"/>
        <v>0</v>
      </c>
      <c r="H363" s="1">
        <f t="shared" si="152"/>
        <v>0</v>
      </c>
      <c r="I363" s="1">
        <f t="shared" si="153"/>
        <v>0</v>
      </c>
      <c r="J363" s="1">
        <f t="shared" si="154"/>
        <v>0</v>
      </c>
      <c r="K363" s="1">
        <f t="shared" si="155"/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f t="shared" si="156"/>
        <v>0</v>
      </c>
      <c r="AP363" s="1">
        <f t="shared" si="157"/>
        <v>0</v>
      </c>
      <c r="AQ363" s="1">
        <f t="shared" si="158"/>
        <v>0</v>
      </c>
      <c r="AR363" s="1">
        <f t="shared" si="159"/>
        <v>0</v>
      </c>
      <c r="AS363" s="1">
        <f t="shared" si="160"/>
        <v>0</v>
      </c>
      <c r="AT363" s="1">
        <f t="shared" si="161"/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0</v>
      </c>
      <c r="BR363" s="1">
        <v>0</v>
      </c>
      <c r="BS363" s="1">
        <v>0</v>
      </c>
      <c r="BT363" s="1">
        <v>0</v>
      </c>
      <c r="BU363" s="1">
        <v>0</v>
      </c>
      <c r="BV363" s="1">
        <v>0</v>
      </c>
      <c r="BW363" s="1">
        <v>0</v>
      </c>
      <c r="BX363" s="1">
        <v>0</v>
      </c>
      <c r="BY363" s="1">
        <f t="shared" si="162"/>
        <v>0</v>
      </c>
      <c r="BZ363" s="1">
        <v>0</v>
      </c>
      <c r="CA363" s="44"/>
    </row>
    <row r="364" spans="1:79" ht="12">
      <c r="A364" s="23"/>
      <c r="B364" s="9" t="s">
        <v>167</v>
      </c>
      <c r="C364" s="25"/>
      <c r="D364" s="1">
        <v>0</v>
      </c>
      <c r="E364" s="1">
        <v>0</v>
      </c>
      <c r="F364" s="1">
        <f t="shared" si="150"/>
        <v>0</v>
      </c>
      <c r="G364" s="1">
        <f t="shared" si="151"/>
        <v>0</v>
      </c>
      <c r="H364" s="1">
        <f t="shared" si="152"/>
        <v>0</v>
      </c>
      <c r="I364" s="1">
        <f t="shared" si="153"/>
        <v>0</v>
      </c>
      <c r="J364" s="1">
        <f t="shared" si="154"/>
        <v>0</v>
      </c>
      <c r="K364" s="1">
        <f t="shared" si="155"/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f t="shared" si="156"/>
        <v>0</v>
      </c>
      <c r="AP364" s="1">
        <f t="shared" si="157"/>
        <v>0</v>
      </c>
      <c r="AQ364" s="1">
        <f t="shared" si="158"/>
        <v>0</v>
      </c>
      <c r="AR364" s="1">
        <f t="shared" si="159"/>
        <v>0</v>
      </c>
      <c r="AS364" s="1">
        <f t="shared" si="160"/>
        <v>0</v>
      </c>
      <c r="AT364" s="1">
        <f t="shared" si="161"/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0</v>
      </c>
      <c r="BR364" s="1">
        <v>0</v>
      </c>
      <c r="BS364" s="1">
        <v>0</v>
      </c>
      <c r="BT364" s="1">
        <v>0</v>
      </c>
      <c r="BU364" s="1">
        <v>0</v>
      </c>
      <c r="BV364" s="1">
        <v>0</v>
      </c>
      <c r="BW364" s="1">
        <v>0</v>
      </c>
      <c r="BX364" s="1">
        <v>0</v>
      </c>
      <c r="BY364" s="1">
        <f t="shared" si="162"/>
        <v>0</v>
      </c>
      <c r="BZ364" s="1">
        <v>0</v>
      </c>
      <c r="CA364" s="44"/>
    </row>
    <row r="365" spans="1:79" ht="24">
      <c r="A365" s="23"/>
      <c r="B365" s="10" t="s">
        <v>461</v>
      </c>
      <c r="C365" s="25" t="s">
        <v>424</v>
      </c>
      <c r="D365" s="1">
        <v>0.23374</v>
      </c>
      <c r="E365" s="1">
        <v>0</v>
      </c>
      <c r="F365" s="1">
        <f t="shared" si="150"/>
        <v>0.23374</v>
      </c>
      <c r="G365" s="1">
        <f t="shared" si="151"/>
        <v>0</v>
      </c>
      <c r="H365" s="1">
        <f t="shared" si="152"/>
        <v>0</v>
      </c>
      <c r="I365" s="1">
        <f t="shared" si="153"/>
        <v>0</v>
      </c>
      <c r="J365" s="1">
        <f t="shared" si="154"/>
        <v>0</v>
      </c>
      <c r="K365" s="1">
        <f t="shared" si="155"/>
        <v>1</v>
      </c>
      <c r="L365" s="1">
        <v>0</v>
      </c>
      <c r="M365" s="1">
        <v>0.23374</v>
      </c>
      <c r="N365" s="1">
        <v>0</v>
      </c>
      <c r="O365" s="1">
        <v>0</v>
      </c>
      <c r="P365" s="1">
        <v>0</v>
      </c>
      <c r="Q365" s="1">
        <v>0</v>
      </c>
      <c r="R365" s="1">
        <v>1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f t="shared" si="156"/>
        <v>0.20234449</v>
      </c>
      <c r="AP365" s="1">
        <f t="shared" si="157"/>
        <v>0</v>
      </c>
      <c r="AQ365" s="1">
        <f t="shared" si="158"/>
        <v>0</v>
      </c>
      <c r="AR365" s="1">
        <f t="shared" si="159"/>
        <v>0</v>
      </c>
      <c r="AS365" s="1">
        <f t="shared" si="160"/>
        <v>0</v>
      </c>
      <c r="AT365" s="1">
        <f t="shared" si="161"/>
        <v>1</v>
      </c>
      <c r="AU365" s="1">
        <v>0</v>
      </c>
      <c r="AV365" s="1">
        <v>0.20234449</v>
      </c>
      <c r="AW365" s="1">
        <v>0</v>
      </c>
      <c r="AX365" s="1">
        <v>0</v>
      </c>
      <c r="AY365" s="1">
        <v>0</v>
      </c>
      <c r="AZ365" s="1">
        <v>0</v>
      </c>
      <c r="BA365" s="1">
        <v>1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0</v>
      </c>
      <c r="BW365" s="1">
        <v>0</v>
      </c>
      <c r="BX365" s="1">
        <v>0</v>
      </c>
      <c r="BY365" s="1">
        <f t="shared" si="162"/>
        <v>-0.031395510000000015</v>
      </c>
      <c r="BZ365" s="1">
        <f>BY365/F365*100</f>
        <v>-13.43180884743733</v>
      </c>
      <c r="CA365" s="11" t="s">
        <v>591</v>
      </c>
    </row>
    <row r="366" spans="1:79" ht="24">
      <c r="A366" s="23"/>
      <c r="B366" s="10" t="s">
        <v>462</v>
      </c>
      <c r="C366" s="25" t="s">
        <v>424</v>
      </c>
      <c r="D366" s="1">
        <v>1.08531</v>
      </c>
      <c r="E366" s="1">
        <v>0</v>
      </c>
      <c r="F366" s="1">
        <f t="shared" si="150"/>
        <v>0</v>
      </c>
      <c r="G366" s="1">
        <f t="shared" si="151"/>
        <v>0</v>
      </c>
      <c r="H366" s="1">
        <f t="shared" si="152"/>
        <v>0</v>
      </c>
      <c r="I366" s="1">
        <f t="shared" si="153"/>
        <v>0</v>
      </c>
      <c r="J366" s="1">
        <f t="shared" si="154"/>
        <v>0</v>
      </c>
      <c r="K366" s="1">
        <f t="shared" si="155"/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f t="shared" si="156"/>
        <v>0</v>
      </c>
      <c r="AP366" s="1">
        <f t="shared" si="157"/>
        <v>0</v>
      </c>
      <c r="AQ366" s="1">
        <f t="shared" si="158"/>
        <v>0</v>
      </c>
      <c r="AR366" s="1">
        <f t="shared" si="159"/>
        <v>0</v>
      </c>
      <c r="AS366" s="1">
        <f t="shared" si="160"/>
        <v>0</v>
      </c>
      <c r="AT366" s="1">
        <f t="shared" si="161"/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f t="shared" si="162"/>
        <v>0</v>
      </c>
      <c r="BZ366" s="1">
        <v>0</v>
      </c>
      <c r="CA366" s="44"/>
    </row>
    <row r="367" spans="1:79" ht="12">
      <c r="A367" s="23"/>
      <c r="B367" s="9" t="s">
        <v>178</v>
      </c>
      <c r="C367" s="25"/>
      <c r="D367" s="1">
        <v>0</v>
      </c>
      <c r="E367" s="1">
        <v>0</v>
      </c>
      <c r="F367" s="1">
        <f t="shared" si="150"/>
        <v>0</v>
      </c>
      <c r="G367" s="1">
        <f t="shared" si="151"/>
        <v>0</v>
      </c>
      <c r="H367" s="1">
        <f t="shared" si="152"/>
        <v>0</v>
      </c>
      <c r="I367" s="1">
        <f t="shared" si="153"/>
        <v>0</v>
      </c>
      <c r="J367" s="1">
        <f t="shared" si="154"/>
        <v>0</v>
      </c>
      <c r="K367" s="1">
        <f t="shared" si="155"/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f t="shared" si="156"/>
        <v>0</v>
      </c>
      <c r="AP367" s="1">
        <f t="shared" si="157"/>
        <v>0</v>
      </c>
      <c r="AQ367" s="1">
        <f t="shared" si="158"/>
        <v>0</v>
      </c>
      <c r="AR367" s="1">
        <f t="shared" si="159"/>
        <v>0</v>
      </c>
      <c r="AS367" s="1">
        <f t="shared" si="160"/>
        <v>0</v>
      </c>
      <c r="AT367" s="1">
        <f t="shared" si="161"/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0</v>
      </c>
      <c r="BR367" s="1">
        <v>0</v>
      </c>
      <c r="BS367" s="1">
        <v>0</v>
      </c>
      <c r="BT367" s="1">
        <v>0</v>
      </c>
      <c r="BU367" s="1">
        <v>0</v>
      </c>
      <c r="BV367" s="1">
        <v>0</v>
      </c>
      <c r="BW367" s="1">
        <v>0</v>
      </c>
      <c r="BX367" s="1">
        <v>0</v>
      </c>
      <c r="BY367" s="1">
        <f t="shared" si="162"/>
        <v>0</v>
      </c>
      <c r="BZ367" s="1">
        <v>0</v>
      </c>
      <c r="CA367" s="44"/>
    </row>
    <row r="368" spans="1:79" ht="24">
      <c r="A368" s="23"/>
      <c r="B368" s="10" t="s">
        <v>463</v>
      </c>
      <c r="C368" s="25" t="s">
        <v>424</v>
      </c>
      <c r="D368" s="1">
        <v>0.23374</v>
      </c>
      <c r="E368" s="1">
        <v>0</v>
      </c>
      <c r="F368" s="1">
        <f t="shared" si="150"/>
        <v>0</v>
      </c>
      <c r="G368" s="1">
        <f t="shared" si="151"/>
        <v>0</v>
      </c>
      <c r="H368" s="1">
        <f t="shared" si="152"/>
        <v>0</v>
      </c>
      <c r="I368" s="1">
        <f t="shared" si="153"/>
        <v>0</v>
      </c>
      <c r="J368" s="1">
        <f t="shared" si="154"/>
        <v>0</v>
      </c>
      <c r="K368" s="1">
        <f t="shared" si="155"/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f t="shared" si="156"/>
        <v>0</v>
      </c>
      <c r="AP368" s="1">
        <f t="shared" si="157"/>
        <v>0</v>
      </c>
      <c r="AQ368" s="1">
        <f t="shared" si="158"/>
        <v>0</v>
      </c>
      <c r="AR368" s="1">
        <f t="shared" si="159"/>
        <v>0</v>
      </c>
      <c r="AS368" s="1">
        <f t="shared" si="160"/>
        <v>0</v>
      </c>
      <c r="AT368" s="1">
        <f t="shared" si="161"/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0</v>
      </c>
      <c r="BR368" s="1">
        <v>0</v>
      </c>
      <c r="BS368" s="1">
        <v>0</v>
      </c>
      <c r="BT368" s="1">
        <v>0</v>
      </c>
      <c r="BU368" s="1">
        <v>0</v>
      </c>
      <c r="BV368" s="1">
        <v>0</v>
      </c>
      <c r="BW368" s="1">
        <v>0</v>
      </c>
      <c r="BX368" s="1">
        <v>0</v>
      </c>
      <c r="BY368" s="1">
        <f t="shared" si="162"/>
        <v>0</v>
      </c>
      <c r="BZ368" s="1">
        <v>0</v>
      </c>
      <c r="CA368" s="44"/>
    </row>
    <row r="369" spans="1:79" ht="24">
      <c r="A369" s="23"/>
      <c r="B369" s="10" t="s">
        <v>464</v>
      </c>
      <c r="C369" s="25" t="s">
        <v>424</v>
      </c>
      <c r="D369" s="1">
        <v>0.23374</v>
      </c>
      <c r="E369" s="1">
        <v>0</v>
      </c>
      <c r="F369" s="1">
        <f t="shared" si="150"/>
        <v>0</v>
      </c>
      <c r="G369" s="1">
        <f t="shared" si="151"/>
        <v>0</v>
      </c>
      <c r="H369" s="1">
        <f t="shared" si="152"/>
        <v>0</v>
      </c>
      <c r="I369" s="1">
        <f t="shared" si="153"/>
        <v>0</v>
      </c>
      <c r="J369" s="1">
        <f t="shared" si="154"/>
        <v>0</v>
      </c>
      <c r="K369" s="1">
        <f t="shared" si="155"/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f t="shared" si="156"/>
        <v>0</v>
      </c>
      <c r="AP369" s="1">
        <f t="shared" si="157"/>
        <v>0</v>
      </c>
      <c r="AQ369" s="1">
        <f t="shared" si="158"/>
        <v>0</v>
      </c>
      <c r="AR369" s="1">
        <f t="shared" si="159"/>
        <v>0</v>
      </c>
      <c r="AS369" s="1">
        <f t="shared" si="160"/>
        <v>0</v>
      </c>
      <c r="AT369" s="1">
        <f t="shared" si="161"/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0</v>
      </c>
      <c r="BR369" s="1">
        <v>0</v>
      </c>
      <c r="BS369" s="1">
        <v>0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f t="shared" si="162"/>
        <v>0</v>
      </c>
      <c r="BZ369" s="1">
        <v>0</v>
      </c>
      <c r="CA369" s="44"/>
    </row>
    <row r="370" spans="1:79" ht="24">
      <c r="A370" s="23"/>
      <c r="B370" s="10" t="s">
        <v>465</v>
      </c>
      <c r="C370" s="25" t="s">
        <v>424</v>
      </c>
      <c r="D370" s="1">
        <v>0.23374</v>
      </c>
      <c r="E370" s="1">
        <v>0</v>
      </c>
      <c r="F370" s="1">
        <f t="shared" si="150"/>
        <v>0</v>
      </c>
      <c r="G370" s="1">
        <f t="shared" si="151"/>
        <v>0</v>
      </c>
      <c r="H370" s="1">
        <f t="shared" si="152"/>
        <v>0</v>
      </c>
      <c r="I370" s="1">
        <f t="shared" si="153"/>
        <v>0</v>
      </c>
      <c r="J370" s="1">
        <f t="shared" si="154"/>
        <v>0</v>
      </c>
      <c r="K370" s="1">
        <f t="shared" si="155"/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f t="shared" si="156"/>
        <v>0</v>
      </c>
      <c r="AP370" s="1">
        <f t="shared" si="157"/>
        <v>0</v>
      </c>
      <c r="AQ370" s="1">
        <f t="shared" si="158"/>
        <v>0</v>
      </c>
      <c r="AR370" s="1">
        <f t="shared" si="159"/>
        <v>0</v>
      </c>
      <c r="AS370" s="1">
        <f t="shared" si="160"/>
        <v>0</v>
      </c>
      <c r="AT370" s="1">
        <f t="shared" si="161"/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0</v>
      </c>
      <c r="BR370" s="1">
        <v>0</v>
      </c>
      <c r="BS370" s="1">
        <v>0</v>
      </c>
      <c r="BT370" s="1">
        <v>0</v>
      </c>
      <c r="BU370" s="1">
        <v>0</v>
      </c>
      <c r="BV370" s="1">
        <v>0</v>
      </c>
      <c r="BW370" s="1">
        <v>0</v>
      </c>
      <c r="BX370" s="1">
        <v>0</v>
      </c>
      <c r="BY370" s="1">
        <f t="shared" si="162"/>
        <v>0</v>
      </c>
      <c r="BZ370" s="1">
        <v>0</v>
      </c>
      <c r="CA370" s="44"/>
    </row>
    <row r="371" spans="1:79" ht="24">
      <c r="A371" s="23"/>
      <c r="B371" s="10" t="s">
        <v>466</v>
      </c>
      <c r="C371" s="25" t="s">
        <v>424</v>
      </c>
      <c r="D371" s="1">
        <v>0.23374</v>
      </c>
      <c r="E371" s="1">
        <v>0</v>
      </c>
      <c r="F371" s="1">
        <f t="shared" si="150"/>
        <v>0</v>
      </c>
      <c r="G371" s="1">
        <f t="shared" si="151"/>
        <v>0</v>
      </c>
      <c r="H371" s="1">
        <f t="shared" si="152"/>
        <v>0</v>
      </c>
      <c r="I371" s="1">
        <f t="shared" si="153"/>
        <v>0</v>
      </c>
      <c r="J371" s="1">
        <f t="shared" si="154"/>
        <v>0</v>
      </c>
      <c r="K371" s="1">
        <f t="shared" si="155"/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f t="shared" si="156"/>
        <v>0</v>
      </c>
      <c r="AP371" s="1">
        <f t="shared" si="157"/>
        <v>0</v>
      </c>
      <c r="AQ371" s="1">
        <f t="shared" si="158"/>
        <v>0</v>
      </c>
      <c r="AR371" s="1">
        <f t="shared" si="159"/>
        <v>0</v>
      </c>
      <c r="AS371" s="1">
        <f t="shared" si="160"/>
        <v>0</v>
      </c>
      <c r="AT371" s="1">
        <f t="shared" si="161"/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0</v>
      </c>
      <c r="BR371" s="1">
        <v>0</v>
      </c>
      <c r="BS371" s="1">
        <v>0</v>
      </c>
      <c r="BT371" s="1">
        <v>0</v>
      </c>
      <c r="BU371" s="1">
        <v>0</v>
      </c>
      <c r="BV371" s="1">
        <v>0</v>
      </c>
      <c r="BW371" s="1">
        <v>0</v>
      </c>
      <c r="BX371" s="1">
        <v>0</v>
      </c>
      <c r="BY371" s="1">
        <f t="shared" si="162"/>
        <v>0</v>
      </c>
      <c r="BZ371" s="1">
        <v>0</v>
      </c>
      <c r="CA371" s="44"/>
    </row>
    <row r="372" spans="1:79" ht="24">
      <c r="A372" s="23"/>
      <c r="B372" s="10" t="s">
        <v>467</v>
      </c>
      <c r="C372" s="25" t="s">
        <v>424</v>
      </c>
      <c r="D372" s="1">
        <v>0.23374</v>
      </c>
      <c r="E372" s="1">
        <v>0</v>
      </c>
      <c r="F372" s="1">
        <f t="shared" si="150"/>
        <v>0</v>
      </c>
      <c r="G372" s="1">
        <f t="shared" si="151"/>
        <v>0</v>
      </c>
      <c r="H372" s="1">
        <f t="shared" si="152"/>
        <v>0</v>
      </c>
      <c r="I372" s="1">
        <f t="shared" si="153"/>
        <v>0</v>
      </c>
      <c r="J372" s="1">
        <f t="shared" si="154"/>
        <v>0</v>
      </c>
      <c r="K372" s="1">
        <f t="shared" si="155"/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f t="shared" si="156"/>
        <v>0</v>
      </c>
      <c r="AP372" s="1">
        <f t="shared" si="157"/>
        <v>0</v>
      </c>
      <c r="AQ372" s="1">
        <f t="shared" si="158"/>
        <v>0</v>
      </c>
      <c r="AR372" s="1">
        <f t="shared" si="159"/>
        <v>0</v>
      </c>
      <c r="AS372" s="1">
        <f t="shared" si="160"/>
        <v>0</v>
      </c>
      <c r="AT372" s="1">
        <f t="shared" si="161"/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0</v>
      </c>
      <c r="BR372" s="1">
        <v>0</v>
      </c>
      <c r="BS372" s="1">
        <v>0</v>
      </c>
      <c r="BT372" s="1">
        <v>0</v>
      </c>
      <c r="BU372" s="1">
        <v>0</v>
      </c>
      <c r="BV372" s="1">
        <v>0</v>
      </c>
      <c r="BW372" s="1">
        <v>0</v>
      </c>
      <c r="BX372" s="1">
        <v>0</v>
      </c>
      <c r="BY372" s="1">
        <f t="shared" si="162"/>
        <v>0</v>
      </c>
      <c r="BZ372" s="1">
        <v>0</v>
      </c>
      <c r="CA372" s="44"/>
    </row>
    <row r="373" spans="1:79" ht="24">
      <c r="A373" s="23"/>
      <c r="B373" s="10" t="s">
        <v>468</v>
      </c>
      <c r="C373" s="25" t="s">
        <v>424</v>
      </c>
      <c r="D373" s="1">
        <v>1.121487</v>
      </c>
      <c r="E373" s="1">
        <v>0</v>
      </c>
      <c r="F373" s="1">
        <f t="shared" si="150"/>
        <v>0</v>
      </c>
      <c r="G373" s="1">
        <f t="shared" si="151"/>
        <v>0</v>
      </c>
      <c r="H373" s="1">
        <f t="shared" si="152"/>
        <v>0</v>
      </c>
      <c r="I373" s="1">
        <f t="shared" si="153"/>
        <v>0</v>
      </c>
      <c r="J373" s="1">
        <f t="shared" si="154"/>
        <v>0</v>
      </c>
      <c r="K373" s="1">
        <f t="shared" si="155"/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f t="shared" si="156"/>
        <v>0</v>
      </c>
      <c r="AP373" s="1">
        <f t="shared" si="157"/>
        <v>0</v>
      </c>
      <c r="AQ373" s="1">
        <f t="shared" si="158"/>
        <v>0</v>
      </c>
      <c r="AR373" s="1">
        <f t="shared" si="159"/>
        <v>0</v>
      </c>
      <c r="AS373" s="1">
        <f t="shared" si="160"/>
        <v>0</v>
      </c>
      <c r="AT373" s="1">
        <f t="shared" si="161"/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0</v>
      </c>
      <c r="BR373" s="1">
        <v>0</v>
      </c>
      <c r="BS373" s="1">
        <v>0</v>
      </c>
      <c r="BT373" s="1">
        <v>0</v>
      </c>
      <c r="BU373" s="1">
        <v>0</v>
      </c>
      <c r="BV373" s="1">
        <v>0</v>
      </c>
      <c r="BW373" s="1">
        <v>0</v>
      </c>
      <c r="BX373" s="1">
        <v>0</v>
      </c>
      <c r="BY373" s="1">
        <f t="shared" si="162"/>
        <v>0</v>
      </c>
      <c r="BZ373" s="1">
        <v>0</v>
      </c>
      <c r="CA373" s="44"/>
    </row>
    <row r="374" spans="1:79" ht="12">
      <c r="A374" s="23"/>
      <c r="B374" s="9" t="s">
        <v>224</v>
      </c>
      <c r="C374" s="25"/>
      <c r="D374" s="1">
        <v>0</v>
      </c>
      <c r="E374" s="1">
        <v>0</v>
      </c>
      <c r="F374" s="1">
        <f t="shared" si="150"/>
        <v>0</v>
      </c>
      <c r="G374" s="1">
        <f t="shared" si="151"/>
        <v>0</v>
      </c>
      <c r="H374" s="1">
        <f t="shared" si="152"/>
        <v>0</v>
      </c>
      <c r="I374" s="1">
        <f t="shared" si="153"/>
        <v>0</v>
      </c>
      <c r="J374" s="1">
        <f t="shared" si="154"/>
        <v>0</v>
      </c>
      <c r="K374" s="1">
        <f t="shared" si="155"/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f t="shared" si="156"/>
        <v>0</v>
      </c>
      <c r="AP374" s="1">
        <f t="shared" si="157"/>
        <v>0</v>
      </c>
      <c r="AQ374" s="1">
        <f t="shared" si="158"/>
        <v>0</v>
      </c>
      <c r="AR374" s="1">
        <f t="shared" si="159"/>
        <v>0</v>
      </c>
      <c r="AS374" s="1">
        <f t="shared" si="160"/>
        <v>0</v>
      </c>
      <c r="AT374" s="1">
        <f t="shared" si="161"/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0</v>
      </c>
      <c r="BR374" s="1">
        <v>0</v>
      </c>
      <c r="BS374" s="1">
        <v>0</v>
      </c>
      <c r="BT374" s="1">
        <v>0</v>
      </c>
      <c r="BU374" s="1">
        <v>0</v>
      </c>
      <c r="BV374" s="1">
        <v>0</v>
      </c>
      <c r="BW374" s="1">
        <v>0</v>
      </c>
      <c r="BX374" s="1">
        <v>0</v>
      </c>
      <c r="BY374" s="1">
        <f t="shared" si="162"/>
        <v>0</v>
      </c>
      <c r="BZ374" s="1">
        <v>0</v>
      </c>
      <c r="CA374" s="44"/>
    </row>
    <row r="375" spans="1:79" ht="36">
      <c r="A375" s="23"/>
      <c r="B375" s="10" t="s">
        <v>469</v>
      </c>
      <c r="C375" s="25" t="s">
        <v>424</v>
      </c>
      <c r="D375" s="1">
        <v>0.9767790000000001</v>
      </c>
      <c r="E375" s="1">
        <v>0</v>
      </c>
      <c r="F375" s="1">
        <f t="shared" si="150"/>
        <v>0</v>
      </c>
      <c r="G375" s="1">
        <f t="shared" si="151"/>
        <v>0</v>
      </c>
      <c r="H375" s="1">
        <f t="shared" si="152"/>
        <v>0</v>
      </c>
      <c r="I375" s="1">
        <f t="shared" si="153"/>
        <v>0</v>
      </c>
      <c r="J375" s="1">
        <f t="shared" si="154"/>
        <v>0</v>
      </c>
      <c r="K375" s="1">
        <f t="shared" si="155"/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f t="shared" si="156"/>
        <v>0</v>
      </c>
      <c r="AP375" s="1">
        <f t="shared" si="157"/>
        <v>0</v>
      </c>
      <c r="AQ375" s="1">
        <f t="shared" si="158"/>
        <v>0</v>
      </c>
      <c r="AR375" s="1">
        <f t="shared" si="159"/>
        <v>0</v>
      </c>
      <c r="AS375" s="1">
        <f t="shared" si="160"/>
        <v>0</v>
      </c>
      <c r="AT375" s="1">
        <f t="shared" si="161"/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0</v>
      </c>
      <c r="BR375" s="1">
        <v>0</v>
      </c>
      <c r="BS375" s="1">
        <v>0</v>
      </c>
      <c r="BT375" s="1">
        <v>0</v>
      </c>
      <c r="BU375" s="1">
        <v>0</v>
      </c>
      <c r="BV375" s="1">
        <v>0</v>
      </c>
      <c r="BW375" s="1">
        <v>0</v>
      </c>
      <c r="BX375" s="1">
        <v>0</v>
      </c>
      <c r="BY375" s="1">
        <f t="shared" si="162"/>
        <v>0</v>
      </c>
      <c r="BZ375" s="1">
        <v>0</v>
      </c>
      <c r="CA375" s="44"/>
    </row>
    <row r="376" spans="1:79" ht="36">
      <c r="A376" s="23"/>
      <c r="B376" s="10" t="s">
        <v>470</v>
      </c>
      <c r="C376" s="25" t="s">
        <v>424</v>
      </c>
      <c r="D376" s="1">
        <v>0.832071</v>
      </c>
      <c r="E376" s="1">
        <v>0</v>
      </c>
      <c r="F376" s="1">
        <f t="shared" si="150"/>
        <v>0</v>
      </c>
      <c r="G376" s="1">
        <f t="shared" si="151"/>
        <v>0</v>
      </c>
      <c r="H376" s="1">
        <f t="shared" si="152"/>
        <v>0</v>
      </c>
      <c r="I376" s="1">
        <f t="shared" si="153"/>
        <v>0</v>
      </c>
      <c r="J376" s="1">
        <f t="shared" si="154"/>
        <v>0</v>
      </c>
      <c r="K376" s="1">
        <f t="shared" si="155"/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f t="shared" si="156"/>
        <v>0</v>
      </c>
      <c r="AP376" s="1">
        <f t="shared" si="157"/>
        <v>0</v>
      </c>
      <c r="AQ376" s="1">
        <f t="shared" si="158"/>
        <v>0</v>
      </c>
      <c r="AR376" s="1">
        <f t="shared" si="159"/>
        <v>0</v>
      </c>
      <c r="AS376" s="1">
        <f t="shared" si="160"/>
        <v>0</v>
      </c>
      <c r="AT376" s="1">
        <f t="shared" si="161"/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0</v>
      </c>
      <c r="BR376" s="1">
        <v>0</v>
      </c>
      <c r="BS376" s="1">
        <v>0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f t="shared" si="162"/>
        <v>0</v>
      </c>
      <c r="BZ376" s="1">
        <v>0</v>
      </c>
      <c r="CA376" s="44"/>
    </row>
    <row r="377" spans="1:79" ht="36">
      <c r="A377" s="23"/>
      <c r="B377" s="10" t="s">
        <v>471</v>
      </c>
      <c r="C377" s="25" t="s">
        <v>424</v>
      </c>
      <c r="D377" s="1">
        <v>0.23374</v>
      </c>
      <c r="E377" s="1">
        <v>0</v>
      </c>
      <c r="F377" s="1">
        <f t="shared" si="150"/>
        <v>0</v>
      </c>
      <c r="G377" s="1">
        <f t="shared" si="151"/>
        <v>0</v>
      </c>
      <c r="H377" s="1">
        <f t="shared" si="152"/>
        <v>0</v>
      </c>
      <c r="I377" s="1">
        <f t="shared" si="153"/>
        <v>0</v>
      </c>
      <c r="J377" s="1">
        <f t="shared" si="154"/>
        <v>0</v>
      </c>
      <c r="K377" s="1">
        <f t="shared" si="155"/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f t="shared" si="156"/>
        <v>0</v>
      </c>
      <c r="AP377" s="1">
        <f t="shared" si="157"/>
        <v>0</v>
      </c>
      <c r="AQ377" s="1">
        <f t="shared" si="158"/>
        <v>0</v>
      </c>
      <c r="AR377" s="1">
        <f t="shared" si="159"/>
        <v>0</v>
      </c>
      <c r="AS377" s="1">
        <f t="shared" si="160"/>
        <v>0</v>
      </c>
      <c r="AT377" s="1">
        <f t="shared" si="161"/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0</v>
      </c>
      <c r="BR377" s="1">
        <v>0</v>
      </c>
      <c r="BS377" s="1">
        <v>0</v>
      </c>
      <c r="BT377" s="1">
        <v>0</v>
      </c>
      <c r="BU377" s="1">
        <v>0</v>
      </c>
      <c r="BV377" s="1">
        <v>0</v>
      </c>
      <c r="BW377" s="1">
        <v>0</v>
      </c>
      <c r="BX377" s="1">
        <v>0</v>
      </c>
      <c r="BY377" s="1">
        <f t="shared" si="162"/>
        <v>0</v>
      </c>
      <c r="BZ377" s="1">
        <v>0</v>
      </c>
      <c r="CA377" s="44"/>
    </row>
    <row r="378" spans="1:79" ht="36">
      <c r="A378" s="23"/>
      <c r="B378" s="10" t="s">
        <v>472</v>
      </c>
      <c r="C378" s="25" t="s">
        <v>424</v>
      </c>
      <c r="D378" s="1">
        <v>0.639127</v>
      </c>
      <c r="E378" s="1">
        <v>0</v>
      </c>
      <c r="F378" s="1">
        <f t="shared" si="150"/>
        <v>0</v>
      </c>
      <c r="G378" s="1">
        <f t="shared" si="151"/>
        <v>0</v>
      </c>
      <c r="H378" s="1">
        <f t="shared" si="152"/>
        <v>0</v>
      </c>
      <c r="I378" s="1">
        <f t="shared" si="153"/>
        <v>0</v>
      </c>
      <c r="J378" s="1">
        <f t="shared" si="154"/>
        <v>0</v>
      </c>
      <c r="K378" s="1">
        <f t="shared" si="155"/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f t="shared" si="156"/>
        <v>0</v>
      </c>
      <c r="AP378" s="1">
        <f t="shared" si="157"/>
        <v>0</v>
      </c>
      <c r="AQ378" s="1">
        <f t="shared" si="158"/>
        <v>0</v>
      </c>
      <c r="AR378" s="1">
        <f t="shared" si="159"/>
        <v>0</v>
      </c>
      <c r="AS378" s="1">
        <f t="shared" si="160"/>
        <v>0</v>
      </c>
      <c r="AT378" s="1">
        <f t="shared" si="161"/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0</v>
      </c>
      <c r="BR378" s="1">
        <v>0</v>
      </c>
      <c r="BS378" s="1">
        <v>0</v>
      </c>
      <c r="BT378" s="1">
        <v>0</v>
      </c>
      <c r="BU378" s="1">
        <v>0</v>
      </c>
      <c r="BV378" s="1">
        <v>0</v>
      </c>
      <c r="BW378" s="1">
        <v>0</v>
      </c>
      <c r="BX378" s="1">
        <v>0</v>
      </c>
      <c r="BY378" s="1">
        <f t="shared" si="162"/>
        <v>0</v>
      </c>
      <c r="BZ378" s="1">
        <v>0</v>
      </c>
      <c r="CA378" s="44"/>
    </row>
    <row r="379" spans="1:79" ht="24">
      <c r="A379" s="23"/>
      <c r="B379" s="10" t="s">
        <v>473</v>
      </c>
      <c r="C379" s="25" t="s">
        <v>424</v>
      </c>
      <c r="D379" s="1">
        <v>0.23374</v>
      </c>
      <c r="E379" s="1">
        <v>0</v>
      </c>
      <c r="F379" s="1">
        <f t="shared" si="150"/>
        <v>0</v>
      </c>
      <c r="G379" s="1">
        <f t="shared" si="151"/>
        <v>0</v>
      </c>
      <c r="H379" s="1">
        <f t="shared" si="152"/>
        <v>0</v>
      </c>
      <c r="I379" s="1">
        <f t="shared" si="153"/>
        <v>0</v>
      </c>
      <c r="J379" s="1">
        <f t="shared" si="154"/>
        <v>0</v>
      </c>
      <c r="K379" s="1">
        <f t="shared" si="155"/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f t="shared" si="156"/>
        <v>0</v>
      </c>
      <c r="AP379" s="1">
        <f t="shared" si="157"/>
        <v>0</v>
      </c>
      <c r="AQ379" s="1">
        <f t="shared" si="158"/>
        <v>0</v>
      </c>
      <c r="AR379" s="1">
        <f t="shared" si="159"/>
        <v>0</v>
      </c>
      <c r="AS379" s="1">
        <f t="shared" si="160"/>
        <v>0</v>
      </c>
      <c r="AT379" s="1">
        <f t="shared" si="161"/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0</v>
      </c>
      <c r="BR379" s="1">
        <v>0</v>
      </c>
      <c r="BS379" s="1">
        <v>0</v>
      </c>
      <c r="BT379" s="1">
        <v>0</v>
      </c>
      <c r="BU379" s="1">
        <v>0</v>
      </c>
      <c r="BV379" s="1">
        <v>0</v>
      </c>
      <c r="BW379" s="1">
        <v>0</v>
      </c>
      <c r="BX379" s="1">
        <v>0</v>
      </c>
      <c r="BY379" s="1">
        <f t="shared" si="162"/>
        <v>0</v>
      </c>
      <c r="BZ379" s="1">
        <v>0</v>
      </c>
      <c r="CA379" s="44"/>
    </row>
    <row r="380" spans="1:79" ht="24">
      <c r="A380" s="23"/>
      <c r="B380" s="10" t="s">
        <v>474</v>
      </c>
      <c r="C380" s="25" t="s">
        <v>424</v>
      </c>
      <c r="D380" s="1">
        <v>0.23374</v>
      </c>
      <c r="E380" s="1">
        <v>0</v>
      </c>
      <c r="F380" s="1">
        <f t="shared" si="150"/>
        <v>0</v>
      </c>
      <c r="G380" s="1">
        <f t="shared" si="151"/>
        <v>0</v>
      </c>
      <c r="H380" s="1">
        <f t="shared" si="152"/>
        <v>0</v>
      </c>
      <c r="I380" s="1">
        <f t="shared" si="153"/>
        <v>0</v>
      </c>
      <c r="J380" s="1">
        <f t="shared" si="154"/>
        <v>0</v>
      </c>
      <c r="K380" s="1">
        <f t="shared" si="155"/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f t="shared" si="156"/>
        <v>0</v>
      </c>
      <c r="AP380" s="1">
        <f t="shared" si="157"/>
        <v>0</v>
      </c>
      <c r="AQ380" s="1">
        <f t="shared" si="158"/>
        <v>0</v>
      </c>
      <c r="AR380" s="1">
        <f t="shared" si="159"/>
        <v>0</v>
      </c>
      <c r="AS380" s="1">
        <f t="shared" si="160"/>
        <v>0</v>
      </c>
      <c r="AT380" s="1">
        <f t="shared" si="161"/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0</v>
      </c>
      <c r="BR380" s="1">
        <v>0</v>
      </c>
      <c r="BS380" s="1">
        <v>0</v>
      </c>
      <c r="BT380" s="1">
        <v>0</v>
      </c>
      <c r="BU380" s="1">
        <v>0</v>
      </c>
      <c r="BV380" s="1">
        <v>0</v>
      </c>
      <c r="BW380" s="1">
        <v>0</v>
      </c>
      <c r="BX380" s="1">
        <v>0</v>
      </c>
      <c r="BY380" s="1">
        <f t="shared" si="162"/>
        <v>0</v>
      </c>
      <c r="BZ380" s="1">
        <v>0</v>
      </c>
      <c r="CA380" s="44"/>
    </row>
    <row r="381" spans="1:79" ht="36">
      <c r="A381" s="23"/>
      <c r="B381" s="10" t="s">
        <v>475</v>
      </c>
      <c r="C381" s="25" t="s">
        <v>424</v>
      </c>
      <c r="D381" s="1">
        <v>0.9551360000000001</v>
      </c>
      <c r="E381" s="1">
        <v>0</v>
      </c>
      <c r="F381" s="1">
        <f t="shared" si="150"/>
        <v>0</v>
      </c>
      <c r="G381" s="1">
        <f t="shared" si="151"/>
        <v>0</v>
      </c>
      <c r="H381" s="1">
        <f t="shared" si="152"/>
        <v>0</v>
      </c>
      <c r="I381" s="1">
        <f t="shared" si="153"/>
        <v>0</v>
      </c>
      <c r="J381" s="1">
        <f t="shared" si="154"/>
        <v>0</v>
      </c>
      <c r="K381" s="1">
        <f t="shared" si="155"/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f t="shared" si="156"/>
        <v>0</v>
      </c>
      <c r="AP381" s="1">
        <f t="shared" si="157"/>
        <v>0</v>
      </c>
      <c r="AQ381" s="1">
        <f t="shared" si="158"/>
        <v>0</v>
      </c>
      <c r="AR381" s="1">
        <f t="shared" si="159"/>
        <v>0</v>
      </c>
      <c r="AS381" s="1">
        <f t="shared" si="160"/>
        <v>0</v>
      </c>
      <c r="AT381" s="1">
        <f t="shared" si="161"/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0</v>
      </c>
      <c r="BR381" s="1">
        <v>0</v>
      </c>
      <c r="BS381" s="1">
        <v>0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f t="shared" si="162"/>
        <v>0</v>
      </c>
      <c r="BZ381" s="1">
        <v>0</v>
      </c>
      <c r="CA381" s="44"/>
    </row>
    <row r="382" spans="1:79" ht="24">
      <c r="A382" s="23"/>
      <c r="B382" s="10" t="s">
        <v>476</v>
      </c>
      <c r="C382" s="25" t="s">
        <v>424</v>
      </c>
      <c r="D382" s="1">
        <v>0.23374</v>
      </c>
      <c r="E382" s="1">
        <v>0</v>
      </c>
      <c r="F382" s="1">
        <f t="shared" si="150"/>
        <v>0</v>
      </c>
      <c r="G382" s="1">
        <f t="shared" si="151"/>
        <v>0</v>
      </c>
      <c r="H382" s="1">
        <f t="shared" si="152"/>
        <v>0</v>
      </c>
      <c r="I382" s="1">
        <f t="shared" si="153"/>
        <v>0</v>
      </c>
      <c r="J382" s="1">
        <f t="shared" si="154"/>
        <v>0</v>
      </c>
      <c r="K382" s="1">
        <f t="shared" si="155"/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f t="shared" si="156"/>
        <v>0</v>
      </c>
      <c r="AP382" s="1">
        <f t="shared" si="157"/>
        <v>0</v>
      </c>
      <c r="AQ382" s="1">
        <f t="shared" si="158"/>
        <v>0</v>
      </c>
      <c r="AR382" s="1">
        <f t="shared" si="159"/>
        <v>0</v>
      </c>
      <c r="AS382" s="1">
        <f t="shared" si="160"/>
        <v>0</v>
      </c>
      <c r="AT382" s="1">
        <f t="shared" si="161"/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0</v>
      </c>
      <c r="BR382" s="1">
        <v>0</v>
      </c>
      <c r="BS382" s="1">
        <v>0</v>
      </c>
      <c r="BT382" s="1">
        <v>0</v>
      </c>
      <c r="BU382" s="1">
        <v>0</v>
      </c>
      <c r="BV382" s="1">
        <v>0</v>
      </c>
      <c r="BW382" s="1">
        <v>0</v>
      </c>
      <c r="BX382" s="1">
        <v>0</v>
      </c>
      <c r="BY382" s="1">
        <f t="shared" si="162"/>
        <v>0</v>
      </c>
      <c r="BZ382" s="1">
        <v>0</v>
      </c>
      <c r="CA382" s="44"/>
    </row>
    <row r="383" spans="1:79" ht="24">
      <c r="A383" s="23"/>
      <c r="B383" s="10" t="s">
        <v>477</v>
      </c>
      <c r="C383" s="25" t="s">
        <v>424</v>
      </c>
      <c r="D383" s="1">
        <v>0.23374</v>
      </c>
      <c r="E383" s="1">
        <v>0</v>
      </c>
      <c r="F383" s="1">
        <f t="shared" si="150"/>
        <v>0</v>
      </c>
      <c r="G383" s="1">
        <f t="shared" si="151"/>
        <v>0</v>
      </c>
      <c r="H383" s="1">
        <f t="shared" si="152"/>
        <v>0</v>
      </c>
      <c r="I383" s="1">
        <f t="shared" si="153"/>
        <v>0</v>
      </c>
      <c r="J383" s="1">
        <f t="shared" si="154"/>
        <v>0</v>
      </c>
      <c r="K383" s="1">
        <f t="shared" si="155"/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f t="shared" si="156"/>
        <v>0</v>
      </c>
      <c r="AP383" s="1">
        <f t="shared" si="157"/>
        <v>0</v>
      </c>
      <c r="AQ383" s="1">
        <f t="shared" si="158"/>
        <v>0</v>
      </c>
      <c r="AR383" s="1">
        <f t="shared" si="159"/>
        <v>0</v>
      </c>
      <c r="AS383" s="1">
        <f t="shared" si="160"/>
        <v>0</v>
      </c>
      <c r="AT383" s="1">
        <f t="shared" si="161"/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0</v>
      </c>
      <c r="BR383" s="1">
        <v>0</v>
      </c>
      <c r="BS383" s="1">
        <v>0</v>
      </c>
      <c r="BT383" s="1">
        <v>0</v>
      </c>
      <c r="BU383" s="1">
        <v>0</v>
      </c>
      <c r="BV383" s="1">
        <v>0</v>
      </c>
      <c r="BW383" s="1">
        <v>0</v>
      </c>
      <c r="BX383" s="1">
        <v>0</v>
      </c>
      <c r="BY383" s="1">
        <f t="shared" si="162"/>
        <v>0</v>
      </c>
      <c r="BZ383" s="1">
        <v>0</v>
      </c>
      <c r="CA383" s="44"/>
    </row>
    <row r="384" spans="1:79" ht="12">
      <c r="A384" s="23"/>
      <c r="B384" s="9" t="s">
        <v>168</v>
      </c>
      <c r="C384" s="25"/>
      <c r="D384" s="1">
        <v>0</v>
      </c>
      <c r="E384" s="1">
        <v>0</v>
      </c>
      <c r="F384" s="1">
        <f t="shared" si="150"/>
        <v>0</v>
      </c>
      <c r="G384" s="1">
        <f t="shared" si="151"/>
        <v>0</v>
      </c>
      <c r="H384" s="1">
        <f t="shared" si="152"/>
        <v>0</v>
      </c>
      <c r="I384" s="1">
        <f t="shared" si="153"/>
        <v>0</v>
      </c>
      <c r="J384" s="1">
        <f t="shared" si="154"/>
        <v>0</v>
      </c>
      <c r="K384" s="1">
        <f t="shared" si="155"/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f t="shared" si="156"/>
        <v>0</v>
      </c>
      <c r="AP384" s="1">
        <f t="shared" si="157"/>
        <v>0</v>
      </c>
      <c r="AQ384" s="1">
        <f t="shared" si="158"/>
        <v>0</v>
      </c>
      <c r="AR384" s="1">
        <f t="shared" si="159"/>
        <v>0</v>
      </c>
      <c r="AS384" s="1">
        <f t="shared" si="160"/>
        <v>0</v>
      </c>
      <c r="AT384" s="1">
        <f t="shared" si="161"/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0</v>
      </c>
      <c r="BR384" s="1">
        <v>0</v>
      </c>
      <c r="BS384" s="1">
        <v>0</v>
      </c>
      <c r="BT384" s="1">
        <v>0</v>
      </c>
      <c r="BU384" s="1">
        <v>0</v>
      </c>
      <c r="BV384" s="1">
        <v>0</v>
      </c>
      <c r="BW384" s="1">
        <v>0</v>
      </c>
      <c r="BX384" s="1">
        <v>0</v>
      </c>
      <c r="BY384" s="1">
        <f t="shared" si="162"/>
        <v>0</v>
      </c>
      <c r="BZ384" s="1">
        <v>0</v>
      </c>
      <c r="CA384" s="44"/>
    </row>
    <row r="385" spans="1:79" ht="24">
      <c r="A385" s="23"/>
      <c r="B385" s="16" t="s">
        <v>478</v>
      </c>
      <c r="C385" s="25" t="s">
        <v>424</v>
      </c>
      <c r="D385" s="1">
        <v>0.23374</v>
      </c>
      <c r="E385" s="1">
        <v>0</v>
      </c>
      <c r="F385" s="1">
        <f t="shared" si="150"/>
        <v>0.23374</v>
      </c>
      <c r="G385" s="1">
        <f t="shared" si="151"/>
        <v>0</v>
      </c>
      <c r="H385" s="1">
        <f t="shared" si="152"/>
        <v>0</v>
      </c>
      <c r="I385" s="1">
        <f t="shared" si="153"/>
        <v>0</v>
      </c>
      <c r="J385" s="1">
        <f t="shared" si="154"/>
        <v>0</v>
      </c>
      <c r="K385" s="1">
        <f t="shared" si="155"/>
        <v>1</v>
      </c>
      <c r="L385" s="1">
        <v>0</v>
      </c>
      <c r="M385" s="1">
        <v>0.23374</v>
      </c>
      <c r="N385" s="1">
        <v>0</v>
      </c>
      <c r="O385" s="1">
        <v>0</v>
      </c>
      <c r="P385" s="1">
        <v>0</v>
      </c>
      <c r="Q385" s="1">
        <v>0</v>
      </c>
      <c r="R385" s="1">
        <v>1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f t="shared" si="156"/>
        <v>0.21126835</v>
      </c>
      <c r="AP385" s="1">
        <f t="shared" si="157"/>
        <v>0</v>
      </c>
      <c r="AQ385" s="1">
        <f t="shared" si="158"/>
        <v>0</v>
      </c>
      <c r="AR385" s="1">
        <f t="shared" si="159"/>
        <v>0</v>
      </c>
      <c r="AS385" s="1">
        <f t="shared" si="160"/>
        <v>0</v>
      </c>
      <c r="AT385" s="1">
        <f t="shared" si="161"/>
        <v>1</v>
      </c>
      <c r="AU385" s="1">
        <v>0</v>
      </c>
      <c r="AV385" s="1">
        <v>0.21126835</v>
      </c>
      <c r="AW385" s="1">
        <v>0</v>
      </c>
      <c r="AX385" s="1">
        <v>0</v>
      </c>
      <c r="AY385" s="1">
        <v>0</v>
      </c>
      <c r="AZ385" s="1">
        <v>0</v>
      </c>
      <c r="BA385" s="1">
        <v>1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0</v>
      </c>
      <c r="BR385" s="1">
        <v>0</v>
      </c>
      <c r="BS385" s="1">
        <v>0</v>
      </c>
      <c r="BT385" s="1">
        <v>0</v>
      </c>
      <c r="BU385" s="1">
        <v>0</v>
      </c>
      <c r="BV385" s="1">
        <v>0</v>
      </c>
      <c r="BW385" s="1">
        <v>0</v>
      </c>
      <c r="BX385" s="1">
        <v>0</v>
      </c>
      <c r="BY385" s="1">
        <f t="shared" si="162"/>
        <v>-0.02247165000000001</v>
      </c>
      <c r="BZ385" s="1">
        <f>BY385/F385*100</f>
        <v>-9.613951398990334</v>
      </c>
      <c r="CA385" s="11" t="s">
        <v>591</v>
      </c>
    </row>
    <row r="386" spans="1:79" ht="24">
      <c r="A386" s="23"/>
      <c r="B386" s="10" t="s">
        <v>479</v>
      </c>
      <c r="C386" s="25" t="s">
        <v>424</v>
      </c>
      <c r="D386" s="1">
        <v>1.097369</v>
      </c>
      <c r="E386" s="1">
        <v>0</v>
      </c>
      <c r="F386" s="1">
        <f t="shared" si="150"/>
        <v>0</v>
      </c>
      <c r="G386" s="1">
        <f t="shared" si="151"/>
        <v>0</v>
      </c>
      <c r="H386" s="1">
        <f t="shared" si="152"/>
        <v>0</v>
      </c>
      <c r="I386" s="1">
        <f t="shared" si="153"/>
        <v>0</v>
      </c>
      <c r="J386" s="1">
        <f t="shared" si="154"/>
        <v>0</v>
      </c>
      <c r="K386" s="1">
        <f t="shared" si="155"/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f t="shared" si="156"/>
        <v>0</v>
      </c>
      <c r="AP386" s="1">
        <f t="shared" si="157"/>
        <v>0</v>
      </c>
      <c r="AQ386" s="1">
        <f t="shared" si="158"/>
        <v>0</v>
      </c>
      <c r="AR386" s="1">
        <f t="shared" si="159"/>
        <v>0</v>
      </c>
      <c r="AS386" s="1">
        <f t="shared" si="160"/>
        <v>0</v>
      </c>
      <c r="AT386" s="1">
        <f t="shared" si="161"/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0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0</v>
      </c>
      <c r="BX386" s="1">
        <v>0</v>
      </c>
      <c r="BY386" s="1">
        <f t="shared" si="162"/>
        <v>0</v>
      </c>
      <c r="BZ386" s="1">
        <v>0</v>
      </c>
      <c r="CA386" s="44"/>
    </row>
    <row r="387" spans="1:79" ht="12">
      <c r="A387" s="23"/>
      <c r="B387" s="9" t="s">
        <v>225</v>
      </c>
      <c r="C387" s="25"/>
      <c r="D387" s="1">
        <v>0</v>
      </c>
      <c r="E387" s="1">
        <v>0</v>
      </c>
      <c r="F387" s="1">
        <f t="shared" si="150"/>
        <v>0</v>
      </c>
      <c r="G387" s="1">
        <f t="shared" si="151"/>
        <v>0</v>
      </c>
      <c r="H387" s="1">
        <f t="shared" si="152"/>
        <v>0</v>
      </c>
      <c r="I387" s="1">
        <f t="shared" si="153"/>
        <v>0</v>
      </c>
      <c r="J387" s="1">
        <f t="shared" si="154"/>
        <v>0</v>
      </c>
      <c r="K387" s="1">
        <f t="shared" si="155"/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f t="shared" si="156"/>
        <v>0</v>
      </c>
      <c r="AP387" s="1">
        <f t="shared" si="157"/>
        <v>0</v>
      </c>
      <c r="AQ387" s="1">
        <f t="shared" si="158"/>
        <v>0</v>
      </c>
      <c r="AR387" s="1">
        <f t="shared" si="159"/>
        <v>0</v>
      </c>
      <c r="AS387" s="1">
        <f t="shared" si="160"/>
        <v>0</v>
      </c>
      <c r="AT387" s="1">
        <f t="shared" si="161"/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0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f t="shared" si="162"/>
        <v>0</v>
      </c>
      <c r="BZ387" s="1">
        <v>0</v>
      </c>
      <c r="CA387" s="44"/>
    </row>
    <row r="388" spans="1:79" ht="24">
      <c r="A388" s="23"/>
      <c r="B388" s="17" t="s">
        <v>480</v>
      </c>
      <c r="C388" s="25" t="s">
        <v>424</v>
      </c>
      <c r="D388" s="1">
        <v>0.23374</v>
      </c>
      <c r="E388" s="1">
        <v>0</v>
      </c>
      <c r="F388" s="1">
        <f t="shared" si="150"/>
        <v>0.23374</v>
      </c>
      <c r="G388" s="1">
        <f t="shared" si="151"/>
        <v>0</v>
      </c>
      <c r="H388" s="1">
        <f t="shared" si="152"/>
        <v>0</v>
      </c>
      <c r="I388" s="1">
        <f t="shared" si="153"/>
        <v>0</v>
      </c>
      <c r="J388" s="1">
        <f t="shared" si="154"/>
        <v>0</v>
      </c>
      <c r="K388" s="1">
        <f t="shared" si="155"/>
        <v>1</v>
      </c>
      <c r="L388" s="1">
        <v>0</v>
      </c>
      <c r="M388" s="1">
        <v>0.23374</v>
      </c>
      <c r="N388" s="1">
        <v>0</v>
      </c>
      <c r="O388" s="1">
        <v>0</v>
      </c>
      <c r="P388" s="1">
        <v>0</v>
      </c>
      <c r="Q388" s="1">
        <v>0</v>
      </c>
      <c r="R388" s="1">
        <v>1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f t="shared" si="156"/>
        <v>0.21559197000000002</v>
      </c>
      <c r="AP388" s="1">
        <f t="shared" si="157"/>
        <v>0</v>
      </c>
      <c r="AQ388" s="1">
        <f t="shared" si="158"/>
        <v>0</v>
      </c>
      <c r="AR388" s="1">
        <f t="shared" si="159"/>
        <v>0</v>
      </c>
      <c r="AS388" s="1">
        <f t="shared" si="160"/>
        <v>0</v>
      </c>
      <c r="AT388" s="1">
        <f t="shared" si="161"/>
        <v>1</v>
      </c>
      <c r="AU388" s="1">
        <v>0</v>
      </c>
      <c r="AV388" s="1">
        <v>0.21559197000000002</v>
      </c>
      <c r="AW388" s="1">
        <v>0</v>
      </c>
      <c r="AX388" s="1">
        <v>0</v>
      </c>
      <c r="AY388" s="1">
        <v>0</v>
      </c>
      <c r="AZ388" s="1">
        <v>0</v>
      </c>
      <c r="BA388" s="1">
        <v>1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0</v>
      </c>
      <c r="BR388" s="1">
        <v>0</v>
      </c>
      <c r="BS388" s="1">
        <v>0</v>
      </c>
      <c r="BT388" s="1">
        <v>0</v>
      </c>
      <c r="BU388" s="1">
        <v>0</v>
      </c>
      <c r="BV388" s="1">
        <v>0</v>
      </c>
      <c r="BW388" s="1">
        <v>0</v>
      </c>
      <c r="BX388" s="1">
        <v>0</v>
      </c>
      <c r="BY388" s="1">
        <f t="shared" si="162"/>
        <v>-0.01814802999999998</v>
      </c>
      <c r="BZ388" s="1">
        <f>BY388/F388*100</f>
        <v>-7.764195259690246</v>
      </c>
      <c r="CA388" s="11" t="s">
        <v>591</v>
      </c>
    </row>
    <row r="389" spans="1:79" ht="24">
      <c r="A389" s="23"/>
      <c r="B389" s="10" t="s">
        <v>481</v>
      </c>
      <c r="C389" s="25" t="s">
        <v>424</v>
      </c>
      <c r="D389" s="1">
        <v>1.133546</v>
      </c>
      <c r="E389" s="1">
        <v>0</v>
      </c>
      <c r="F389" s="1">
        <f t="shared" si="150"/>
        <v>0</v>
      </c>
      <c r="G389" s="1">
        <f t="shared" si="151"/>
        <v>0</v>
      </c>
      <c r="H389" s="1">
        <f t="shared" si="152"/>
        <v>0</v>
      </c>
      <c r="I389" s="1">
        <f t="shared" si="153"/>
        <v>0</v>
      </c>
      <c r="J389" s="1">
        <f t="shared" si="154"/>
        <v>0</v>
      </c>
      <c r="K389" s="1">
        <f t="shared" si="155"/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f t="shared" si="156"/>
        <v>0</v>
      </c>
      <c r="AP389" s="1">
        <f t="shared" si="157"/>
        <v>0</v>
      </c>
      <c r="AQ389" s="1">
        <f t="shared" si="158"/>
        <v>0</v>
      </c>
      <c r="AR389" s="1">
        <f t="shared" si="159"/>
        <v>0</v>
      </c>
      <c r="AS389" s="1">
        <f t="shared" si="160"/>
        <v>0</v>
      </c>
      <c r="AT389" s="1">
        <f t="shared" si="161"/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0</v>
      </c>
      <c r="BR389" s="1">
        <v>0</v>
      </c>
      <c r="BS389" s="1">
        <v>0</v>
      </c>
      <c r="BT389" s="1">
        <v>0</v>
      </c>
      <c r="BU389" s="1">
        <v>0</v>
      </c>
      <c r="BV389" s="1">
        <v>0</v>
      </c>
      <c r="BW389" s="1">
        <v>0</v>
      </c>
      <c r="BX389" s="1">
        <v>0</v>
      </c>
      <c r="BY389" s="1">
        <f t="shared" si="162"/>
        <v>0</v>
      </c>
      <c r="BZ389" s="1">
        <v>0</v>
      </c>
      <c r="CA389" s="44"/>
    </row>
    <row r="390" spans="1:79" ht="24">
      <c r="A390" s="24" t="s">
        <v>196</v>
      </c>
      <c r="B390" s="13" t="s">
        <v>197</v>
      </c>
      <c r="C390" s="42" t="s">
        <v>109</v>
      </c>
      <c r="D390" s="1">
        <v>2.438356</v>
      </c>
      <c r="E390" s="1">
        <v>0</v>
      </c>
      <c r="F390" s="1">
        <f t="shared" si="150"/>
        <v>0.502408</v>
      </c>
      <c r="G390" s="1">
        <f t="shared" si="151"/>
        <v>0</v>
      </c>
      <c r="H390" s="1">
        <f t="shared" si="152"/>
        <v>0</v>
      </c>
      <c r="I390" s="1">
        <f t="shared" si="153"/>
        <v>0</v>
      </c>
      <c r="J390" s="1">
        <f t="shared" si="154"/>
        <v>0</v>
      </c>
      <c r="K390" s="1">
        <f t="shared" si="155"/>
        <v>2</v>
      </c>
      <c r="L390" s="1">
        <v>0</v>
      </c>
      <c r="M390" s="1">
        <v>0.502408</v>
      </c>
      <c r="N390" s="1">
        <v>0</v>
      </c>
      <c r="O390" s="1">
        <v>0</v>
      </c>
      <c r="P390" s="1">
        <v>0</v>
      </c>
      <c r="Q390" s="1">
        <v>0</v>
      </c>
      <c r="R390" s="1">
        <v>2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f t="shared" si="156"/>
        <v>0.47045921</v>
      </c>
      <c r="AP390" s="1">
        <f t="shared" si="157"/>
        <v>0</v>
      </c>
      <c r="AQ390" s="1">
        <f t="shared" si="158"/>
        <v>0</v>
      </c>
      <c r="AR390" s="1">
        <f t="shared" si="159"/>
        <v>0</v>
      </c>
      <c r="AS390" s="1">
        <f t="shared" si="160"/>
        <v>0</v>
      </c>
      <c r="AT390" s="1">
        <f t="shared" si="161"/>
        <v>2</v>
      </c>
      <c r="AU390" s="1">
        <v>0</v>
      </c>
      <c r="AV390" s="1">
        <v>0.47045921</v>
      </c>
      <c r="AW390" s="1">
        <f aca="true" t="shared" si="163" ref="AW390:BV390">AW391</f>
        <v>0</v>
      </c>
      <c r="AX390" s="1">
        <f t="shared" si="163"/>
        <v>0</v>
      </c>
      <c r="AY390" s="1">
        <f t="shared" si="163"/>
        <v>0</v>
      </c>
      <c r="AZ390" s="1">
        <f t="shared" si="163"/>
        <v>0</v>
      </c>
      <c r="BA390" s="1">
        <f t="shared" si="163"/>
        <v>2</v>
      </c>
      <c r="BB390" s="1">
        <f t="shared" si="163"/>
        <v>0</v>
      </c>
      <c r="BC390" s="1">
        <f t="shared" si="163"/>
        <v>0</v>
      </c>
      <c r="BD390" s="1">
        <f t="shared" si="163"/>
        <v>0</v>
      </c>
      <c r="BE390" s="1">
        <f t="shared" si="163"/>
        <v>0</v>
      </c>
      <c r="BF390" s="1">
        <f t="shared" si="163"/>
        <v>0</v>
      </c>
      <c r="BG390" s="1">
        <f t="shared" si="163"/>
        <v>0</v>
      </c>
      <c r="BH390" s="1">
        <f t="shared" si="163"/>
        <v>0</v>
      </c>
      <c r="BI390" s="1">
        <f t="shared" si="163"/>
        <v>0</v>
      </c>
      <c r="BJ390" s="1">
        <f t="shared" si="163"/>
        <v>0</v>
      </c>
      <c r="BK390" s="1">
        <f t="shared" si="163"/>
        <v>0</v>
      </c>
      <c r="BL390" s="1">
        <f t="shared" si="163"/>
        <v>0</v>
      </c>
      <c r="BM390" s="1">
        <f t="shared" si="163"/>
        <v>0</v>
      </c>
      <c r="BN390" s="1">
        <f t="shared" si="163"/>
        <v>0</v>
      </c>
      <c r="BO390" s="1">
        <f t="shared" si="163"/>
        <v>0</v>
      </c>
      <c r="BP390" s="1">
        <f t="shared" si="163"/>
        <v>0</v>
      </c>
      <c r="BQ390" s="1">
        <f t="shared" si="163"/>
        <v>0</v>
      </c>
      <c r="BR390" s="1">
        <f t="shared" si="163"/>
        <v>0</v>
      </c>
      <c r="BS390" s="1">
        <f t="shared" si="163"/>
        <v>0</v>
      </c>
      <c r="BT390" s="1">
        <f t="shared" si="163"/>
        <v>0</v>
      </c>
      <c r="BU390" s="1">
        <f t="shared" si="163"/>
        <v>0</v>
      </c>
      <c r="BV390" s="1">
        <f t="shared" si="163"/>
        <v>0</v>
      </c>
      <c r="BW390" s="1">
        <v>0</v>
      </c>
      <c r="BX390" s="1">
        <v>0</v>
      </c>
      <c r="BY390" s="1">
        <f t="shared" si="162"/>
        <v>-0.03194878999999995</v>
      </c>
      <c r="BZ390" s="1">
        <f>BY390/F390*100</f>
        <v>-6.359132418273584</v>
      </c>
      <c r="CA390" s="44"/>
    </row>
    <row r="391" spans="1:79" ht="36">
      <c r="A391" s="24" t="s">
        <v>196</v>
      </c>
      <c r="B391" s="15" t="s">
        <v>198</v>
      </c>
      <c r="C391" s="41" t="s">
        <v>482</v>
      </c>
      <c r="D391" s="1">
        <v>2.438356</v>
      </c>
      <c r="E391" s="1">
        <v>0</v>
      </c>
      <c r="F391" s="1">
        <f t="shared" si="150"/>
        <v>0.502408</v>
      </c>
      <c r="G391" s="1">
        <f t="shared" si="151"/>
        <v>0</v>
      </c>
      <c r="H391" s="1">
        <f t="shared" si="152"/>
        <v>0</v>
      </c>
      <c r="I391" s="1">
        <f t="shared" si="153"/>
        <v>0</v>
      </c>
      <c r="J391" s="1">
        <f t="shared" si="154"/>
        <v>0</v>
      </c>
      <c r="K391" s="1">
        <f t="shared" si="155"/>
        <v>2</v>
      </c>
      <c r="L391" s="1">
        <v>0</v>
      </c>
      <c r="M391" s="1">
        <v>0.502408</v>
      </c>
      <c r="N391" s="1">
        <v>0</v>
      </c>
      <c r="O391" s="1">
        <v>0</v>
      </c>
      <c r="P391" s="1">
        <v>0</v>
      </c>
      <c r="Q391" s="1">
        <v>0</v>
      </c>
      <c r="R391" s="1">
        <v>2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f t="shared" si="156"/>
        <v>0.47045921</v>
      </c>
      <c r="AP391" s="1">
        <f t="shared" si="157"/>
        <v>0</v>
      </c>
      <c r="AQ391" s="1">
        <f t="shared" si="158"/>
        <v>0</v>
      </c>
      <c r="AR391" s="1">
        <f t="shared" si="159"/>
        <v>0</v>
      </c>
      <c r="AS391" s="1">
        <f t="shared" si="160"/>
        <v>0</v>
      </c>
      <c r="AT391" s="1">
        <f t="shared" si="161"/>
        <v>2</v>
      </c>
      <c r="AU391" s="1">
        <v>0</v>
      </c>
      <c r="AV391" s="1">
        <v>0.47045921</v>
      </c>
      <c r="AW391" s="1">
        <f>SUM(AW394:AW406)</f>
        <v>0</v>
      </c>
      <c r="AX391" s="1">
        <f aca="true" t="shared" si="164" ref="AX391:BV391">SUM(AX394:AX406)</f>
        <v>0</v>
      </c>
      <c r="AY391" s="1">
        <f t="shared" si="164"/>
        <v>0</v>
      </c>
      <c r="AZ391" s="1">
        <f t="shared" si="164"/>
        <v>0</v>
      </c>
      <c r="BA391" s="1">
        <f t="shared" si="164"/>
        <v>2</v>
      </c>
      <c r="BB391" s="1">
        <f t="shared" si="164"/>
        <v>0</v>
      </c>
      <c r="BC391" s="1">
        <f t="shared" si="164"/>
        <v>0</v>
      </c>
      <c r="BD391" s="1">
        <f t="shared" si="164"/>
        <v>0</v>
      </c>
      <c r="BE391" s="1">
        <f t="shared" si="164"/>
        <v>0</v>
      </c>
      <c r="BF391" s="1">
        <f t="shared" si="164"/>
        <v>0</v>
      </c>
      <c r="BG391" s="1">
        <f t="shared" si="164"/>
        <v>0</v>
      </c>
      <c r="BH391" s="1">
        <f t="shared" si="164"/>
        <v>0</v>
      </c>
      <c r="BI391" s="1">
        <f t="shared" si="164"/>
        <v>0</v>
      </c>
      <c r="BJ391" s="1">
        <f t="shared" si="164"/>
        <v>0</v>
      </c>
      <c r="BK391" s="1">
        <f t="shared" si="164"/>
        <v>0</v>
      </c>
      <c r="BL391" s="1">
        <f t="shared" si="164"/>
        <v>0</v>
      </c>
      <c r="BM391" s="1">
        <f t="shared" si="164"/>
        <v>0</v>
      </c>
      <c r="BN391" s="1">
        <f t="shared" si="164"/>
        <v>0</v>
      </c>
      <c r="BO391" s="1">
        <f t="shared" si="164"/>
        <v>0</v>
      </c>
      <c r="BP391" s="1">
        <f t="shared" si="164"/>
        <v>0</v>
      </c>
      <c r="BQ391" s="1">
        <f t="shared" si="164"/>
        <v>0</v>
      </c>
      <c r="BR391" s="1">
        <f t="shared" si="164"/>
        <v>0</v>
      </c>
      <c r="BS391" s="1">
        <f t="shared" si="164"/>
        <v>0</v>
      </c>
      <c r="BT391" s="1">
        <f t="shared" si="164"/>
        <v>0</v>
      </c>
      <c r="BU391" s="1">
        <f t="shared" si="164"/>
        <v>0</v>
      </c>
      <c r="BV391" s="1">
        <f t="shared" si="164"/>
        <v>0</v>
      </c>
      <c r="BW391" s="1">
        <v>0</v>
      </c>
      <c r="BX391" s="1">
        <v>0</v>
      </c>
      <c r="BY391" s="1">
        <f t="shared" si="162"/>
        <v>-0.03194878999999995</v>
      </c>
      <c r="BZ391" s="1">
        <f>BY391/F391*100</f>
        <v>-6.359132418273584</v>
      </c>
      <c r="CA391" s="44"/>
    </row>
    <row r="392" spans="1:79" ht="12">
      <c r="A392" s="23"/>
      <c r="B392" s="9" t="s">
        <v>246</v>
      </c>
      <c r="C392" s="25"/>
      <c r="D392" s="1">
        <v>0</v>
      </c>
      <c r="E392" s="1">
        <v>0</v>
      </c>
      <c r="F392" s="1">
        <f t="shared" si="150"/>
        <v>0</v>
      </c>
      <c r="G392" s="1">
        <f t="shared" si="151"/>
        <v>0</v>
      </c>
      <c r="H392" s="1">
        <f t="shared" si="152"/>
        <v>0</v>
      </c>
      <c r="I392" s="1">
        <f t="shared" si="153"/>
        <v>0</v>
      </c>
      <c r="J392" s="1">
        <f t="shared" si="154"/>
        <v>0</v>
      </c>
      <c r="K392" s="1">
        <f t="shared" si="155"/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f t="shared" si="156"/>
        <v>0</v>
      </c>
      <c r="AP392" s="1">
        <f t="shared" si="157"/>
        <v>0</v>
      </c>
      <c r="AQ392" s="1">
        <f t="shared" si="158"/>
        <v>0</v>
      </c>
      <c r="AR392" s="1">
        <f t="shared" si="159"/>
        <v>0</v>
      </c>
      <c r="AS392" s="1">
        <f t="shared" si="160"/>
        <v>0</v>
      </c>
      <c r="AT392" s="1">
        <f t="shared" si="161"/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0</v>
      </c>
      <c r="BR392" s="1">
        <v>0</v>
      </c>
      <c r="BS392" s="1">
        <v>0</v>
      </c>
      <c r="BT392" s="1">
        <v>0</v>
      </c>
      <c r="BU392" s="1">
        <v>0</v>
      </c>
      <c r="BV392" s="1">
        <v>0</v>
      </c>
      <c r="BW392" s="1">
        <v>0</v>
      </c>
      <c r="BX392" s="1">
        <v>0</v>
      </c>
      <c r="BY392" s="1">
        <f t="shared" si="162"/>
        <v>0</v>
      </c>
      <c r="BZ392" s="1">
        <v>0</v>
      </c>
      <c r="CA392" s="44"/>
    </row>
    <row r="393" spans="1:79" ht="12">
      <c r="A393" s="23"/>
      <c r="B393" s="9" t="s">
        <v>199</v>
      </c>
      <c r="C393" s="25"/>
      <c r="D393" s="1">
        <v>0</v>
      </c>
      <c r="E393" s="1">
        <v>0</v>
      </c>
      <c r="F393" s="1">
        <f t="shared" si="150"/>
        <v>0</v>
      </c>
      <c r="G393" s="1">
        <f t="shared" si="151"/>
        <v>0</v>
      </c>
      <c r="H393" s="1">
        <f t="shared" si="152"/>
        <v>0</v>
      </c>
      <c r="I393" s="1">
        <f t="shared" si="153"/>
        <v>0</v>
      </c>
      <c r="J393" s="1">
        <f t="shared" si="154"/>
        <v>0</v>
      </c>
      <c r="K393" s="1">
        <f t="shared" si="155"/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f t="shared" si="156"/>
        <v>0</v>
      </c>
      <c r="AP393" s="1">
        <f t="shared" si="157"/>
        <v>0</v>
      </c>
      <c r="AQ393" s="1">
        <f t="shared" si="158"/>
        <v>0</v>
      </c>
      <c r="AR393" s="1">
        <f t="shared" si="159"/>
        <v>0</v>
      </c>
      <c r="AS393" s="1">
        <f t="shared" si="160"/>
        <v>0</v>
      </c>
      <c r="AT393" s="1">
        <f t="shared" si="161"/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0</v>
      </c>
      <c r="BR393" s="1">
        <v>0</v>
      </c>
      <c r="BS393" s="1">
        <v>0</v>
      </c>
      <c r="BT393" s="1">
        <v>0</v>
      </c>
      <c r="BU393" s="1">
        <v>0</v>
      </c>
      <c r="BV393" s="1">
        <v>0</v>
      </c>
      <c r="BW393" s="1">
        <v>0</v>
      </c>
      <c r="BX393" s="1">
        <v>0</v>
      </c>
      <c r="BY393" s="1">
        <f t="shared" si="162"/>
        <v>0</v>
      </c>
      <c r="BZ393" s="1">
        <v>0</v>
      </c>
      <c r="CA393" s="44"/>
    </row>
    <row r="394" spans="1:79" ht="36">
      <c r="A394" s="23"/>
      <c r="B394" s="11" t="s">
        <v>483</v>
      </c>
      <c r="C394" s="25" t="s">
        <v>482</v>
      </c>
      <c r="D394" s="1">
        <v>0.295584</v>
      </c>
      <c r="E394" s="1">
        <v>0</v>
      </c>
      <c r="F394" s="1">
        <f t="shared" si="150"/>
        <v>0</v>
      </c>
      <c r="G394" s="1">
        <f t="shared" si="151"/>
        <v>0</v>
      </c>
      <c r="H394" s="1">
        <f t="shared" si="152"/>
        <v>0</v>
      </c>
      <c r="I394" s="1">
        <f t="shared" si="153"/>
        <v>0</v>
      </c>
      <c r="J394" s="1">
        <f t="shared" si="154"/>
        <v>0</v>
      </c>
      <c r="K394" s="1">
        <f t="shared" si="155"/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f t="shared" si="156"/>
        <v>0</v>
      </c>
      <c r="AP394" s="1">
        <f t="shared" si="157"/>
        <v>0</v>
      </c>
      <c r="AQ394" s="1">
        <f t="shared" si="158"/>
        <v>0</v>
      </c>
      <c r="AR394" s="1">
        <f t="shared" si="159"/>
        <v>0</v>
      </c>
      <c r="AS394" s="1">
        <f t="shared" si="160"/>
        <v>0</v>
      </c>
      <c r="AT394" s="1">
        <f t="shared" si="161"/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0</v>
      </c>
      <c r="BR394" s="1">
        <v>0</v>
      </c>
      <c r="BS394" s="1">
        <v>0</v>
      </c>
      <c r="BT394" s="1">
        <v>0</v>
      </c>
      <c r="BU394" s="1">
        <v>0</v>
      </c>
      <c r="BV394" s="1">
        <v>0</v>
      </c>
      <c r="BW394" s="1">
        <v>0</v>
      </c>
      <c r="BX394" s="1">
        <v>0</v>
      </c>
      <c r="BY394" s="1">
        <f t="shared" si="162"/>
        <v>0</v>
      </c>
      <c r="BZ394" s="1">
        <v>0</v>
      </c>
      <c r="CA394" s="44"/>
    </row>
    <row r="395" spans="1:79" ht="36">
      <c r="A395" s="23"/>
      <c r="B395" s="11" t="s">
        <v>484</v>
      </c>
      <c r="C395" s="25" t="s">
        <v>482</v>
      </c>
      <c r="D395" s="1">
        <v>0.251204</v>
      </c>
      <c r="E395" s="1">
        <v>0</v>
      </c>
      <c r="F395" s="1">
        <f t="shared" si="150"/>
        <v>0</v>
      </c>
      <c r="G395" s="1">
        <f t="shared" si="151"/>
        <v>0</v>
      </c>
      <c r="H395" s="1">
        <f t="shared" si="152"/>
        <v>0</v>
      </c>
      <c r="I395" s="1">
        <f t="shared" si="153"/>
        <v>0</v>
      </c>
      <c r="J395" s="1">
        <f t="shared" si="154"/>
        <v>0</v>
      </c>
      <c r="K395" s="1">
        <f t="shared" si="155"/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f t="shared" si="156"/>
        <v>0</v>
      </c>
      <c r="AP395" s="1">
        <f t="shared" si="157"/>
        <v>0</v>
      </c>
      <c r="AQ395" s="1">
        <f t="shared" si="158"/>
        <v>0</v>
      </c>
      <c r="AR395" s="1">
        <f t="shared" si="159"/>
        <v>0</v>
      </c>
      <c r="AS395" s="1">
        <f t="shared" si="160"/>
        <v>0</v>
      </c>
      <c r="AT395" s="1">
        <f t="shared" si="161"/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0</v>
      </c>
      <c r="BR395" s="1">
        <v>0</v>
      </c>
      <c r="BS395" s="1">
        <v>0</v>
      </c>
      <c r="BT395" s="1">
        <v>0</v>
      </c>
      <c r="BU395" s="1">
        <v>0</v>
      </c>
      <c r="BV395" s="1">
        <v>0</v>
      </c>
      <c r="BW395" s="1">
        <v>0</v>
      </c>
      <c r="BX395" s="1">
        <v>0</v>
      </c>
      <c r="BY395" s="1">
        <f t="shared" si="162"/>
        <v>0</v>
      </c>
      <c r="BZ395" s="1">
        <v>0</v>
      </c>
      <c r="CA395" s="44"/>
    </row>
    <row r="396" spans="1:79" ht="36">
      <c r="A396" s="23"/>
      <c r="B396" s="11" t="s">
        <v>485</v>
      </c>
      <c r="C396" s="25" t="s">
        <v>482</v>
      </c>
      <c r="D396" s="1">
        <v>0.251204</v>
      </c>
      <c r="E396" s="1">
        <v>0</v>
      </c>
      <c r="F396" s="1">
        <f t="shared" si="150"/>
        <v>0</v>
      </c>
      <c r="G396" s="1">
        <f t="shared" si="151"/>
        <v>0</v>
      </c>
      <c r="H396" s="1">
        <f t="shared" si="152"/>
        <v>0</v>
      </c>
      <c r="I396" s="1">
        <f t="shared" si="153"/>
        <v>0</v>
      </c>
      <c r="J396" s="1">
        <f t="shared" si="154"/>
        <v>0</v>
      </c>
      <c r="K396" s="1">
        <f t="shared" si="155"/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f t="shared" si="156"/>
        <v>0</v>
      </c>
      <c r="AP396" s="1">
        <f t="shared" si="157"/>
        <v>0</v>
      </c>
      <c r="AQ396" s="1">
        <f t="shared" si="158"/>
        <v>0</v>
      </c>
      <c r="AR396" s="1">
        <f t="shared" si="159"/>
        <v>0</v>
      </c>
      <c r="AS396" s="1">
        <f t="shared" si="160"/>
        <v>0</v>
      </c>
      <c r="AT396" s="1">
        <f t="shared" si="161"/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0</v>
      </c>
      <c r="BR396" s="1">
        <v>0</v>
      </c>
      <c r="BS396" s="1">
        <v>0</v>
      </c>
      <c r="BT396" s="1">
        <v>0</v>
      </c>
      <c r="BU396" s="1">
        <v>0</v>
      </c>
      <c r="BV396" s="1">
        <v>0</v>
      </c>
      <c r="BW396" s="1">
        <v>0</v>
      </c>
      <c r="BX396" s="1">
        <v>0</v>
      </c>
      <c r="BY396" s="1">
        <f t="shared" si="162"/>
        <v>0</v>
      </c>
      <c r="BZ396" s="1">
        <v>0</v>
      </c>
      <c r="CA396" s="44"/>
    </row>
    <row r="397" spans="1:79" ht="12">
      <c r="A397" s="23"/>
      <c r="B397" s="9" t="s">
        <v>166</v>
      </c>
      <c r="C397" s="25"/>
      <c r="D397" s="1">
        <v>0</v>
      </c>
      <c r="E397" s="1">
        <v>0</v>
      </c>
      <c r="F397" s="1">
        <f t="shared" si="150"/>
        <v>0</v>
      </c>
      <c r="G397" s="1">
        <f t="shared" si="151"/>
        <v>0</v>
      </c>
      <c r="H397" s="1">
        <f t="shared" si="152"/>
        <v>0</v>
      </c>
      <c r="I397" s="1">
        <f t="shared" si="153"/>
        <v>0</v>
      </c>
      <c r="J397" s="1">
        <f t="shared" si="154"/>
        <v>0</v>
      </c>
      <c r="K397" s="1">
        <f t="shared" si="155"/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f t="shared" si="156"/>
        <v>0</v>
      </c>
      <c r="AP397" s="1">
        <f t="shared" si="157"/>
        <v>0</v>
      </c>
      <c r="AQ397" s="1">
        <f t="shared" si="158"/>
        <v>0</v>
      </c>
      <c r="AR397" s="1">
        <f t="shared" si="159"/>
        <v>0</v>
      </c>
      <c r="AS397" s="1">
        <f t="shared" si="160"/>
        <v>0</v>
      </c>
      <c r="AT397" s="1">
        <f t="shared" si="161"/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0</v>
      </c>
      <c r="BR397" s="1">
        <v>0</v>
      </c>
      <c r="BS397" s="1">
        <v>0</v>
      </c>
      <c r="BT397" s="1">
        <v>0</v>
      </c>
      <c r="BU397" s="1">
        <v>0</v>
      </c>
      <c r="BV397" s="1">
        <v>0</v>
      </c>
      <c r="BW397" s="1">
        <v>0</v>
      </c>
      <c r="BX397" s="1">
        <v>0</v>
      </c>
      <c r="BY397" s="1">
        <f t="shared" si="162"/>
        <v>0</v>
      </c>
      <c r="BZ397" s="1">
        <v>0</v>
      </c>
      <c r="CA397" s="44"/>
    </row>
    <row r="398" spans="1:79" ht="36">
      <c r="A398" s="23"/>
      <c r="B398" s="11" t="s">
        <v>486</v>
      </c>
      <c r="C398" s="25" t="s">
        <v>482</v>
      </c>
      <c r="D398" s="1">
        <v>0.295584</v>
      </c>
      <c r="E398" s="1">
        <v>0</v>
      </c>
      <c r="F398" s="1">
        <f t="shared" si="150"/>
        <v>0</v>
      </c>
      <c r="G398" s="1">
        <f t="shared" si="151"/>
        <v>0</v>
      </c>
      <c r="H398" s="1">
        <f t="shared" si="152"/>
        <v>0</v>
      </c>
      <c r="I398" s="1">
        <f t="shared" si="153"/>
        <v>0</v>
      </c>
      <c r="J398" s="1">
        <f t="shared" si="154"/>
        <v>0</v>
      </c>
      <c r="K398" s="1">
        <f t="shared" si="155"/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f t="shared" si="156"/>
        <v>0</v>
      </c>
      <c r="AP398" s="1">
        <f t="shared" si="157"/>
        <v>0</v>
      </c>
      <c r="AQ398" s="1">
        <f t="shared" si="158"/>
        <v>0</v>
      </c>
      <c r="AR398" s="1">
        <f t="shared" si="159"/>
        <v>0</v>
      </c>
      <c r="AS398" s="1">
        <f t="shared" si="160"/>
        <v>0</v>
      </c>
      <c r="AT398" s="1">
        <f t="shared" si="161"/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0</v>
      </c>
      <c r="BR398" s="1">
        <v>0</v>
      </c>
      <c r="BS398" s="1">
        <v>0</v>
      </c>
      <c r="BT398" s="1">
        <v>0</v>
      </c>
      <c r="BU398" s="1">
        <v>0</v>
      </c>
      <c r="BV398" s="1">
        <v>0</v>
      </c>
      <c r="BW398" s="1">
        <v>0</v>
      </c>
      <c r="BX398" s="1">
        <v>0</v>
      </c>
      <c r="BY398" s="1">
        <f t="shared" si="162"/>
        <v>0</v>
      </c>
      <c r="BZ398" s="1">
        <v>0</v>
      </c>
      <c r="CA398" s="44"/>
    </row>
    <row r="399" spans="1:79" ht="36">
      <c r="A399" s="23"/>
      <c r="B399" s="11" t="s">
        <v>487</v>
      </c>
      <c r="C399" s="25" t="s">
        <v>482</v>
      </c>
      <c r="D399" s="1">
        <v>0.295584</v>
      </c>
      <c r="E399" s="1">
        <v>0</v>
      </c>
      <c r="F399" s="1">
        <f t="shared" si="150"/>
        <v>0</v>
      </c>
      <c r="G399" s="1">
        <f t="shared" si="151"/>
        <v>0</v>
      </c>
      <c r="H399" s="1">
        <f t="shared" si="152"/>
        <v>0</v>
      </c>
      <c r="I399" s="1">
        <f t="shared" si="153"/>
        <v>0</v>
      </c>
      <c r="J399" s="1">
        <f t="shared" si="154"/>
        <v>0</v>
      </c>
      <c r="K399" s="1">
        <f t="shared" si="155"/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f t="shared" si="156"/>
        <v>0</v>
      </c>
      <c r="AP399" s="1">
        <f t="shared" si="157"/>
        <v>0</v>
      </c>
      <c r="AQ399" s="1">
        <f t="shared" si="158"/>
        <v>0</v>
      </c>
      <c r="AR399" s="1">
        <f t="shared" si="159"/>
        <v>0</v>
      </c>
      <c r="AS399" s="1">
        <f t="shared" si="160"/>
        <v>0</v>
      </c>
      <c r="AT399" s="1">
        <f t="shared" si="161"/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0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f t="shared" si="162"/>
        <v>0</v>
      </c>
      <c r="BZ399" s="1">
        <v>0</v>
      </c>
      <c r="CA399" s="44"/>
    </row>
    <row r="400" spans="1:79" ht="12">
      <c r="A400" s="23"/>
      <c r="B400" s="9" t="s">
        <v>221</v>
      </c>
      <c r="C400" s="25"/>
      <c r="D400" s="1">
        <v>0</v>
      </c>
      <c r="E400" s="1">
        <v>0</v>
      </c>
      <c r="F400" s="1">
        <f t="shared" si="150"/>
        <v>0</v>
      </c>
      <c r="G400" s="1">
        <f t="shared" si="151"/>
        <v>0</v>
      </c>
      <c r="H400" s="1">
        <f t="shared" si="152"/>
        <v>0</v>
      </c>
      <c r="I400" s="1">
        <f t="shared" si="153"/>
        <v>0</v>
      </c>
      <c r="J400" s="1">
        <f t="shared" si="154"/>
        <v>0</v>
      </c>
      <c r="K400" s="1">
        <f t="shared" si="155"/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f t="shared" si="156"/>
        <v>0</v>
      </c>
      <c r="AP400" s="1">
        <f t="shared" si="157"/>
        <v>0</v>
      </c>
      <c r="AQ400" s="1">
        <f t="shared" si="158"/>
        <v>0</v>
      </c>
      <c r="AR400" s="1">
        <f t="shared" si="159"/>
        <v>0</v>
      </c>
      <c r="AS400" s="1">
        <f t="shared" si="160"/>
        <v>0</v>
      </c>
      <c r="AT400" s="1">
        <f t="shared" si="161"/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0</v>
      </c>
      <c r="BR400" s="1">
        <v>0</v>
      </c>
      <c r="BS400" s="1">
        <v>0</v>
      </c>
      <c r="BT400" s="1">
        <v>0</v>
      </c>
      <c r="BU400" s="1">
        <v>0</v>
      </c>
      <c r="BV400" s="1">
        <v>0</v>
      </c>
      <c r="BW400" s="1">
        <v>0</v>
      </c>
      <c r="BX400" s="1">
        <v>0</v>
      </c>
      <c r="BY400" s="1">
        <f t="shared" si="162"/>
        <v>0</v>
      </c>
      <c r="BZ400" s="1">
        <v>0</v>
      </c>
      <c r="CA400" s="44"/>
    </row>
    <row r="401" spans="1:79" ht="36">
      <c r="A401" s="23"/>
      <c r="B401" s="11" t="s">
        <v>488</v>
      </c>
      <c r="C401" s="25" t="s">
        <v>482</v>
      </c>
      <c r="D401" s="1">
        <v>0.251204</v>
      </c>
      <c r="E401" s="1">
        <v>0</v>
      </c>
      <c r="F401" s="1">
        <f t="shared" si="150"/>
        <v>0.251204</v>
      </c>
      <c r="G401" s="1">
        <f t="shared" si="151"/>
        <v>0</v>
      </c>
      <c r="H401" s="1">
        <f t="shared" si="152"/>
        <v>0</v>
      </c>
      <c r="I401" s="1">
        <f t="shared" si="153"/>
        <v>0</v>
      </c>
      <c r="J401" s="1">
        <f t="shared" si="154"/>
        <v>0</v>
      </c>
      <c r="K401" s="1">
        <f t="shared" si="155"/>
        <v>1</v>
      </c>
      <c r="L401" s="1">
        <v>0</v>
      </c>
      <c r="M401" s="1">
        <v>0.251204</v>
      </c>
      <c r="N401" s="1">
        <v>0</v>
      </c>
      <c r="O401" s="1">
        <v>0</v>
      </c>
      <c r="P401" s="1">
        <v>0</v>
      </c>
      <c r="Q401" s="1">
        <v>0</v>
      </c>
      <c r="R401" s="1">
        <v>1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f t="shared" si="156"/>
        <v>0.23103221000000002</v>
      </c>
      <c r="AP401" s="1">
        <f t="shared" si="157"/>
        <v>0</v>
      </c>
      <c r="AQ401" s="1">
        <f t="shared" si="158"/>
        <v>0</v>
      </c>
      <c r="AR401" s="1">
        <f t="shared" si="159"/>
        <v>0</v>
      </c>
      <c r="AS401" s="1">
        <f t="shared" si="160"/>
        <v>0</v>
      </c>
      <c r="AT401" s="1">
        <f t="shared" si="161"/>
        <v>1</v>
      </c>
      <c r="AU401" s="1">
        <v>0</v>
      </c>
      <c r="AV401" s="1">
        <v>0.23103221000000002</v>
      </c>
      <c r="AW401" s="1">
        <v>0</v>
      </c>
      <c r="AX401" s="1">
        <v>0</v>
      </c>
      <c r="AY401" s="1">
        <v>0</v>
      </c>
      <c r="AZ401" s="1">
        <v>0</v>
      </c>
      <c r="BA401" s="1">
        <v>1</v>
      </c>
      <c r="BB401" s="1">
        <v>0</v>
      </c>
      <c r="BC401" s="1">
        <v>0</v>
      </c>
      <c r="BD401" s="1">
        <v>0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0</v>
      </c>
      <c r="BR401" s="1">
        <v>0</v>
      </c>
      <c r="BS401" s="1">
        <v>0</v>
      </c>
      <c r="BT401" s="1">
        <v>0</v>
      </c>
      <c r="BU401" s="1">
        <v>0</v>
      </c>
      <c r="BV401" s="1">
        <v>0</v>
      </c>
      <c r="BW401" s="1">
        <v>0</v>
      </c>
      <c r="BX401" s="1">
        <v>0</v>
      </c>
      <c r="BY401" s="1">
        <f t="shared" si="162"/>
        <v>-0.020171789999999967</v>
      </c>
      <c r="BZ401" s="1">
        <f>BY401/F401*100</f>
        <v>-8.030043311412225</v>
      </c>
      <c r="CA401" s="11" t="s">
        <v>591</v>
      </c>
    </row>
    <row r="402" spans="1:79" ht="36">
      <c r="A402" s="23"/>
      <c r="B402" s="11" t="s">
        <v>489</v>
      </c>
      <c r="C402" s="25" t="s">
        <v>482</v>
      </c>
      <c r="D402" s="1">
        <v>0.295584</v>
      </c>
      <c r="E402" s="1">
        <v>0</v>
      </c>
      <c r="F402" s="1">
        <f t="shared" si="150"/>
        <v>0</v>
      </c>
      <c r="G402" s="1">
        <f t="shared" si="151"/>
        <v>0</v>
      </c>
      <c r="H402" s="1">
        <f t="shared" si="152"/>
        <v>0</v>
      </c>
      <c r="I402" s="1">
        <f t="shared" si="153"/>
        <v>0</v>
      </c>
      <c r="J402" s="1">
        <f t="shared" si="154"/>
        <v>0</v>
      </c>
      <c r="K402" s="1">
        <f t="shared" si="155"/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f t="shared" si="156"/>
        <v>0</v>
      </c>
      <c r="AP402" s="1">
        <f t="shared" si="157"/>
        <v>0</v>
      </c>
      <c r="AQ402" s="1">
        <f t="shared" si="158"/>
        <v>0</v>
      </c>
      <c r="AR402" s="1">
        <f t="shared" si="159"/>
        <v>0</v>
      </c>
      <c r="AS402" s="1">
        <f t="shared" si="160"/>
        <v>0</v>
      </c>
      <c r="AT402" s="1">
        <f t="shared" si="161"/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0</v>
      </c>
      <c r="BR402" s="1">
        <v>0</v>
      </c>
      <c r="BS402" s="1">
        <v>0</v>
      </c>
      <c r="BT402" s="1">
        <v>0</v>
      </c>
      <c r="BU402" s="1">
        <v>0</v>
      </c>
      <c r="BV402" s="1">
        <v>0</v>
      </c>
      <c r="BW402" s="1">
        <v>0</v>
      </c>
      <c r="BX402" s="1">
        <v>0</v>
      </c>
      <c r="BY402" s="1">
        <f t="shared" si="162"/>
        <v>0</v>
      </c>
      <c r="BZ402" s="1">
        <v>0</v>
      </c>
      <c r="CA402" s="44"/>
    </row>
    <row r="403" spans="1:79" ht="12">
      <c r="A403" s="23"/>
      <c r="B403" s="9" t="s">
        <v>168</v>
      </c>
      <c r="C403" s="25"/>
      <c r="D403" s="1">
        <v>0</v>
      </c>
      <c r="E403" s="1">
        <v>0</v>
      </c>
      <c r="F403" s="1">
        <f t="shared" si="150"/>
        <v>0</v>
      </c>
      <c r="G403" s="1">
        <f t="shared" si="151"/>
        <v>0</v>
      </c>
      <c r="H403" s="1">
        <f t="shared" si="152"/>
        <v>0</v>
      </c>
      <c r="I403" s="1">
        <f t="shared" si="153"/>
        <v>0</v>
      </c>
      <c r="J403" s="1">
        <f t="shared" si="154"/>
        <v>0</v>
      </c>
      <c r="K403" s="1">
        <f t="shared" si="155"/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f t="shared" si="156"/>
        <v>0</v>
      </c>
      <c r="AP403" s="1">
        <f t="shared" si="157"/>
        <v>0</v>
      </c>
      <c r="AQ403" s="1">
        <f t="shared" si="158"/>
        <v>0</v>
      </c>
      <c r="AR403" s="1">
        <f t="shared" si="159"/>
        <v>0</v>
      </c>
      <c r="AS403" s="1">
        <f t="shared" si="160"/>
        <v>0</v>
      </c>
      <c r="AT403" s="1">
        <f t="shared" si="161"/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0</v>
      </c>
      <c r="BR403" s="1">
        <v>0</v>
      </c>
      <c r="BS403" s="1">
        <v>0</v>
      </c>
      <c r="BT403" s="1">
        <v>0</v>
      </c>
      <c r="BU403" s="1">
        <v>0</v>
      </c>
      <c r="BV403" s="1">
        <v>0</v>
      </c>
      <c r="BW403" s="1">
        <v>0</v>
      </c>
      <c r="BX403" s="1">
        <v>0</v>
      </c>
      <c r="BY403" s="1">
        <f t="shared" si="162"/>
        <v>0</v>
      </c>
      <c r="BZ403" s="1">
        <v>0</v>
      </c>
      <c r="CA403" s="44"/>
    </row>
    <row r="404" spans="1:79" ht="48">
      <c r="A404" s="23"/>
      <c r="B404" s="10" t="s">
        <v>490</v>
      </c>
      <c r="C404" s="25" t="s">
        <v>482</v>
      </c>
      <c r="D404" s="1">
        <v>0.251204</v>
      </c>
      <c r="E404" s="1">
        <v>0</v>
      </c>
      <c r="F404" s="1">
        <f t="shared" si="150"/>
        <v>0.251204</v>
      </c>
      <c r="G404" s="1">
        <f t="shared" si="151"/>
        <v>0</v>
      </c>
      <c r="H404" s="1">
        <f t="shared" si="152"/>
        <v>0</v>
      </c>
      <c r="I404" s="1">
        <f t="shared" si="153"/>
        <v>0</v>
      </c>
      <c r="J404" s="1">
        <f t="shared" si="154"/>
        <v>0</v>
      </c>
      <c r="K404" s="1">
        <f t="shared" si="155"/>
        <v>1</v>
      </c>
      <c r="L404" s="1">
        <v>0</v>
      </c>
      <c r="M404" s="1">
        <v>0.251204</v>
      </c>
      <c r="N404" s="1">
        <v>0</v>
      </c>
      <c r="O404" s="1">
        <v>0</v>
      </c>
      <c r="P404" s="1">
        <v>0</v>
      </c>
      <c r="Q404" s="1">
        <v>0</v>
      </c>
      <c r="R404" s="1">
        <v>1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f t="shared" si="156"/>
        <v>0.239427</v>
      </c>
      <c r="AP404" s="1">
        <f t="shared" si="157"/>
        <v>0</v>
      </c>
      <c r="AQ404" s="1">
        <f t="shared" si="158"/>
        <v>0</v>
      </c>
      <c r="AR404" s="1">
        <f t="shared" si="159"/>
        <v>0</v>
      </c>
      <c r="AS404" s="1">
        <f t="shared" si="160"/>
        <v>0</v>
      </c>
      <c r="AT404" s="1">
        <f t="shared" si="161"/>
        <v>1</v>
      </c>
      <c r="AU404" s="1">
        <v>0</v>
      </c>
      <c r="AV404" s="1">
        <v>0.239427</v>
      </c>
      <c r="AW404" s="1">
        <v>0</v>
      </c>
      <c r="AX404" s="1">
        <v>0</v>
      </c>
      <c r="AY404" s="1">
        <v>0</v>
      </c>
      <c r="AZ404" s="1">
        <v>0</v>
      </c>
      <c r="BA404" s="1">
        <v>1</v>
      </c>
      <c r="BB404" s="1">
        <v>0</v>
      </c>
      <c r="BC404" s="1">
        <v>0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0</v>
      </c>
      <c r="BR404" s="1">
        <v>0</v>
      </c>
      <c r="BS404" s="1">
        <v>0</v>
      </c>
      <c r="BT404" s="1">
        <v>0</v>
      </c>
      <c r="BU404" s="1">
        <v>0</v>
      </c>
      <c r="BV404" s="1">
        <v>0</v>
      </c>
      <c r="BW404" s="1">
        <v>0</v>
      </c>
      <c r="BX404" s="1">
        <v>0</v>
      </c>
      <c r="BY404" s="1">
        <f t="shared" si="162"/>
        <v>-0.011776999999999982</v>
      </c>
      <c r="BZ404" s="1">
        <f>BY404/F404*100</f>
        <v>-4.688221525134943</v>
      </c>
      <c r="CA404" s="11" t="s">
        <v>591</v>
      </c>
    </row>
    <row r="405" spans="1:79" ht="12">
      <c r="A405" s="23"/>
      <c r="B405" s="9" t="s">
        <v>225</v>
      </c>
      <c r="C405" s="25"/>
      <c r="D405" s="1">
        <v>0</v>
      </c>
      <c r="E405" s="1">
        <v>0</v>
      </c>
      <c r="F405" s="1">
        <f aca="true" t="shared" si="165" ref="F405:F468">M405</f>
        <v>0</v>
      </c>
      <c r="G405" s="1">
        <f aca="true" t="shared" si="166" ref="G405:G468">N405</f>
        <v>0</v>
      </c>
      <c r="H405" s="1">
        <f aca="true" t="shared" si="167" ref="H405:H468">O405</f>
        <v>0</v>
      </c>
      <c r="I405" s="1">
        <f aca="true" t="shared" si="168" ref="I405:I468">P405</f>
        <v>0</v>
      </c>
      <c r="J405" s="1">
        <f aca="true" t="shared" si="169" ref="J405:J468">Q405</f>
        <v>0</v>
      </c>
      <c r="K405" s="1">
        <f aca="true" t="shared" si="170" ref="K405:K468">R405</f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f aca="true" t="shared" si="171" ref="AO405:AO468">AV405+BC405+BJ405+BQ405</f>
        <v>0</v>
      </c>
      <c r="AP405" s="1">
        <f aca="true" t="shared" si="172" ref="AP405:AP468">AW405+BD405+BK405+BR405</f>
        <v>0</v>
      </c>
      <c r="AQ405" s="1">
        <f aca="true" t="shared" si="173" ref="AQ405:AQ468">AX405+BE405+BL405+BS405</f>
        <v>0</v>
      </c>
      <c r="AR405" s="1">
        <f aca="true" t="shared" si="174" ref="AR405:AR468">AY405+BF405+BM405+BT405</f>
        <v>0</v>
      </c>
      <c r="AS405" s="1">
        <f aca="true" t="shared" si="175" ref="AS405:AS468">AZ405+BG405+BN405+BU405</f>
        <v>0</v>
      </c>
      <c r="AT405" s="1">
        <f aca="true" t="shared" si="176" ref="AT405:AT468">BA405+BH405+BO405+BV405</f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0</v>
      </c>
      <c r="BR405" s="1">
        <v>0</v>
      </c>
      <c r="BS405" s="1">
        <v>0</v>
      </c>
      <c r="BT405" s="1">
        <v>0</v>
      </c>
      <c r="BU405" s="1">
        <v>0</v>
      </c>
      <c r="BV405" s="1">
        <v>0</v>
      </c>
      <c r="BW405" s="1">
        <v>0</v>
      </c>
      <c r="BX405" s="1">
        <v>0</v>
      </c>
      <c r="BY405" s="1">
        <f aca="true" t="shared" si="177" ref="BY405:BY468">AO405-F405</f>
        <v>0</v>
      </c>
      <c r="BZ405" s="1">
        <v>0</v>
      </c>
      <c r="CA405" s="44"/>
    </row>
    <row r="406" spans="1:79" ht="36">
      <c r="A406" s="23"/>
      <c r="B406" s="10" t="s">
        <v>491</v>
      </c>
      <c r="C406" s="25" t="s">
        <v>482</v>
      </c>
      <c r="D406" s="1">
        <v>0.251204</v>
      </c>
      <c r="E406" s="1">
        <v>0</v>
      </c>
      <c r="F406" s="1">
        <f t="shared" si="165"/>
        <v>0</v>
      </c>
      <c r="G406" s="1">
        <f t="shared" si="166"/>
        <v>0</v>
      </c>
      <c r="H406" s="1">
        <f t="shared" si="167"/>
        <v>0</v>
      </c>
      <c r="I406" s="1">
        <f t="shared" si="168"/>
        <v>0</v>
      </c>
      <c r="J406" s="1">
        <f t="shared" si="169"/>
        <v>0</v>
      </c>
      <c r="K406" s="1">
        <f t="shared" si="170"/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f t="shared" si="171"/>
        <v>0</v>
      </c>
      <c r="AP406" s="1">
        <f t="shared" si="172"/>
        <v>0</v>
      </c>
      <c r="AQ406" s="1">
        <f t="shared" si="173"/>
        <v>0</v>
      </c>
      <c r="AR406" s="1">
        <f t="shared" si="174"/>
        <v>0</v>
      </c>
      <c r="AS406" s="1">
        <f t="shared" si="175"/>
        <v>0</v>
      </c>
      <c r="AT406" s="1">
        <f t="shared" si="176"/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0</v>
      </c>
      <c r="BR406" s="1">
        <v>0</v>
      </c>
      <c r="BS406" s="1">
        <v>0</v>
      </c>
      <c r="BT406" s="1">
        <v>0</v>
      </c>
      <c r="BU406" s="1">
        <v>0</v>
      </c>
      <c r="BV406" s="1">
        <v>0</v>
      </c>
      <c r="BW406" s="1">
        <v>0</v>
      </c>
      <c r="BX406" s="1">
        <v>0</v>
      </c>
      <c r="BY406" s="1">
        <f t="shared" si="177"/>
        <v>0</v>
      </c>
      <c r="BZ406" s="1">
        <v>0</v>
      </c>
      <c r="CA406" s="44"/>
    </row>
    <row r="407" spans="1:79" ht="24">
      <c r="A407" s="23" t="s">
        <v>200</v>
      </c>
      <c r="B407" s="13" t="s">
        <v>201</v>
      </c>
      <c r="C407" s="25"/>
      <c r="D407" s="1">
        <v>0</v>
      </c>
      <c r="E407" s="1">
        <v>0</v>
      </c>
      <c r="F407" s="1">
        <f t="shared" si="165"/>
        <v>0</v>
      </c>
      <c r="G407" s="1">
        <f t="shared" si="166"/>
        <v>0</v>
      </c>
      <c r="H407" s="1">
        <f t="shared" si="167"/>
        <v>0</v>
      </c>
      <c r="I407" s="1">
        <f t="shared" si="168"/>
        <v>0</v>
      </c>
      <c r="J407" s="1">
        <f t="shared" si="169"/>
        <v>0</v>
      </c>
      <c r="K407" s="1">
        <f t="shared" si="170"/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f t="shared" si="171"/>
        <v>0</v>
      </c>
      <c r="AP407" s="1">
        <f t="shared" si="172"/>
        <v>0</v>
      </c>
      <c r="AQ407" s="1">
        <f t="shared" si="173"/>
        <v>0</v>
      </c>
      <c r="AR407" s="1">
        <f t="shared" si="174"/>
        <v>0</v>
      </c>
      <c r="AS407" s="1">
        <f t="shared" si="175"/>
        <v>0</v>
      </c>
      <c r="AT407" s="1">
        <f t="shared" si="176"/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0</v>
      </c>
      <c r="BR407" s="1">
        <v>0</v>
      </c>
      <c r="BS407" s="1">
        <v>0</v>
      </c>
      <c r="BT407" s="1">
        <v>0</v>
      </c>
      <c r="BU407" s="1">
        <v>0</v>
      </c>
      <c r="BV407" s="1">
        <v>0</v>
      </c>
      <c r="BW407" s="1">
        <v>0</v>
      </c>
      <c r="BX407" s="1">
        <v>0</v>
      </c>
      <c r="BY407" s="1">
        <f t="shared" si="177"/>
        <v>0</v>
      </c>
      <c r="BZ407" s="1">
        <v>0</v>
      </c>
      <c r="CA407" s="44"/>
    </row>
    <row r="408" spans="1:79" ht="24">
      <c r="A408" s="23" t="s">
        <v>202</v>
      </c>
      <c r="B408" s="13" t="s">
        <v>203</v>
      </c>
      <c r="C408" s="25"/>
      <c r="D408" s="1">
        <v>0</v>
      </c>
      <c r="E408" s="1">
        <v>0</v>
      </c>
      <c r="F408" s="1">
        <f t="shared" si="165"/>
        <v>0</v>
      </c>
      <c r="G408" s="1">
        <f t="shared" si="166"/>
        <v>0</v>
      </c>
      <c r="H408" s="1">
        <f t="shared" si="167"/>
        <v>0</v>
      </c>
      <c r="I408" s="1">
        <f t="shared" si="168"/>
        <v>0</v>
      </c>
      <c r="J408" s="1">
        <f t="shared" si="169"/>
        <v>0</v>
      </c>
      <c r="K408" s="1">
        <f t="shared" si="170"/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f t="shared" si="171"/>
        <v>0</v>
      </c>
      <c r="AP408" s="1">
        <f t="shared" si="172"/>
        <v>0</v>
      </c>
      <c r="AQ408" s="1">
        <f t="shared" si="173"/>
        <v>0</v>
      </c>
      <c r="AR408" s="1">
        <f t="shared" si="174"/>
        <v>0</v>
      </c>
      <c r="AS408" s="1">
        <f t="shared" si="175"/>
        <v>0</v>
      </c>
      <c r="AT408" s="1">
        <f t="shared" si="176"/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v>0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0</v>
      </c>
      <c r="BR408" s="1">
        <v>0</v>
      </c>
      <c r="BS408" s="1">
        <v>0</v>
      </c>
      <c r="BT408" s="1">
        <v>0</v>
      </c>
      <c r="BU408" s="1">
        <v>0</v>
      </c>
      <c r="BV408" s="1">
        <v>0</v>
      </c>
      <c r="BW408" s="1">
        <v>0</v>
      </c>
      <c r="BX408" s="1">
        <v>0</v>
      </c>
      <c r="BY408" s="1">
        <f t="shared" si="177"/>
        <v>0</v>
      </c>
      <c r="BZ408" s="1">
        <v>0</v>
      </c>
      <c r="CA408" s="44"/>
    </row>
    <row r="409" spans="1:79" ht="24">
      <c r="A409" s="24" t="s">
        <v>204</v>
      </c>
      <c r="B409" s="13" t="s">
        <v>205</v>
      </c>
      <c r="C409" s="42" t="s">
        <v>109</v>
      </c>
      <c r="D409" s="1">
        <v>26.60304422370343</v>
      </c>
      <c r="E409" s="1">
        <v>0</v>
      </c>
      <c r="F409" s="1">
        <f t="shared" si="165"/>
        <v>3.69200956367796</v>
      </c>
      <c r="G409" s="1">
        <f t="shared" si="166"/>
        <v>0</v>
      </c>
      <c r="H409" s="1">
        <f t="shared" si="167"/>
        <v>0</v>
      </c>
      <c r="I409" s="1">
        <f t="shared" si="168"/>
        <v>0</v>
      </c>
      <c r="J409" s="1">
        <f t="shared" si="169"/>
        <v>0</v>
      </c>
      <c r="K409" s="1">
        <f t="shared" si="170"/>
        <v>1</v>
      </c>
      <c r="L409" s="1">
        <v>0</v>
      </c>
      <c r="M409" s="1">
        <v>3.69200956367796</v>
      </c>
      <c r="N409" s="1">
        <v>0</v>
      </c>
      <c r="O409" s="1">
        <v>0</v>
      </c>
      <c r="P409" s="1">
        <v>0</v>
      </c>
      <c r="Q409" s="1">
        <v>0</v>
      </c>
      <c r="R409" s="1">
        <v>1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f t="shared" si="171"/>
        <v>5.921386099999999</v>
      </c>
      <c r="AP409" s="1">
        <f t="shared" si="172"/>
        <v>0</v>
      </c>
      <c r="AQ409" s="1">
        <f t="shared" si="173"/>
        <v>0</v>
      </c>
      <c r="AR409" s="1">
        <f t="shared" si="174"/>
        <v>0</v>
      </c>
      <c r="AS409" s="1">
        <f t="shared" si="175"/>
        <v>0</v>
      </c>
      <c r="AT409" s="1">
        <f t="shared" si="176"/>
        <v>8</v>
      </c>
      <c r="AU409" s="1">
        <v>0</v>
      </c>
      <c r="AV409" s="1">
        <v>5.921386099999999</v>
      </c>
      <c r="AW409" s="1">
        <f aca="true" t="shared" si="178" ref="AW409:BV409">AW410+AW411</f>
        <v>0</v>
      </c>
      <c r="AX409" s="1">
        <f t="shared" si="178"/>
        <v>0</v>
      </c>
      <c r="AY409" s="1">
        <f t="shared" si="178"/>
        <v>0</v>
      </c>
      <c r="AZ409" s="1">
        <f t="shared" si="178"/>
        <v>0</v>
      </c>
      <c r="BA409" s="1">
        <f t="shared" si="178"/>
        <v>8</v>
      </c>
      <c r="BB409" s="1">
        <f t="shared" si="178"/>
        <v>0</v>
      </c>
      <c r="BC409" s="1">
        <f t="shared" si="178"/>
        <v>0</v>
      </c>
      <c r="BD409" s="1">
        <f t="shared" si="178"/>
        <v>0</v>
      </c>
      <c r="BE409" s="1">
        <f t="shared" si="178"/>
        <v>0</v>
      </c>
      <c r="BF409" s="1">
        <f t="shared" si="178"/>
        <v>0</v>
      </c>
      <c r="BG409" s="1">
        <f t="shared" si="178"/>
        <v>0</v>
      </c>
      <c r="BH409" s="1">
        <f t="shared" si="178"/>
        <v>0</v>
      </c>
      <c r="BI409" s="1">
        <f t="shared" si="178"/>
        <v>0</v>
      </c>
      <c r="BJ409" s="1">
        <f t="shared" si="178"/>
        <v>0</v>
      </c>
      <c r="BK409" s="1">
        <f t="shared" si="178"/>
        <v>0</v>
      </c>
      <c r="BL409" s="1">
        <f t="shared" si="178"/>
        <v>0</v>
      </c>
      <c r="BM409" s="1">
        <f t="shared" si="178"/>
        <v>0</v>
      </c>
      <c r="BN409" s="1">
        <f t="shared" si="178"/>
        <v>0</v>
      </c>
      <c r="BO409" s="1">
        <f t="shared" si="178"/>
        <v>0</v>
      </c>
      <c r="BP409" s="1">
        <f t="shared" si="178"/>
        <v>0</v>
      </c>
      <c r="BQ409" s="1">
        <f t="shared" si="178"/>
        <v>0</v>
      </c>
      <c r="BR409" s="1">
        <f t="shared" si="178"/>
        <v>0</v>
      </c>
      <c r="BS409" s="1">
        <f t="shared" si="178"/>
        <v>0</v>
      </c>
      <c r="BT409" s="1">
        <f t="shared" si="178"/>
        <v>0</v>
      </c>
      <c r="BU409" s="1">
        <f t="shared" si="178"/>
        <v>0</v>
      </c>
      <c r="BV409" s="1">
        <f t="shared" si="178"/>
        <v>0</v>
      </c>
      <c r="BW409" s="1">
        <v>0</v>
      </c>
      <c r="BX409" s="1">
        <v>0</v>
      </c>
      <c r="BY409" s="1">
        <f t="shared" si="177"/>
        <v>2.2293765363220395</v>
      </c>
      <c r="BZ409" s="1">
        <f>BY409/F409*100</f>
        <v>60.38382344007653</v>
      </c>
      <c r="CA409" s="44"/>
    </row>
    <row r="410" spans="1:79" ht="24">
      <c r="A410" s="24" t="s">
        <v>206</v>
      </c>
      <c r="B410" s="13" t="s">
        <v>207</v>
      </c>
      <c r="C410" s="41"/>
      <c r="D410" s="1">
        <v>0</v>
      </c>
      <c r="E410" s="1">
        <v>0</v>
      </c>
      <c r="F410" s="1">
        <f t="shared" si="165"/>
        <v>0</v>
      </c>
      <c r="G410" s="1">
        <f t="shared" si="166"/>
        <v>0</v>
      </c>
      <c r="H410" s="1">
        <f t="shared" si="167"/>
        <v>0</v>
      </c>
      <c r="I410" s="1">
        <f t="shared" si="168"/>
        <v>0</v>
      </c>
      <c r="J410" s="1">
        <f t="shared" si="169"/>
        <v>0</v>
      </c>
      <c r="K410" s="1">
        <f t="shared" si="170"/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f t="shared" si="171"/>
        <v>0</v>
      </c>
      <c r="AP410" s="1">
        <f t="shared" si="172"/>
        <v>0</v>
      </c>
      <c r="AQ410" s="1">
        <f t="shared" si="173"/>
        <v>0</v>
      </c>
      <c r="AR410" s="1">
        <f t="shared" si="174"/>
        <v>0</v>
      </c>
      <c r="AS410" s="1">
        <f t="shared" si="175"/>
        <v>0</v>
      </c>
      <c r="AT410" s="1">
        <f t="shared" si="176"/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v>0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0</v>
      </c>
      <c r="BR410" s="1">
        <v>0</v>
      </c>
      <c r="BS410" s="1">
        <v>0</v>
      </c>
      <c r="BT410" s="1">
        <v>0</v>
      </c>
      <c r="BU410" s="1">
        <v>0</v>
      </c>
      <c r="BV410" s="1">
        <v>0</v>
      </c>
      <c r="BW410" s="1">
        <v>0</v>
      </c>
      <c r="BX410" s="1">
        <v>0</v>
      </c>
      <c r="BY410" s="1">
        <f t="shared" si="177"/>
        <v>0</v>
      </c>
      <c r="BZ410" s="1">
        <v>0</v>
      </c>
      <c r="CA410" s="44"/>
    </row>
    <row r="411" spans="1:79" ht="24">
      <c r="A411" s="24" t="s">
        <v>208</v>
      </c>
      <c r="B411" s="13" t="s">
        <v>209</v>
      </c>
      <c r="C411" s="42" t="s">
        <v>109</v>
      </c>
      <c r="D411" s="1">
        <v>26.60304422370343</v>
      </c>
      <c r="E411" s="1">
        <v>0</v>
      </c>
      <c r="F411" s="1">
        <f t="shared" si="165"/>
        <v>3.69200956367796</v>
      </c>
      <c r="G411" s="1">
        <f t="shared" si="166"/>
        <v>0</v>
      </c>
      <c r="H411" s="1">
        <f t="shared" si="167"/>
        <v>0</v>
      </c>
      <c r="I411" s="1">
        <f t="shared" si="168"/>
        <v>0</v>
      </c>
      <c r="J411" s="1">
        <f t="shared" si="169"/>
        <v>0</v>
      </c>
      <c r="K411" s="1">
        <f t="shared" si="170"/>
        <v>1</v>
      </c>
      <c r="L411" s="1">
        <v>0</v>
      </c>
      <c r="M411" s="1">
        <v>3.69200956367796</v>
      </c>
      <c r="N411" s="1">
        <v>0</v>
      </c>
      <c r="O411" s="1">
        <v>0</v>
      </c>
      <c r="P411" s="1">
        <v>0</v>
      </c>
      <c r="Q411" s="1">
        <v>0</v>
      </c>
      <c r="R411" s="1">
        <v>1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f t="shared" si="171"/>
        <v>5.921386099999999</v>
      </c>
      <c r="AP411" s="1">
        <f t="shared" si="172"/>
        <v>0</v>
      </c>
      <c r="AQ411" s="1">
        <f t="shared" si="173"/>
        <v>0</v>
      </c>
      <c r="AR411" s="1">
        <f t="shared" si="174"/>
        <v>0</v>
      </c>
      <c r="AS411" s="1">
        <f t="shared" si="175"/>
        <v>0</v>
      </c>
      <c r="AT411" s="1">
        <f t="shared" si="176"/>
        <v>8</v>
      </c>
      <c r="AU411" s="1">
        <v>0</v>
      </c>
      <c r="AV411" s="1">
        <v>5.921386099999999</v>
      </c>
      <c r="AW411" s="1">
        <f aca="true" t="shared" si="179" ref="AW411:BV411">AW412+AW414+AW416</f>
        <v>0</v>
      </c>
      <c r="AX411" s="1">
        <f t="shared" si="179"/>
        <v>0</v>
      </c>
      <c r="AY411" s="1">
        <f t="shared" si="179"/>
        <v>0</v>
      </c>
      <c r="AZ411" s="1">
        <f t="shared" si="179"/>
        <v>0</v>
      </c>
      <c r="BA411" s="1">
        <f t="shared" si="179"/>
        <v>8</v>
      </c>
      <c r="BB411" s="1">
        <f t="shared" si="179"/>
        <v>0</v>
      </c>
      <c r="BC411" s="1">
        <f t="shared" si="179"/>
        <v>0</v>
      </c>
      <c r="BD411" s="1">
        <f t="shared" si="179"/>
        <v>0</v>
      </c>
      <c r="BE411" s="1">
        <f t="shared" si="179"/>
        <v>0</v>
      </c>
      <c r="BF411" s="1">
        <f t="shared" si="179"/>
        <v>0</v>
      </c>
      <c r="BG411" s="1">
        <f t="shared" si="179"/>
        <v>0</v>
      </c>
      <c r="BH411" s="1">
        <f t="shared" si="179"/>
        <v>0</v>
      </c>
      <c r="BI411" s="1">
        <f t="shared" si="179"/>
        <v>0</v>
      </c>
      <c r="BJ411" s="1">
        <f t="shared" si="179"/>
        <v>0</v>
      </c>
      <c r="BK411" s="1">
        <f t="shared" si="179"/>
        <v>0</v>
      </c>
      <c r="BL411" s="1">
        <f t="shared" si="179"/>
        <v>0</v>
      </c>
      <c r="BM411" s="1">
        <f t="shared" si="179"/>
        <v>0</v>
      </c>
      <c r="BN411" s="1">
        <f t="shared" si="179"/>
        <v>0</v>
      </c>
      <c r="BO411" s="1">
        <f t="shared" si="179"/>
        <v>0</v>
      </c>
      <c r="BP411" s="1">
        <f t="shared" si="179"/>
        <v>0</v>
      </c>
      <c r="BQ411" s="1">
        <f t="shared" si="179"/>
        <v>0</v>
      </c>
      <c r="BR411" s="1">
        <f t="shared" si="179"/>
        <v>0</v>
      </c>
      <c r="BS411" s="1">
        <f t="shared" si="179"/>
        <v>0</v>
      </c>
      <c r="BT411" s="1">
        <f t="shared" si="179"/>
        <v>0</v>
      </c>
      <c r="BU411" s="1">
        <f t="shared" si="179"/>
        <v>0</v>
      </c>
      <c r="BV411" s="1">
        <f t="shared" si="179"/>
        <v>0</v>
      </c>
      <c r="BW411" s="1">
        <v>0</v>
      </c>
      <c r="BX411" s="1">
        <v>0</v>
      </c>
      <c r="BY411" s="1">
        <f t="shared" si="177"/>
        <v>2.2293765363220395</v>
      </c>
      <c r="BZ411" s="1">
        <f>BY411/F411*100</f>
        <v>60.38382344007653</v>
      </c>
      <c r="CA411" s="44"/>
    </row>
    <row r="412" spans="1:79" ht="24">
      <c r="A412" s="24" t="s">
        <v>235</v>
      </c>
      <c r="B412" s="15" t="s">
        <v>492</v>
      </c>
      <c r="C412" s="41" t="s">
        <v>493</v>
      </c>
      <c r="D412" s="1">
        <v>2.538789</v>
      </c>
      <c r="E412" s="1">
        <v>0</v>
      </c>
      <c r="F412" s="1">
        <f t="shared" si="165"/>
        <v>0</v>
      </c>
      <c r="G412" s="1">
        <f t="shared" si="166"/>
        <v>0</v>
      </c>
      <c r="H412" s="1">
        <f t="shared" si="167"/>
        <v>0</v>
      </c>
      <c r="I412" s="1">
        <f t="shared" si="168"/>
        <v>0</v>
      </c>
      <c r="J412" s="1">
        <f t="shared" si="169"/>
        <v>0</v>
      </c>
      <c r="K412" s="1">
        <f t="shared" si="170"/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f t="shared" si="171"/>
        <v>0</v>
      </c>
      <c r="AP412" s="1">
        <f t="shared" si="172"/>
        <v>0</v>
      </c>
      <c r="AQ412" s="1">
        <f t="shared" si="173"/>
        <v>0</v>
      </c>
      <c r="AR412" s="1">
        <f t="shared" si="174"/>
        <v>0</v>
      </c>
      <c r="AS412" s="1">
        <f t="shared" si="175"/>
        <v>0</v>
      </c>
      <c r="AT412" s="1">
        <f t="shared" si="176"/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0</v>
      </c>
      <c r="BR412" s="1">
        <v>0</v>
      </c>
      <c r="BS412" s="1">
        <v>0</v>
      </c>
      <c r="BT412" s="1">
        <v>0</v>
      </c>
      <c r="BU412" s="1">
        <v>0</v>
      </c>
      <c r="BV412" s="1">
        <v>0</v>
      </c>
      <c r="BW412" s="1">
        <v>0</v>
      </c>
      <c r="BX412" s="1">
        <v>0</v>
      </c>
      <c r="BY412" s="1">
        <f t="shared" si="177"/>
        <v>0</v>
      </c>
      <c r="BZ412" s="1">
        <v>0</v>
      </c>
      <c r="CA412" s="44"/>
    </row>
    <row r="413" spans="1:79" ht="12">
      <c r="A413" s="24"/>
      <c r="B413" s="18">
        <v>2021</v>
      </c>
      <c r="C413" s="25" t="s">
        <v>493</v>
      </c>
      <c r="D413" s="1">
        <v>0</v>
      </c>
      <c r="E413" s="1">
        <v>0</v>
      </c>
      <c r="F413" s="1">
        <f t="shared" si="165"/>
        <v>0</v>
      </c>
      <c r="G413" s="1">
        <f t="shared" si="166"/>
        <v>0</v>
      </c>
      <c r="H413" s="1">
        <f t="shared" si="167"/>
        <v>0</v>
      </c>
      <c r="I413" s="1">
        <f t="shared" si="168"/>
        <v>0</v>
      </c>
      <c r="J413" s="1">
        <f t="shared" si="169"/>
        <v>0</v>
      </c>
      <c r="K413" s="1">
        <f t="shared" si="170"/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f t="shared" si="171"/>
        <v>0</v>
      </c>
      <c r="AP413" s="1">
        <f t="shared" si="172"/>
        <v>0</v>
      </c>
      <c r="AQ413" s="1">
        <f t="shared" si="173"/>
        <v>0</v>
      </c>
      <c r="AR413" s="1">
        <f t="shared" si="174"/>
        <v>0</v>
      </c>
      <c r="AS413" s="1">
        <f t="shared" si="175"/>
        <v>0</v>
      </c>
      <c r="AT413" s="1">
        <f t="shared" si="176"/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0</v>
      </c>
      <c r="BR413" s="1">
        <v>0</v>
      </c>
      <c r="BS413" s="1">
        <v>0</v>
      </c>
      <c r="BT413" s="1">
        <v>0</v>
      </c>
      <c r="BU413" s="1">
        <v>0</v>
      </c>
      <c r="BV413" s="1">
        <v>0</v>
      </c>
      <c r="BW413" s="1">
        <v>0</v>
      </c>
      <c r="BX413" s="1">
        <v>0</v>
      </c>
      <c r="BY413" s="1">
        <f t="shared" si="177"/>
        <v>0</v>
      </c>
      <c r="BZ413" s="1">
        <v>0</v>
      </c>
      <c r="CA413" s="44"/>
    </row>
    <row r="414" spans="1:79" ht="12">
      <c r="A414" s="24" t="s">
        <v>236</v>
      </c>
      <c r="B414" s="15" t="s">
        <v>210</v>
      </c>
      <c r="C414" s="41" t="s">
        <v>494</v>
      </c>
      <c r="D414" s="1">
        <v>0.558295</v>
      </c>
      <c r="E414" s="1">
        <v>0</v>
      </c>
      <c r="F414" s="1">
        <f t="shared" si="165"/>
        <v>0</v>
      </c>
      <c r="G414" s="1">
        <f t="shared" si="166"/>
        <v>0</v>
      </c>
      <c r="H414" s="1">
        <f t="shared" si="167"/>
        <v>0</v>
      </c>
      <c r="I414" s="1">
        <f t="shared" si="168"/>
        <v>0</v>
      </c>
      <c r="J414" s="1">
        <f t="shared" si="169"/>
        <v>0</v>
      </c>
      <c r="K414" s="1">
        <f t="shared" si="170"/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f t="shared" si="171"/>
        <v>0</v>
      </c>
      <c r="AP414" s="1">
        <f t="shared" si="172"/>
        <v>0</v>
      </c>
      <c r="AQ414" s="1">
        <f t="shared" si="173"/>
        <v>0</v>
      </c>
      <c r="AR414" s="1">
        <f t="shared" si="174"/>
        <v>0</v>
      </c>
      <c r="AS414" s="1">
        <f t="shared" si="175"/>
        <v>0</v>
      </c>
      <c r="AT414" s="1">
        <f t="shared" si="176"/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0</v>
      </c>
      <c r="BR414" s="1">
        <v>0</v>
      </c>
      <c r="BS414" s="1">
        <v>0</v>
      </c>
      <c r="BT414" s="1">
        <v>0</v>
      </c>
      <c r="BU414" s="1">
        <v>0</v>
      </c>
      <c r="BV414" s="1">
        <v>0</v>
      </c>
      <c r="BW414" s="1">
        <v>0</v>
      </c>
      <c r="BX414" s="1">
        <v>0</v>
      </c>
      <c r="BY414" s="1">
        <f t="shared" si="177"/>
        <v>0</v>
      </c>
      <c r="BZ414" s="1">
        <v>0</v>
      </c>
      <c r="CA414" s="44"/>
    </row>
    <row r="415" spans="1:79" ht="12">
      <c r="A415" s="24"/>
      <c r="B415" s="19">
        <v>2021</v>
      </c>
      <c r="C415" s="25" t="s">
        <v>494</v>
      </c>
      <c r="D415" s="1">
        <v>0.558295</v>
      </c>
      <c r="E415" s="1">
        <v>0</v>
      </c>
      <c r="F415" s="1">
        <f t="shared" si="165"/>
        <v>0</v>
      </c>
      <c r="G415" s="1">
        <f t="shared" si="166"/>
        <v>0</v>
      </c>
      <c r="H415" s="1">
        <f t="shared" si="167"/>
        <v>0</v>
      </c>
      <c r="I415" s="1">
        <f t="shared" si="168"/>
        <v>0</v>
      </c>
      <c r="J415" s="1">
        <f t="shared" si="169"/>
        <v>0</v>
      </c>
      <c r="K415" s="1">
        <f t="shared" si="170"/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f t="shared" si="171"/>
        <v>0</v>
      </c>
      <c r="AP415" s="1">
        <f t="shared" si="172"/>
        <v>0</v>
      </c>
      <c r="AQ415" s="1">
        <f t="shared" si="173"/>
        <v>0</v>
      </c>
      <c r="AR415" s="1">
        <f t="shared" si="174"/>
        <v>0</v>
      </c>
      <c r="AS415" s="1">
        <f t="shared" si="175"/>
        <v>0</v>
      </c>
      <c r="AT415" s="1">
        <f t="shared" si="176"/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0</v>
      </c>
      <c r="BG415" s="1">
        <v>0</v>
      </c>
      <c r="BH415" s="1">
        <v>0</v>
      </c>
      <c r="BI415" s="1">
        <v>0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0</v>
      </c>
      <c r="BR415" s="1">
        <v>0</v>
      </c>
      <c r="BS415" s="1">
        <v>0</v>
      </c>
      <c r="BT415" s="1">
        <v>0</v>
      </c>
      <c r="BU415" s="1">
        <v>0</v>
      </c>
      <c r="BV415" s="1">
        <v>0</v>
      </c>
      <c r="BW415" s="1">
        <v>0</v>
      </c>
      <c r="BX415" s="1">
        <v>0</v>
      </c>
      <c r="BY415" s="1">
        <f t="shared" si="177"/>
        <v>0</v>
      </c>
      <c r="BZ415" s="1">
        <v>0</v>
      </c>
      <c r="CA415" s="44"/>
    </row>
    <row r="416" spans="1:79" ht="12">
      <c r="A416" s="24" t="s">
        <v>237</v>
      </c>
      <c r="B416" s="20" t="s">
        <v>211</v>
      </c>
      <c r="C416" s="41" t="s">
        <v>495</v>
      </c>
      <c r="D416" s="1">
        <v>23.505960223703433</v>
      </c>
      <c r="E416" s="1">
        <v>0</v>
      </c>
      <c r="F416" s="1">
        <f t="shared" si="165"/>
        <v>3.69200956367796</v>
      </c>
      <c r="G416" s="1">
        <f t="shared" si="166"/>
        <v>0</v>
      </c>
      <c r="H416" s="1">
        <f t="shared" si="167"/>
        <v>0</v>
      </c>
      <c r="I416" s="1">
        <f t="shared" si="168"/>
        <v>0</v>
      </c>
      <c r="J416" s="1">
        <f t="shared" si="169"/>
        <v>0</v>
      </c>
      <c r="K416" s="1">
        <f t="shared" si="170"/>
        <v>1</v>
      </c>
      <c r="L416" s="1">
        <v>0</v>
      </c>
      <c r="M416" s="1">
        <v>3.69200956367796</v>
      </c>
      <c r="N416" s="1">
        <v>0</v>
      </c>
      <c r="O416" s="1">
        <v>0</v>
      </c>
      <c r="P416" s="1">
        <v>0</v>
      </c>
      <c r="Q416" s="1">
        <v>0</v>
      </c>
      <c r="R416" s="1">
        <v>1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f t="shared" si="171"/>
        <v>5.921386099999999</v>
      </c>
      <c r="AP416" s="1">
        <f t="shared" si="172"/>
        <v>0</v>
      </c>
      <c r="AQ416" s="1">
        <f t="shared" si="173"/>
        <v>0</v>
      </c>
      <c r="AR416" s="1">
        <f t="shared" si="174"/>
        <v>0</v>
      </c>
      <c r="AS416" s="1">
        <f t="shared" si="175"/>
        <v>0</v>
      </c>
      <c r="AT416" s="1">
        <f t="shared" si="176"/>
        <v>8</v>
      </c>
      <c r="AU416" s="1">
        <v>0</v>
      </c>
      <c r="AV416" s="1">
        <v>5.921386099999999</v>
      </c>
      <c r="AW416" s="1">
        <f>SUM(AW418:AW430)</f>
        <v>0</v>
      </c>
      <c r="AX416" s="1">
        <f aca="true" t="shared" si="180" ref="AX416:BV416">SUM(AX418:AX430)</f>
        <v>0</v>
      </c>
      <c r="AY416" s="1">
        <f t="shared" si="180"/>
        <v>0</v>
      </c>
      <c r="AZ416" s="1">
        <f t="shared" si="180"/>
        <v>0</v>
      </c>
      <c r="BA416" s="1">
        <f t="shared" si="180"/>
        <v>8</v>
      </c>
      <c r="BB416" s="1">
        <f t="shared" si="180"/>
        <v>0</v>
      </c>
      <c r="BC416" s="1">
        <f t="shared" si="180"/>
        <v>0</v>
      </c>
      <c r="BD416" s="1">
        <f t="shared" si="180"/>
        <v>0</v>
      </c>
      <c r="BE416" s="1">
        <f t="shared" si="180"/>
        <v>0</v>
      </c>
      <c r="BF416" s="1">
        <f t="shared" si="180"/>
        <v>0</v>
      </c>
      <c r="BG416" s="1">
        <f t="shared" si="180"/>
        <v>0</v>
      </c>
      <c r="BH416" s="1">
        <f t="shared" si="180"/>
        <v>0</v>
      </c>
      <c r="BI416" s="1">
        <f t="shared" si="180"/>
        <v>0</v>
      </c>
      <c r="BJ416" s="1">
        <f t="shared" si="180"/>
        <v>0</v>
      </c>
      <c r="BK416" s="1">
        <f t="shared" si="180"/>
        <v>0</v>
      </c>
      <c r="BL416" s="1">
        <f t="shared" si="180"/>
        <v>0</v>
      </c>
      <c r="BM416" s="1">
        <f t="shared" si="180"/>
        <v>0</v>
      </c>
      <c r="BN416" s="1">
        <f t="shared" si="180"/>
        <v>0</v>
      </c>
      <c r="BO416" s="1">
        <f t="shared" si="180"/>
        <v>0</v>
      </c>
      <c r="BP416" s="1">
        <f t="shared" si="180"/>
        <v>0</v>
      </c>
      <c r="BQ416" s="1">
        <f t="shared" si="180"/>
        <v>0</v>
      </c>
      <c r="BR416" s="1">
        <f t="shared" si="180"/>
        <v>0</v>
      </c>
      <c r="BS416" s="1">
        <f t="shared" si="180"/>
        <v>0</v>
      </c>
      <c r="BT416" s="1">
        <f t="shared" si="180"/>
        <v>0</v>
      </c>
      <c r="BU416" s="1">
        <f t="shared" si="180"/>
        <v>0</v>
      </c>
      <c r="BV416" s="1">
        <f t="shared" si="180"/>
        <v>0</v>
      </c>
      <c r="BW416" s="1">
        <v>0</v>
      </c>
      <c r="BX416" s="1">
        <v>0</v>
      </c>
      <c r="BY416" s="1">
        <f t="shared" si="177"/>
        <v>2.2293765363220395</v>
      </c>
      <c r="BZ416" s="1">
        <f>BY416/F416*100</f>
        <v>60.38382344007653</v>
      </c>
      <c r="CA416" s="44"/>
    </row>
    <row r="417" spans="1:79" ht="12">
      <c r="A417" s="23"/>
      <c r="B417" s="9" t="s">
        <v>246</v>
      </c>
      <c r="C417" s="25"/>
      <c r="D417" s="1">
        <v>0</v>
      </c>
      <c r="E417" s="1">
        <v>0</v>
      </c>
      <c r="F417" s="1">
        <f t="shared" si="165"/>
        <v>0</v>
      </c>
      <c r="G417" s="1">
        <f t="shared" si="166"/>
        <v>0</v>
      </c>
      <c r="H417" s="1">
        <f t="shared" si="167"/>
        <v>0</v>
      </c>
      <c r="I417" s="1">
        <f t="shared" si="168"/>
        <v>0</v>
      </c>
      <c r="J417" s="1">
        <f t="shared" si="169"/>
        <v>0</v>
      </c>
      <c r="K417" s="1">
        <f t="shared" si="170"/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f t="shared" si="171"/>
        <v>0</v>
      </c>
      <c r="AP417" s="1">
        <f t="shared" si="172"/>
        <v>0</v>
      </c>
      <c r="AQ417" s="1">
        <f t="shared" si="173"/>
        <v>0</v>
      </c>
      <c r="AR417" s="1">
        <f t="shared" si="174"/>
        <v>0</v>
      </c>
      <c r="AS417" s="1">
        <f t="shared" si="175"/>
        <v>0</v>
      </c>
      <c r="AT417" s="1">
        <f t="shared" si="176"/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  <c r="BF417" s="1">
        <v>0</v>
      </c>
      <c r="BG417" s="1">
        <v>0</v>
      </c>
      <c r="BH417" s="1">
        <v>0</v>
      </c>
      <c r="BI417" s="1">
        <v>0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0</v>
      </c>
      <c r="BQ417" s="1">
        <v>0</v>
      </c>
      <c r="BR417" s="1">
        <v>0</v>
      </c>
      <c r="BS417" s="1">
        <v>0</v>
      </c>
      <c r="BT417" s="1">
        <v>0</v>
      </c>
      <c r="BU417" s="1">
        <v>0</v>
      </c>
      <c r="BV417" s="1">
        <v>0</v>
      </c>
      <c r="BW417" s="1">
        <v>0</v>
      </c>
      <c r="BX417" s="1">
        <v>0</v>
      </c>
      <c r="BY417" s="1">
        <f t="shared" si="177"/>
        <v>0</v>
      </c>
      <c r="BZ417" s="1">
        <v>0</v>
      </c>
      <c r="CA417" s="44"/>
    </row>
    <row r="418" spans="1:79" ht="12">
      <c r="A418" s="23"/>
      <c r="B418" s="10" t="s">
        <v>496</v>
      </c>
      <c r="C418" s="25" t="s">
        <v>495</v>
      </c>
      <c r="D418" s="1">
        <v>0.2641949152542373</v>
      </c>
      <c r="E418" s="1">
        <v>0</v>
      </c>
      <c r="F418" s="1">
        <f t="shared" si="165"/>
        <v>0</v>
      </c>
      <c r="G418" s="1">
        <f t="shared" si="166"/>
        <v>0</v>
      </c>
      <c r="H418" s="1">
        <f t="shared" si="167"/>
        <v>0</v>
      </c>
      <c r="I418" s="1">
        <f t="shared" si="168"/>
        <v>0</v>
      </c>
      <c r="J418" s="1">
        <f t="shared" si="169"/>
        <v>0</v>
      </c>
      <c r="K418" s="1">
        <f t="shared" si="170"/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f t="shared" si="171"/>
        <v>0</v>
      </c>
      <c r="AP418" s="1">
        <f t="shared" si="172"/>
        <v>0</v>
      </c>
      <c r="AQ418" s="1">
        <f t="shared" si="173"/>
        <v>0</v>
      </c>
      <c r="AR418" s="1">
        <f t="shared" si="174"/>
        <v>0</v>
      </c>
      <c r="AS418" s="1">
        <f t="shared" si="175"/>
        <v>0</v>
      </c>
      <c r="AT418" s="1">
        <f t="shared" si="176"/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v>0</v>
      </c>
      <c r="BE418" s="1">
        <v>0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0</v>
      </c>
      <c r="BQ418" s="1">
        <v>0</v>
      </c>
      <c r="BR418" s="1">
        <v>0</v>
      </c>
      <c r="BS418" s="1">
        <v>0</v>
      </c>
      <c r="BT418" s="1">
        <v>0</v>
      </c>
      <c r="BU418" s="1">
        <v>0</v>
      </c>
      <c r="BV418" s="1">
        <v>0</v>
      </c>
      <c r="BW418" s="1">
        <v>0</v>
      </c>
      <c r="BX418" s="1">
        <v>0</v>
      </c>
      <c r="BY418" s="1">
        <f t="shared" si="177"/>
        <v>0</v>
      </c>
      <c r="BZ418" s="1">
        <v>0</v>
      </c>
      <c r="CA418" s="44"/>
    </row>
    <row r="419" spans="1:79" ht="12">
      <c r="A419" s="23"/>
      <c r="B419" s="10" t="s">
        <v>497</v>
      </c>
      <c r="C419" s="25" t="s">
        <v>495</v>
      </c>
      <c r="D419" s="1">
        <v>0.47190677966101696</v>
      </c>
      <c r="E419" s="1">
        <v>0</v>
      </c>
      <c r="F419" s="1">
        <f t="shared" si="165"/>
        <v>0</v>
      </c>
      <c r="G419" s="1">
        <f t="shared" si="166"/>
        <v>0</v>
      </c>
      <c r="H419" s="1">
        <f t="shared" si="167"/>
        <v>0</v>
      </c>
      <c r="I419" s="1">
        <f t="shared" si="168"/>
        <v>0</v>
      </c>
      <c r="J419" s="1">
        <f t="shared" si="169"/>
        <v>0</v>
      </c>
      <c r="K419" s="1">
        <f t="shared" si="170"/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f t="shared" si="171"/>
        <v>0</v>
      </c>
      <c r="AP419" s="1">
        <f t="shared" si="172"/>
        <v>0</v>
      </c>
      <c r="AQ419" s="1">
        <f t="shared" si="173"/>
        <v>0</v>
      </c>
      <c r="AR419" s="1">
        <f t="shared" si="174"/>
        <v>0</v>
      </c>
      <c r="AS419" s="1">
        <f t="shared" si="175"/>
        <v>0</v>
      </c>
      <c r="AT419" s="1">
        <f t="shared" si="176"/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  <c r="BF419" s="1">
        <v>0</v>
      </c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0</v>
      </c>
      <c r="BR419" s="1">
        <v>0</v>
      </c>
      <c r="BS419" s="1">
        <v>0</v>
      </c>
      <c r="BT419" s="1">
        <v>0</v>
      </c>
      <c r="BU419" s="1">
        <v>0</v>
      </c>
      <c r="BV419" s="1">
        <v>0</v>
      </c>
      <c r="BW419" s="1">
        <v>0</v>
      </c>
      <c r="BX419" s="1">
        <v>0</v>
      </c>
      <c r="BY419" s="1">
        <f t="shared" si="177"/>
        <v>0</v>
      </c>
      <c r="BZ419" s="1">
        <v>0</v>
      </c>
      <c r="CA419" s="44"/>
    </row>
    <row r="420" spans="1:79" ht="12">
      <c r="A420" s="23"/>
      <c r="B420" s="10" t="s">
        <v>575</v>
      </c>
      <c r="C420" s="25" t="s">
        <v>495</v>
      </c>
      <c r="D420" s="1">
        <v>0</v>
      </c>
      <c r="E420" s="1">
        <v>0</v>
      </c>
      <c r="F420" s="1">
        <f t="shared" si="165"/>
        <v>0</v>
      </c>
      <c r="G420" s="1">
        <f t="shared" si="166"/>
        <v>0</v>
      </c>
      <c r="H420" s="1">
        <f t="shared" si="167"/>
        <v>0</v>
      </c>
      <c r="I420" s="1">
        <f t="shared" si="168"/>
        <v>0</v>
      </c>
      <c r="J420" s="1">
        <f t="shared" si="169"/>
        <v>0</v>
      </c>
      <c r="K420" s="1">
        <f t="shared" si="170"/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f t="shared" si="171"/>
        <v>0.273625</v>
      </c>
      <c r="AP420" s="1">
        <f t="shared" si="172"/>
        <v>0</v>
      </c>
      <c r="AQ420" s="1">
        <f t="shared" si="173"/>
        <v>0</v>
      </c>
      <c r="AR420" s="1">
        <f t="shared" si="174"/>
        <v>0</v>
      </c>
      <c r="AS420" s="1">
        <f t="shared" si="175"/>
        <v>0</v>
      </c>
      <c r="AT420" s="1">
        <f t="shared" si="176"/>
        <v>5</v>
      </c>
      <c r="AU420" s="1">
        <v>0</v>
      </c>
      <c r="AV420" s="1">
        <v>0.273625</v>
      </c>
      <c r="AW420" s="1">
        <v>0</v>
      </c>
      <c r="AX420" s="1">
        <v>0</v>
      </c>
      <c r="AY420" s="1">
        <v>0</v>
      </c>
      <c r="AZ420" s="1">
        <v>0</v>
      </c>
      <c r="BA420" s="1">
        <v>5</v>
      </c>
      <c r="BB420" s="1">
        <v>0</v>
      </c>
      <c r="BC420" s="1">
        <v>0</v>
      </c>
      <c r="BD420" s="1">
        <v>0</v>
      </c>
      <c r="BE420" s="1">
        <v>0</v>
      </c>
      <c r="BF420" s="1">
        <v>0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0</v>
      </c>
      <c r="BR420" s="1">
        <v>0</v>
      </c>
      <c r="BS420" s="1">
        <v>0</v>
      </c>
      <c r="BT420" s="1">
        <v>0</v>
      </c>
      <c r="BU420" s="1">
        <v>0</v>
      </c>
      <c r="BV420" s="1">
        <v>0</v>
      </c>
      <c r="BW420" s="1">
        <v>0</v>
      </c>
      <c r="BX420" s="1">
        <v>0</v>
      </c>
      <c r="BY420" s="1">
        <f t="shared" si="177"/>
        <v>0.273625</v>
      </c>
      <c r="BZ420" s="1">
        <v>0</v>
      </c>
      <c r="CA420" s="44" t="s">
        <v>584</v>
      </c>
    </row>
    <row r="421" spans="1:79" ht="24">
      <c r="A421" s="23"/>
      <c r="B421" s="10" t="s">
        <v>498</v>
      </c>
      <c r="C421" s="25" t="s">
        <v>495</v>
      </c>
      <c r="D421" s="1">
        <v>0.4555084745762712</v>
      </c>
      <c r="E421" s="1">
        <v>0</v>
      </c>
      <c r="F421" s="1">
        <f t="shared" si="165"/>
        <v>0</v>
      </c>
      <c r="G421" s="1">
        <f t="shared" si="166"/>
        <v>0</v>
      </c>
      <c r="H421" s="1">
        <f t="shared" si="167"/>
        <v>0</v>
      </c>
      <c r="I421" s="1">
        <f t="shared" si="168"/>
        <v>0</v>
      </c>
      <c r="J421" s="1">
        <f t="shared" si="169"/>
        <v>0</v>
      </c>
      <c r="K421" s="1">
        <f t="shared" si="170"/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f t="shared" si="171"/>
        <v>0</v>
      </c>
      <c r="AP421" s="1">
        <f t="shared" si="172"/>
        <v>0</v>
      </c>
      <c r="AQ421" s="1">
        <f t="shared" si="173"/>
        <v>0</v>
      </c>
      <c r="AR421" s="1">
        <f t="shared" si="174"/>
        <v>0</v>
      </c>
      <c r="AS421" s="1">
        <f t="shared" si="175"/>
        <v>0</v>
      </c>
      <c r="AT421" s="1">
        <f t="shared" si="176"/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0</v>
      </c>
      <c r="BF421" s="1">
        <v>0</v>
      </c>
      <c r="BG421" s="1">
        <v>0</v>
      </c>
      <c r="BH421" s="1">
        <v>0</v>
      </c>
      <c r="BI421" s="1">
        <v>0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0</v>
      </c>
      <c r="BR421" s="1">
        <v>0</v>
      </c>
      <c r="BS421" s="1">
        <v>0</v>
      </c>
      <c r="BT421" s="1">
        <v>0</v>
      </c>
      <c r="BU421" s="1">
        <v>0</v>
      </c>
      <c r="BV421" s="1">
        <v>0</v>
      </c>
      <c r="BW421" s="1">
        <v>0</v>
      </c>
      <c r="BX421" s="1">
        <v>0</v>
      </c>
      <c r="BY421" s="1">
        <f t="shared" si="177"/>
        <v>0</v>
      </c>
      <c r="BZ421" s="1">
        <v>0</v>
      </c>
      <c r="CA421" s="44"/>
    </row>
    <row r="422" spans="1:79" ht="24">
      <c r="A422" s="23"/>
      <c r="B422" s="10" t="s">
        <v>499</v>
      </c>
      <c r="C422" s="25" t="s">
        <v>495</v>
      </c>
      <c r="D422" s="1">
        <v>0.13665254237288135</v>
      </c>
      <c r="E422" s="1">
        <v>0</v>
      </c>
      <c r="F422" s="1">
        <f t="shared" si="165"/>
        <v>0</v>
      </c>
      <c r="G422" s="1">
        <f t="shared" si="166"/>
        <v>0</v>
      </c>
      <c r="H422" s="1">
        <f t="shared" si="167"/>
        <v>0</v>
      </c>
      <c r="I422" s="1">
        <f t="shared" si="168"/>
        <v>0</v>
      </c>
      <c r="J422" s="1">
        <f t="shared" si="169"/>
        <v>0</v>
      </c>
      <c r="K422" s="1">
        <f t="shared" si="170"/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f t="shared" si="171"/>
        <v>0</v>
      </c>
      <c r="AP422" s="1">
        <f t="shared" si="172"/>
        <v>0</v>
      </c>
      <c r="AQ422" s="1">
        <f t="shared" si="173"/>
        <v>0</v>
      </c>
      <c r="AR422" s="1">
        <f t="shared" si="174"/>
        <v>0</v>
      </c>
      <c r="AS422" s="1">
        <f t="shared" si="175"/>
        <v>0</v>
      </c>
      <c r="AT422" s="1">
        <f t="shared" si="176"/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v>0</v>
      </c>
      <c r="BG422" s="1">
        <v>0</v>
      </c>
      <c r="BH422" s="1">
        <v>0</v>
      </c>
      <c r="BI422" s="1">
        <v>0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0</v>
      </c>
      <c r="BR422" s="1">
        <v>0</v>
      </c>
      <c r="BS422" s="1">
        <v>0</v>
      </c>
      <c r="BT422" s="1">
        <v>0</v>
      </c>
      <c r="BU422" s="1">
        <v>0</v>
      </c>
      <c r="BV422" s="1">
        <v>0</v>
      </c>
      <c r="BW422" s="1">
        <v>0</v>
      </c>
      <c r="BX422" s="1">
        <v>0</v>
      </c>
      <c r="BY422" s="1">
        <f t="shared" si="177"/>
        <v>0</v>
      </c>
      <c r="BZ422" s="1">
        <v>0</v>
      </c>
      <c r="CA422" s="44"/>
    </row>
    <row r="423" spans="1:79" ht="12">
      <c r="A423" s="23"/>
      <c r="B423" s="10" t="s">
        <v>500</v>
      </c>
      <c r="C423" s="25" t="s">
        <v>495</v>
      </c>
      <c r="D423" s="1">
        <v>3.1885593220338984</v>
      </c>
      <c r="E423" s="1">
        <v>0</v>
      </c>
      <c r="F423" s="1">
        <f t="shared" si="165"/>
        <v>0</v>
      </c>
      <c r="G423" s="1">
        <f t="shared" si="166"/>
        <v>0</v>
      </c>
      <c r="H423" s="1">
        <f t="shared" si="167"/>
        <v>0</v>
      </c>
      <c r="I423" s="1">
        <f t="shared" si="168"/>
        <v>0</v>
      </c>
      <c r="J423" s="1">
        <f t="shared" si="169"/>
        <v>0</v>
      </c>
      <c r="K423" s="1">
        <f t="shared" si="170"/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f t="shared" si="171"/>
        <v>0</v>
      </c>
      <c r="AP423" s="1">
        <f t="shared" si="172"/>
        <v>0</v>
      </c>
      <c r="AQ423" s="1">
        <f t="shared" si="173"/>
        <v>0</v>
      </c>
      <c r="AR423" s="1">
        <f t="shared" si="174"/>
        <v>0</v>
      </c>
      <c r="AS423" s="1">
        <f t="shared" si="175"/>
        <v>0</v>
      </c>
      <c r="AT423" s="1">
        <f t="shared" si="176"/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v>0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0</v>
      </c>
      <c r="BR423" s="1">
        <v>0</v>
      </c>
      <c r="BS423" s="1">
        <v>0</v>
      </c>
      <c r="BT423" s="1">
        <v>0</v>
      </c>
      <c r="BU423" s="1">
        <v>0</v>
      </c>
      <c r="BV423" s="1">
        <v>0</v>
      </c>
      <c r="BW423" s="1">
        <v>0</v>
      </c>
      <c r="BX423" s="1">
        <v>0</v>
      </c>
      <c r="BY423" s="1">
        <f t="shared" si="177"/>
        <v>0</v>
      </c>
      <c r="BZ423" s="1">
        <v>0</v>
      </c>
      <c r="CA423" s="44"/>
    </row>
    <row r="424" spans="1:79" ht="12">
      <c r="A424" s="23"/>
      <c r="B424" s="10" t="s">
        <v>501</v>
      </c>
      <c r="C424" s="25" t="s">
        <v>495</v>
      </c>
      <c r="D424" s="1">
        <v>1.457627118644068</v>
      </c>
      <c r="E424" s="1">
        <v>0</v>
      </c>
      <c r="F424" s="1">
        <f t="shared" si="165"/>
        <v>0</v>
      </c>
      <c r="G424" s="1">
        <f t="shared" si="166"/>
        <v>0</v>
      </c>
      <c r="H424" s="1">
        <f t="shared" si="167"/>
        <v>0</v>
      </c>
      <c r="I424" s="1">
        <f t="shared" si="168"/>
        <v>0</v>
      </c>
      <c r="J424" s="1">
        <f t="shared" si="169"/>
        <v>0</v>
      </c>
      <c r="K424" s="1">
        <f t="shared" si="170"/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f t="shared" si="171"/>
        <v>0</v>
      </c>
      <c r="AP424" s="1">
        <f t="shared" si="172"/>
        <v>0</v>
      </c>
      <c r="AQ424" s="1">
        <f t="shared" si="173"/>
        <v>0</v>
      </c>
      <c r="AR424" s="1">
        <f t="shared" si="174"/>
        <v>0</v>
      </c>
      <c r="AS424" s="1">
        <f t="shared" si="175"/>
        <v>0</v>
      </c>
      <c r="AT424" s="1">
        <f t="shared" si="176"/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v>0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0</v>
      </c>
      <c r="BR424" s="1">
        <v>0</v>
      </c>
      <c r="BS424" s="1">
        <v>0</v>
      </c>
      <c r="BT424" s="1">
        <v>0</v>
      </c>
      <c r="BU424" s="1">
        <v>0</v>
      </c>
      <c r="BV424" s="1">
        <v>0</v>
      </c>
      <c r="BW424" s="1">
        <v>0</v>
      </c>
      <c r="BX424" s="1">
        <v>0</v>
      </c>
      <c r="BY424" s="1">
        <f t="shared" si="177"/>
        <v>0</v>
      </c>
      <c r="BZ424" s="1">
        <v>0</v>
      </c>
      <c r="CA424" s="44"/>
    </row>
    <row r="425" spans="1:79" ht="12">
      <c r="A425" s="23"/>
      <c r="B425" s="10" t="s">
        <v>502</v>
      </c>
      <c r="C425" s="25" t="s">
        <v>495</v>
      </c>
      <c r="D425" s="1">
        <v>5.0093563505848</v>
      </c>
      <c r="E425" s="1">
        <v>0</v>
      </c>
      <c r="F425" s="1">
        <f t="shared" si="165"/>
        <v>0</v>
      </c>
      <c r="G425" s="1">
        <f t="shared" si="166"/>
        <v>0</v>
      </c>
      <c r="H425" s="1">
        <f t="shared" si="167"/>
        <v>0</v>
      </c>
      <c r="I425" s="1">
        <f t="shared" si="168"/>
        <v>0</v>
      </c>
      <c r="J425" s="1">
        <f t="shared" si="169"/>
        <v>0</v>
      </c>
      <c r="K425" s="1">
        <f t="shared" si="170"/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f t="shared" si="171"/>
        <v>0</v>
      </c>
      <c r="AP425" s="1">
        <f t="shared" si="172"/>
        <v>0</v>
      </c>
      <c r="AQ425" s="1">
        <f t="shared" si="173"/>
        <v>0</v>
      </c>
      <c r="AR425" s="1">
        <f t="shared" si="174"/>
        <v>0</v>
      </c>
      <c r="AS425" s="1">
        <f t="shared" si="175"/>
        <v>0</v>
      </c>
      <c r="AT425" s="1">
        <f t="shared" si="176"/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v>0</v>
      </c>
      <c r="BG425" s="1">
        <v>0</v>
      </c>
      <c r="BH425" s="1">
        <v>0</v>
      </c>
      <c r="BI425" s="1">
        <v>0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0</v>
      </c>
      <c r="BR425" s="1">
        <v>0</v>
      </c>
      <c r="BS425" s="1">
        <v>0</v>
      </c>
      <c r="BT425" s="1">
        <v>0</v>
      </c>
      <c r="BU425" s="1">
        <v>0</v>
      </c>
      <c r="BV425" s="1">
        <v>0</v>
      </c>
      <c r="BW425" s="1">
        <v>0</v>
      </c>
      <c r="BX425" s="1">
        <v>0</v>
      </c>
      <c r="BY425" s="1">
        <f t="shared" si="177"/>
        <v>0</v>
      </c>
      <c r="BZ425" s="1">
        <v>0</v>
      </c>
      <c r="CA425" s="44"/>
    </row>
    <row r="426" spans="1:79" ht="12">
      <c r="A426" s="23"/>
      <c r="B426" s="10" t="s">
        <v>503</v>
      </c>
      <c r="C426" s="25" t="s">
        <v>495</v>
      </c>
      <c r="D426" s="1">
        <v>7.38401912735592</v>
      </c>
      <c r="E426" s="1">
        <v>0</v>
      </c>
      <c r="F426" s="1">
        <f t="shared" si="165"/>
        <v>3.69200956367796</v>
      </c>
      <c r="G426" s="1">
        <f t="shared" si="166"/>
        <v>0</v>
      </c>
      <c r="H426" s="1">
        <f t="shared" si="167"/>
        <v>0</v>
      </c>
      <c r="I426" s="1">
        <f t="shared" si="168"/>
        <v>0</v>
      </c>
      <c r="J426" s="1">
        <f t="shared" si="169"/>
        <v>0</v>
      </c>
      <c r="K426" s="1">
        <f t="shared" si="170"/>
        <v>1</v>
      </c>
      <c r="L426" s="1">
        <v>0</v>
      </c>
      <c r="M426" s="1">
        <v>3.69200956367796</v>
      </c>
      <c r="N426" s="1">
        <v>0</v>
      </c>
      <c r="O426" s="1">
        <v>0</v>
      </c>
      <c r="P426" s="1">
        <v>0</v>
      </c>
      <c r="Q426" s="1">
        <v>0</v>
      </c>
      <c r="R426" s="1">
        <v>1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f t="shared" si="171"/>
        <v>4.39833333</v>
      </c>
      <c r="AP426" s="1">
        <f t="shared" si="172"/>
        <v>0</v>
      </c>
      <c r="AQ426" s="1">
        <f t="shared" si="173"/>
        <v>0</v>
      </c>
      <c r="AR426" s="1">
        <f t="shared" si="174"/>
        <v>0</v>
      </c>
      <c r="AS426" s="1">
        <f t="shared" si="175"/>
        <v>0</v>
      </c>
      <c r="AT426" s="1">
        <f t="shared" si="176"/>
        <v>1</v>
      </c>
      <c r="AU426" s="1">
        <v>0</v>
      </c>
      <c r="AV426" s="1">
        <v>4.39833333</v>
      </c>
      <c r="AW426" s="1">
        <v>0</v>
      </c>
      <c r="AX426" s="1">
        <v>0</v>
      </c>
      <c r="AY426" s="1">
        <v>0</v>
      </c>
      <c r="AZ426" s="1">
        <v>0</v>
      </c>
      <c r="BA426" s="1">
        <v>1</v>
      </c>
      <c r="BB426" s="1">
        <v>0</v>
      </c>
      <c r="BC426" s="1">
        <v>0</v>
      </c>
      <c r="BD426" s="1">
        <v>0</v>
      </c>
      <c r="BE426" s="1">
        <v>0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0</v>
      </c>
      <c r="BR426" s="1">
        <v>0</v>
      </c>
      <c r="BS426" s="1">
        <v>0</v>
      </c>
      <c r="BT426" s="1">
        <v>0</v>
      </c>
      <c r="BU426" s="1">
        <v>0</v>
      </c>
      <c r="BV426" s="1">
        <v>0</v>
      </c>
      <c r="BW426" s="1">
        <v>0</v>
      </c>
      <c r="BX426" s="1">
        <v>0</v>
      </c>
      <c r="BY426" s="1">
        <f t="shared" si="177"/>
        <v>0.7063237663220399</v>
      </c>
      <c r="BZ426" s="1">
        <f>BY426/F426*100</f>
        <v>19.13114671399724</v>
      </c>
      <c r="CA426" s="44" t="s">
        <v>592</v>
      </c>
    </row>
    <row r="427" spans="1:79" ht="12">
      <c r="A427" s="23"/>
      <c r="B427" s="10" t="s">
        <v>504</v>
      </c>
      <c r="C427" s="25" t="s">
        <v>495</v>
      </c>
      <c r="D427" s="1">
        <v>1.2572033898305075</v>
      </c>
      <c r="E427" s="1">
        <v>0</v>
      </c>
      <c r="F427" s="1">
        <f t="shared" si="165"/>
        <v>0</v>
      </c>
      <c r="G427" s="1">
        <f t="shared" si="166"/>
        <v>0</v>
      </c>
      <c r="H427" s="1">
        <f t="shared" si="167"/>
        <v>0</v>
      </c>
      <c r="I427" s="1">
        <f t="shared" si="168"/>
        <v>0</v>
      </c>
      <c r="J427" s="1">
        <f t="shared" si="169"/>
        <v>0</v>
      </c>
      <c r="K427" s="1">
        <f t="shared" si="170"/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f t="shared" si="171"/>
        <v>0</v>
      </c>
      <c r="AP427" s="1">
        <f t="shared" si="172"/>
        <v>0</v>
      </c>
      <c r="AQ427" s="1">
        <f t="shared" si="173"/>
        <v>0</v>
      </c>
      <c r="AR427" s="1">
        <f t="shared" si="174"/>
        <v>0</v>
      </c>
      <c r="AS427" s="1">
        <f t="shared" si="175"/>
        <v>0</v>
      </c>
      <c r="AT427" s="1">
        <f t="shared" si="176"/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0</v>
      </c>
      <c r="BR427" s="1">
        <v>0</v>
      </c>
      <c r="BS427" s="1">
        <v>0</v>
      </c>
      <c r="BT427" s="1">
        <v>0</v>
      </c>
      <c r="BU427" s="1">
        <v>0</v>
      </c>
      <c r="BV427" s="1">
        <v>0</v>
      </c>
      <c r="BW427" s="1">
        <v>0</v>
      </c>
      <c r="BX427" s="1">
        <v>0</v>
      </c>
      <c r="BY427" s="1">
        <f t="shared" si="177"/>
        <v>0</v>
      </c>
      <c r="BZ427" s="1">
        <v>0</v>
      </c>
      <c r="CA427" s="44"/>
    </row>
    <row r="428" spans="1:79" ht="12">
      <c r="A428" s="23"/>
      <c r="B428" s="10" t="s">
        <v>505</v>
      </c>
      <c r="C428" s="25" t="s">
        <v>495</v>
      </c>
      <c r="D428" s="1">
        <v>3.3343220338983053</v>
      </c>
      <c r="E428" s="1">
        <v>0</v>
      </c>
      <c r="F428" s="1">
        <f t="shared" si="165"/>
        <v>0</v>
      </c>
      <c r="G428" s="1">
        <f t="shared" si="166"/>
        <v>0</v>
      </c>
      <c r="H428" s="1">
        <f t="shared" si="167"/>
        <v>0</v>
      </c>
      <c r="I428" s="1">
        <f t="shared" si="168"/>
        <v>0</v>
      </c>
      <c r="J428" s="1">
        <f t="shared" si="169"/>
        <v>0</v>
      </c>
      <c r="K428" s="1">
        <f t="shared" si="170"/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f t="shared" si="171"/>
        <v>0</v>
      </c>
      <c r="AP428" s="1">
        <f t="shared" si="172"/>
        <v>0</v>
      </c>
      <c r="AQ428" s="1">
        <f t="shared" si="173"/>
        <v>0</v>
      </c>
      <c r="AR428" s="1">
        <f t="shared" si="174"/>
        <v>0</v>
      </c>
      <c r="AS428" s="1">
        <f t="shared" si="175"/>
        <v>0</v>
      </c>
      <c r="AT428" s="1">
        <f t="shared" si="176"/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v>0</v>
      </c>
      <c r="BG428" s="1">
        <v>0</v>
      </c>
      <c r="BH428" s="1">
        <v>0</v>
      </c>
      <c r="BI428" s="1">
        <v>0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0</v>
      </c>
      <c r="BR428" s="1">
        <v>0</v>
      </c>
      <c r="BS428" s="1">
        <v>0</v>
      </c>
      <c r="BT428" s="1">
        <v>0</v>
      </c>
      <c r="BU428" s="1">
        <v>0</v>
      </c>
      <c r="BV428" s="1">
        <v>0</v>
      </c>
      <c r="BW428" s="1">
        <v>0</v>
      </c>
      <c r="BX428" s="1">
        <v>0</v>
      </c>
      <c r="BY428" s="1">
        <f t="shared" si="177"/>
        <v>0</v>
      </c>
      <c r="BZ428" s="1">
        <v>0</v>
      </c>
      <c r="CA428" s="44"/>
    </row>
    <row r="429" spans="1:79" ht="12">
      <c r="A429" s="23"/>
      <c r="B429" s="10" t="s">
        <v>506</v>
      </c>
      <c r="C429" s="25" t="s">
        <v>495</v>
      </c>
      <c r="D429" s="1">
        <v>0.5466101694915254</v>
      </c>
      <c r="E429" s="1">
        <v>0</v>
      </c>
      <c r="F429" s="1">
        <f t="shared" si="165"/>
        <v>0</v>
      </c>
      <c r="G429" s="1">
        <f t="shared" si="166"/>
        <v>0</v>
      </c>
      <c r="H429" s="1">
        <f t="shared" si="167"/>
        <v>0</v>
      </c>
      <c r="I429" s="1">
        <f t="shared" si="168"/>
        <v>0</v>
      </c>
      <c r="J429" s="1">
        <f t="shared" si="169"/>
        <v>0</v>
      </c>
      <c r="K429" s="1">
        <f t="shared" si="170"/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f t="shared" si="171"/>
        <v>0</v>
      </c>
      <c r="AP429" s="1">
        <f t="shared" si="172"/>
        <v>0</v>
      </c>
      <c r="AQ429" s="1">
        <f t="shared" si="173"/>
        <v>0</v>
      </c>
      <c r="AR429" s="1">
        <f t="shared" si="174"/>
        <v>0</v>
      </c>
      <c r="AS429" s="1">
        <f t="shared" si="175"/>
        <v>0</v>
      </c>
      <c r="AT429" s="1">
        <f t="shared" si="176"/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0</v>
      </c>
      <c r="BR429" s="1">
        <v>0</v>
      </c>
      <c r="BS429" s="1">
        <v>0</v>
      </c>
      <c r="BT429" s="1">
        <v>0</v>
      </c>
      <c r="BU429" s="1">
        <v>0</v>
      </c>
      <c r="BV429" s="1">
        <v>0</v>
      </c>
      <c r="BW429" s="1">
        <v>0</v>
      </c>
      <c r="BX429" s="1">
        <v>0</v>
      </c>
      <c r="BY429" s="1">
        <f t="shared" si="177"/>
        <v>0</v>
      </c>
      <c r="BZ429" s="1">
        <v>0</v>
      </c>
      <c r="CA429" s="44"/>
    </row>
    <row r="430" spans="1:79" ht="12">
      <c r="A430" s="23"/>
      <c r="B430" s="10" t="s">
        <v>576</v>
      </c>
      <c r="C430" s="25" t="s">
        <v>495</v>
      </c>
      <c r="D430" s="1">
        <v>0</v>
      </c>
      <c r="E430" s="1">
        <v>0</v>
      </c>
      <c r="F430" s="1">
        <f t="shared" si="165"/>
        <v>0</v>
      </c>
      <c r="G430" s="1">
        <f t="shared" si="166"/>
        <v>0</v>
      </c>
      <c r="H430" s="1">
        <f t="shared" si="167"/>
        <v>0</v>
      </c>
      <c r="I430" s="1">
        <f t="shared" si="168"/>
        <v>0</v>
      </c>
      <c r="J430" s="1">
        <f t="shared" si="169"/>
        <v>0</v>
      </c>
      <c r="K430" s="1">
        <f t="shared" si="170"/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f t="shared" si="171"/>
        <v>1.24942777</v>
      </c>
      <c r="AP430" s="1">
        <f t="shared" si="172"/>
        <v>0</v>
      </c>
      <c r="AQ430" s="1">
        <f t="shared" si="173"/>
        <v>0</v>
      </c>
      <c r="AR430" s="1">
        <f t="shared" si="174"/>
        <v>0</v>
      </c>
      <c r="AS430" s="1">
        <f t="shared" si="175"/>
        <v>0</v>
      </c>
      <c r="AT430" s="1">
        <f t="shared" si="176"/>
        <v>2</v>
      </c>
      <c r="AU430" s="1">
        <v>0</v>
      </c>
      <c r="AV430" s="1">
        <v>1.24942777</v>
      </c>
      <c r="AW430" s="1">
        <v>0</v>
      </c>
      <c r="AX430" s="1">
        <v>0</v>
      </c>
      <c r="AY430" s="1">
        <v>0</v>
      </c>
      <c r="AZ430" s="1">
        <v>0</v>
      </c>
      <c r="BA430" s="1">
        <v>2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0</v>
      </c>
      <c r="BR430" s="1">
        <v>0</v>
      </c>
      <c r="BS430" s="1">
        <v>0</v>
      </c>
      <c r="BT430" s="1">
        <v>0</v>
      </c>
      <c r="BU430" s="1">
        <v>0</v>
      </c>
      <c r="BV430" s="1">
        <v>0</v>
      </c>
      <c r="BW430" s="1">
        <v>0</v>
      </c>
      <c r="BX430" s="1">
        <v>0</v>
      </c>
      <c r="BY430" s="1">
        <f t="shared" si="177"/>
        <v>1.24942777</v>
      </c>
      <c r="BZ430" s="1">
        <v>0</v>
      </c>
      <c r="CA430" s="44" t="s">
        <v>584</v>
      </c>
    </row>
    <row r="431" spans="1:79" ht="36">
      <c r="A431" s="24" t="s">
        <v>212</v>
      </c>
      <c r="B431" s="13" t="s">
        <v>213</v>
      </c>
      <c r="C431" s="25"/>
      <c r="D431" s="1">
        <v>0</v>
      </c>
      <c r="E431" s="1">
        <v>0</v>
      </c>
      <c r="F431" s="1">
        <f t="shared" si="165"/>
        <v>0</v>
      </c>
      <c r="G431" s="1">
        <f t="shared" si="166"/>
        <v>0</v>
      </c>
      <c r="H431" s="1">
        <f t="shared" si="167"/>
        <v>0</v>
      </c>
      <c r="I431" s="1">
        <f t="shared" si="168"/>
        <v>0</v>
      </c>
      <c r="J431" s="1">
        <f t="shared" si="169"/>
        <v>0</v>
      </c>
      <c r="K431" s="1">
        <f t="shared" si="170"/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f t="shared" si="171"/>
        <v>0</v>
      </c>
      <c r="AP431" s="1">
        <f t="shared" si="172"/>
        <v>0</v>
      </c>
      <c r="AQ431" s="1">
        <f t="shared" si="173"/>
        <v>0</v>
      </c>
      <c r="AR431" s="1">
        <f t="shared" si="174"/>
        <v>0</v>
      </c>
      <c r="AS431" s="1">
        <f t="shared" si="175"/>
        <v>0</v>
      </c>
      <c r="AT431" s="1">
        <f t="shared" si="176"/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v>0</v>
      </c>
      <c r="BG431" s="1">
        <v>0</v>
      </c>
      <c r="BH431" s="1">
        <v>0</v>
      </c>
      <c r="BI431" s="1">
        <v>0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0</v>
      </c>
      <c r="BR431" s="1">
        <v>0</v>
      </c>
      <c r="BS431" s="1">
        <v>0</v>
      </c>
      <c r="BT431" s="1">
        <v>0</v>
      </c>
      <c r="BU431" s="1">
        <v>0</v>
      </c>
      <c r="BV431" s="1">
        <v>0</v>
      </c>
      <c r="BW431" s="1">
        <v>0</v>
      </c>
      <c r="BX431" s="1">
        <v>0</v>
      </c>
      <c r="BY431" s="1">
        <f t="shared" si="177"/>
        <v>0</v>
      </c>
      <c r="BZ431" s="1">
        <v>0</v>
      </c>
      <c r="CA431" s="44"/>
    </row>
    <row r="432" spans="1:79" ht="36">
      <c r="A432" s="24" t="s">
        <v>214</v>
      </c>
      <c r="B432" s="13" t="s">
        <v>215</v>
      </c>
      <c r="C432" s="25"/>
      <c r="D432" s="1">
        <v>0</v>
      </c>
      <c r="E432" s="1">
        <v>0</v>
      </c>
      <c r="F432" s="1">
        <f t="shared" si="165"/>
        <v>0</v>
      </c>
      <c r="G432" s="1">
        <f t="shared" si="166"/>
        <v>0</v>
      </c>
      <c r="H432" s="1">
        <f t="shared" si="167"/>
        <v>0</v>
      </c>
      <c r="I432" s="1">
        <f t="shared" si="168"/>
        <v>0</v>
      </c>
      <c r="J432" s="1">
        <f t="shared" si="169"/>
        <v>0</v>
      </c>
      <c r="K432" s="1">
        <f t="shared" si="170"/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f t="shared" si="171"/>
        <v>0</v>
      </c>
      <c r="AP432" s="1">
        <f t="shared" si="172"/>
        <v>0</v>
      </c>
      <c r="AQ432" s="1">
        <f t="shared" si="173"/>
        <v>0</v>
      </c>
      <c r="AR432" s="1">
        <f t="shared" si="174"/>
        <v>0</v>
      </c>
      <c r="AS432" s="1">
        <f t="shared" si="175"/>
        <v>0</v>
      </c>
      <c r="AT432" s="1">
        <f t="shared" si="176"/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0</v>
      </c>
      <c r="BG432" s="1">
        <v>0</v>
      </c>
      <c r="BH432" s="1">
        <v>0</v>
      </c>
      <c r="BI432" s="1">
        <v>0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0</v>
      </c>
      <c r="BR432" s="1">
        <v>0</v>
      </c>
      <c r="BS432" s="1">
        <v>0</v>
      </c>
      <c r="BT432" s="1">
        <v>0</v>
      </c>
      <c r="BU432" s="1">
        <v>0</v>
      </c>
      <c r="BV432" s="1">
        <v>0</v>
      </c>
      <c r="BW432" s="1">
        <v>0</v>
      </c>
      <c r="BX432" s="1">
        <v>0</v>
      </c>
      <c r="BY432" s="1">
        <f t="shared" si="177"/>
        <v>0</v>
      </c>
      <c r="BZ432" s="1">
        <v>0</v>
      </c>
      <c r="CA432" s="44"/>
    </row>
    <row r="433" spans="1:79" ht="36">
      <c r="A433" s="24" t="s">
        <v>216</v>
      </c>
      <c r="B433" s="13" t="s">
        <v>217</v>
      </c>
      <c r="C433" s="25"/>
      <c r="D433" s="1">
        <v>0</v>
      </c>
      <c r="E433" s="1">
        <v>0</v>
      </c>
      <c r="F433" s="1">
        <f t="shared" si="165"/>
        <v>0</v>
      </c>
      <c r="G433" s="1">
        <f t="shared" si="166"/>
        <v>0</v>
      </c>
      <c r="H433" s="1">
        <f t="shared" si="167"/>
        <v>0</v>
      </c>
      <c r="I433" s="1">
        <f t="shared" si="168"/>
        <v>0</v>
      </c>
      <c r="J433" s="1">
        <f t="shared" si="169"/>
        <v>0</v>
      </c>
      <c r="K433" s="1">
        <f t="shared" si="170"/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f t="shared" si="171"/>
        <v>0</v>
      </c>
      <c r="AP433" s="1">
        <f t="shared" si="172"/>
        <v>0</v>
      </c>
      <c r="AQ433" s="1">
        <f t="shared" si="173"/>
        <v>0</v>
      </c>
      <c r="AR433" s="1">
        <f t="shared" si="174"/>
        <v>0</v>
      </c>
      <c r="AS433" s="1">
        <f t="shared" si="175"/>
        <v>0</v>
      </c>
      <c r="AT433" s="1">
        <f t="shared" si="176"/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0</v>
      </c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0</v>
      </c>
      <c r="BR433" s="1">
        <v>0</v>
      </c>
      <c r="BS433" s="1">
        <v>0</v>
      </c>
      <c r="BT433" s="1">
        <v>0</v>
      </c>
      <c r="BU433" s="1">
        <v>0</v>
      </c>
      <c r="BV433" s="1">
        <v>0</v>
      </c>
      <c r="BW433" s="1">
        <v>0</v>
      </c>
      <c r="BX433" s="1">
        <v>0</v>
      </c>
      <c r="BY433" s="1">
        <f t="shared" si="177"/>
        <v>0</v>
      </c>
      <c r="BZ433" s="1">
        <v>0</v>
      </c>
      <c r="CA433" s="44"/>
    </row>
    <row r="434" spans="1:79" ht="24">
      <c r="A434" s="24" t="s">
        <v>218</v>
      </c>
      <c r="B434" s="13" t="s">
        <v>219</v>
      </c>
      <c r="C434" s="42" t="s">
        <v>109</v>
      </c>
      <c r="D434" s="1">
        <v>22.493773852637794</v>
      </c>
      <c r="E434" s="1">
        <v>0</v>
      </c>
      <c r="F434" s="1">
        <f t="shared" si="165"/>
        <v>0</v>
      </c>
      <c r="G434" s="1">
        <f t="shared" si="166"/>
        <v>0</v>
      </c>
      <c r="H434" s="1">
        <f t="shared" si="167"/>
        <v>0</v>
      </c>
      <c r="I434" s="1">
        <f t="shared" si="168"/>
        <v>0</v>
      </c>
      <c r="J434" s="1">
        <f t="shared" si="169"/>
        <v>0</v>
      </c>
      <c r="K434" s="1">
        <f t="shared" si="170"/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f t="shared" si="171"/>
        <v>0.23934221</v>
      </c>
      <c r="AP434" s="1">
        <f t="shared" si="172"/>
        <v>0</v>
      </c>
      <c r="AQ434" s="1">
        <f t="shared" si="173"/>
        <v>0</v>
      </c>
      <c r="AR434" s="1">
        <f t="shared" si="174"/>
        <v>0.384</v>
      </c>
      <c r="AS434" s="1">
        <f t="shared" si="175"/>
        <v>0</v>
      </c>
      <c r="AT434" s="1">
        <f t="shared" si="176"/>
        <v>0</v>
      </c>
      <c r="AU434" s="1">
        <v>0</v>
      </c>
      <c r="AV434" s="1">
        <v>0.23934221</v>
      </c>
      <c r="AW434" s="1">
        <f aca="true" t="shared" si="181" ref="AW434:BV434">AW435+AW464</f>
        <v>0</v>
      </c>
      <c r="AX434" s="1">
        <f t="shared" si="181"/>
        <v>0</v>
      </c>
      <c r="AY434" s="1">
        <f t="shared" si="181"/>
        <v>0.384</v>
      </c>
      <c r="AZ434" s="1">
        <f t="shared" si="181"/>
        <v>0</v>
      </c>
      <c r="BA434" s="1">
        <f t="shared" si="181"/>
        <v>0</v>
      </c>
      <c r="BB434" s="1">
        <f t="shared" si="181"/>
        <v>0</v>
      </c>
      <c r="BC434" s="1">
        <f t="shared" si="181"/>
        <v>0</v>
      </c>
      <c r="BD434" s="1">
        <f t="shared" si="181"/>
        <v>0</v>
      </c>
      <c r="BE434" s="1">
        <f t="shared" si="181"/>
        <v>0</v>
      </c>
      <c r="BF434" s="1">
        <f t="shared" si="181"/>
        <v>0</v>
      </c>
      <c r="BG434" s="1">
        <f t="shared" si="181"/>
        <v>0</v>
      </c>
      <c r="BH434" s="1">
        <f t="shared" si="181"/>
        <v>0</v>
      </c>
      <c r="BI434" s="1">
        <f t="shared" si="181"/>
        <v>0</v>
      </c>
      <c r="BJ434" s="1">
        <f t="shared" si="181"/>
        <v>0</v>
      </c>
      <c r="BK434" s="1">
        <f t="shared" si="181"/>
        <v>0</v>
      </c>
      <c r="BL434" s="1">
        <f t="shared" si="181"/>
        <v>0</v>
      </c>
      <c r="BM434" s="1">
        <f t="shared" si="181"/>
        <v>0</v>
      </c>
      <c r="BN434" s="1">
        <f t="shared" si="181"/>
        <v>0</v>
      </c>
      <c r="BO434" s="1">
        <f t="shared" si="181"/>
        <v>0</v>
      </c>
      <c r="BP434" s="1">
        <f t="shared" si="181"/>
        <v>0</v>
      </c>
      <c r="BQ434" s="1">
        <f t="shared" si="181"/>
        <v>0</v>
      </c>
      <c r="BR434" s="1">
        <f t="shared" si="181"/>
        <v>0</v>
      </c>
      <c r="BS434" s="1">
        <f t="shared" si="181"/>
        <v>0</v>
      </c>
      <c r="BT434" s="1">
        <f t="shared" si="181"/>
        <v>0</v>
      </c>
      <c r="BU434" s="1">
        <f t="shared" si="181"/>
        <v>0</v>
      </c>
      <c r="BV434" s="1">
        <f t="shared" si="181"/>
        <v>0</v>
      </c>
      <c r="BW434" s="1">
        <v>0</v>
      </c>
      <c r="BX434" s="1">
        <v>0</v>
      </c>
      <c r="BY434" s="1">
        <f t="shared" si="177"/>
        <v>0.23934221</v>
      </c>
      <c r="BZ434" s="1">
        <v>0</v>
      </c>
      <c r="CA434" s="44"/>
    </row>
    <row r="435" spans="1:79" ht="48">
      <c r="A435" s="24" t="s">
        <v>238</v>
      </c>
      <c r="B435" s="15" t="s">
        <v>220</v>
      </c>
      <c r="C435" s="41" t="s">
        <v>507</v>
      </c>
      <c r="D435" s="1">
        <v>16.487229852637793</v>
      </c>
      <c r="E435" s="1">
        <v>0</v>
      </c>
      <c r="F435" s="1">
        <f t="shared" si="165"/>
        <v>0</v>
      </c>
      <c r="G435" s="1">
        <f t="shared" si="166"/>
        <v>0</v>
      </c>
      <c r="H435" s="1">
        <f t="shared" si="167"/>
        <v>0</v>
      </c>
      <c r="I435" s="1">
        <f t="shared" si="168"/>
        <v>0</v>
      </c>
      <c r="J435" s="1">
        <f t="shared" si="169"/>
        <v>0</v>
      </c>
      <c r="K435" s="1">
        <f t="shared" si="170"/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f t="shared" si="171"/>
        <v>0.23934221</v>
      </c>
      <c r="AP435" s="1">
        <f t="shared" si="172"/>
        <v>0</v>
      </c>
      <c r="AQ435" s="1">
        <f t="shared" si="173"/>
        <v>0</v>
      </c>
      <c r="AR435" s="1">
        <f t="shared" si="174"/>
        <v>0.384</v>
      </c>
      <c r="AS435" s="1">
        <f t="shared" si="175"/>
        <v>0</v>
      </c>
      <c r="AT435" s="1">
        <f t="shared" si="176"/>
        <v>0</v>
      </c>
      <c r="AU435" s="1">
        <v>0</v>
      </c>
      <c r="AV435" s="1">
        <v>0.23934221</v>
      </c>
      <c r="AW435" s="1">
        <f aca="true" t="shared" si="182" ref="AW435:BV435">SUM(AW438:AW463)</f>
        <v>0</v>
      </c>
      <c r="AX435" s="1">
        <f t="shared" si="182"/>
        <v>0</v>
      </c>
      <c r="AY435" s="1">
        <f t="shared" si="182"/>
        <v>0.384</v>
      </c>
      <c r="AZ435" s="1">
        <f t="shared" si="182"/>
        <v>0</v>
      </c>
      <c r="BA435" s="1">
        <f t="shared" si="182"/>
        <v>0</v>
      </c>
      <c r="BB435" s="1">
        <f t="shared" si="182"/>
        <v>0</v>
      </c>
      <c r="BC435" s="1">
        <f t="shared" si="182"/>
        <v>0</v>
      </c>
      <c r="BD435" s="1">
        <f t="shared" si="182"/>
        <v>0</v>
      </c>
      <c r="BE435" s="1">
        <f t="shared" si="182"/>
        <v>0</v>
      </c>
      <c r="BF435" s="1">
        <f t="shared" si="182"/>
        <v>0</v>
      </c>
      <c r="BG435" s="1">
        <f t="shared" si="182"/>
        <v>0</v>
      </c>
      <c r="BH435" s="1">
        <f t="shared" si="182"/>
        <v>0</v>
      </c>
      <c r="BI435" s="1">
        <f t="shared" si="182"/>
        <v>0</v>
      </c>
      <c r="BJ435" s="1">
        <f t="shared" si="182"/>
        <v>0</v>
      </c>
      <c r="BK435" s="1">
        <f t="shared" si="182"/>
        <v>0</v>
      </c>
      <c r="BL435" s="1">
        <f t="shared" si="182"/>
        <v>0</v>
      </c>
      <c r="BM435" s="1">
        <f t="shared" si="182"/>
        <v>0</v>
      </c>
      <c r="BN435" s="1">
        <f t="shared" si="182"/>
        <v>0</v>
      </c>
      <c r="BO435" s="1">
        <f t="shared" si="182"/>
        <v>0</v>
      </c>
      <c r="BP435" s="1">
        <f t="shared" si="182"/>
        <v>0</v>
      </c>
      <c r="BQ435" s="1">
        <f t="shared" si="182"/>
        <v>0</v>
      </c>
      <c r="BR435" s="1">
        <f t="shared" si="182"/>
        <v>0</v>
      </c>
      <c r="BS435" s="1">
        <f t="shared" si="182"/>
        <v>0</v>
      </c>
      <c r="BT435" s="1">
        <f t="shared" si="182"/>
        <v>0</v>
      </c>
      <c r="BU435" s="1">
        <f t="shared" si="182"/>
        <v>0</v>
      </c>
      <c r="BV435" s="1">
        <f t="shared" si="182"/>
        <v>0</v>
      </c>
      <c r="BW435" s="1">
        <v>0</v>
      </c>
      <c r="BX435" s="1">
        <v>0</v>
      </c>
      <c r="BY435" s="1">
        <f t="shared" si="177"/>
        <v>0.23934221</v>
      </c>
      <c r="BZ435" s="1">
        <v>0</v>
      </c>
      <c r="CA435" s="44"/>
    </row>
    <row r="436" spans="1:79" ht="12">
      <c r="A436" s="24"/>
      <c r="B436" s="9" t="s">
        <v>246</v>
      </c>
      <c r="C436" s="25"/>
      <c r="D436" s="1">
        <v>0</v>
      </c>
      <c r="E436" s="1">
        <v>0</v>
      </c>
      <c r="F436" s="1">
        <f t="shared" si="165"/>
        <v>0</v>
      </c>
      <c r="G436" s="1">
        <f t="shared" si="166"/>
        <v>0</v>
      </c>
      <c r="H436" s="1">
        <f t="shared" si="167"/>
        <v>0</v>
      </c>
      <c r="I436" s="1">
        <f t="shared" si="168"/>
        <v>0</v>
      </c>
      <c r="J436" s="1">
        <f t="shared" si="169"/>
        <v>0</v>
      </c>
      <c r="K436" s="1">
        <f t="shared" si="170"/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f t="shared" si="171"/>
        <v>0</v>
      </c>
      <c r="AP436" s="1">
        <f t="shared" si="172"/>
        <v>0</v>
      </c>
      <c r="AQ436" s="1">
        <f t="shared" si="173"/>
        <v>0</v>
      </c>
      <c r="AR436" s="1">
        <f t="shared" si="174"/>
        <v>0</v>
      </c>
      <c r="AS436" s="1">
        <f t="shared" si="175"/>
        <v>0</v>
      </c>
      <c r="AT436" s="1">
        <f t="shared" si="176"/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v>0</v>
      </c>
      <c r="BG436" s="1">
        <v>0</v>
      </c>
      <c r="BH436" s="1">
        <v>0</v>
      </c>
      <c r="BI436" s="1">
        <v>0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0</v>
      </c>
      <c r="BR436" s="1">
        <v>0</v>
      </c>
      <c r="BS436" s="1">
        <v>0</v>
      </c>
      <c r="BT436" s="1">
        <v>0</v>
      </c>
      <c r="BU436" s="1">
        <v>0</v>
      </c>
      <c r="BV436" s="1">
        <v>0</v>
      </c>
      <c r="BW436" s="1">
        <v>0</v>
      </c>
      <c r="BX436" s="1">
        <v>0</v>
      </c>
      <c r="BY436" s="1">
        <f t="shared" si="177"/>
        <v>0</v>
      </c>
      <c r="BZ436" s="1">
        <v>0</v>
      </c>
      <c r="CA436" s="44"/>
    </row>
    <row r="437" spans="1:79" ht="12">
      <c r="A437" s="24"/>
      <c r="B437" s="9" t="s">
        <v>199</v>
      </c>
      <c r="C437" s="25"/>
      <c r="D437" s="1">
        <v>0</v>
      </c>
      <c r="E437" s="1">
        <v>0</v>
      </c>
      <c r="F437" s="1">
        <f t="shared" si="165"/>
        <v>0</v>
      </c>
      <c r="G437" s="1">
        <f t="shared" si="166"/>
        <v>0</v>
      </c>
      <c r="H437" s="1">
        <f t="shared" si="167"/>
        <v>0</v>
      </c>
      <c r="I437" s="1">
        <f t="shared" si="168"/>
        <v>0</v>
      </c>
      <c r="J437" s="1">
        <f t="shared" si="169"/>
        <v>0</v>
      </c>
      <c r="K437" s="1">
        <f t="shared" si="170"/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f t="shared" si="171"/>
        <v>0</v>
      </c>
      <c r="AP437" s="1">
        <f t="shared" si="172"/>
        <v>0</v>
      </c>
      <c r="AQ437" s="1">
        <f t="shared" si="173"/>
        <v>0</v>
      </c>
      <c r="AR437" s="1">
        <f t="shared" si="174"/>
        <v>0</v>
      </c>
      <c r="AS437" s="1">
        <f t="shared" si="175"/>
        <v>0</v>
      </c>
      <c r="AT437" s="1">
        <f t="shared" si="176"/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  <c r="BF437" s="1">
        <v>0</v>
      </c>
      <c r="BG437" s="1">
        <v>0</v>
      </c>
      <c r="BH437" s="1">
        <v>0</v>
      </c>
      <c r="BI437" s="1">
        <v>0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0</v>
      </c>
      <c r="BR437" s="1">
        <v>0</v>
      </c>
      <c r="BS437" s="1">
        <v>0</v>
      </c>
      <c r="BT437" s="1">
        <v>0</v>
      </c>
      <c r="BU437" s="1">
        <v>0</v>
      </c>
      <c r="BV437" s="1">
        <v>0</v>
      </c>
      <c r="BW437" s="1">
        <v>0</v>
      </c>
      <c r="BX437" s="1">
        <v>0</v>
      </c>
      <c r="BY437" s="1">
        <f t="shared" si="177"/>
        <v>0</v>
      </c>
      <c r="BZ437" s="1">
        <v>0</v>
      </c>
      <c r="CA437" s="44"/>
    </row>
    <row r="438" spans="1:79" ht="36">
      <c r="A438" s="24"/>
      <c r="B438" s="10" t="s">
        <v>577</v>
      </c>
      <c r="C438" s="25" t="s">
        <v>507</v>
      </c>
      <c r="D438" s="1">
        <v>0</v>
      </c>
      <c r="E438" s="1">
        <v>0</v>
      </c>
      <c r="F438" s="1">
        <f t="shared" si="165"/>
        <v>0</v>
      </c>
      <c r="G438" s="1">
        <f t="shared" si="166"/>
        <v>0</v>
      </c>
      <c r="H438" s="1">
        <f t="shared" si="167"/>
        <v>0</v>
      </c>
      <c r="I438" s="1">
        <f t="shared" si="168"/>
        <v>0</v>
      </c>
      <c r="J438" s="1">
        <f t="shared" si="169"/>
        <v>0</v>
      </c>
      <c r="K438" s="1">
        <f t="shared" si="170"/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f t="shared" si="171"/>
        <v>0.23934221</v>
      </c>
      <c r="AP438" s="1">
        <f t="shared" si="172"/>
        <v>0</v>
      </c>
      <c r="AQ438" s="1">
        <f t="shared" si="173"/>
        <v>0</v>
      </c>
      <c r="AR438" s="1">
        <f t="shared" si="174"/>
        <v>0.384</v>
      </c>
      <c r="AS438" s="1">
        <f t="shared" si="175"/>
        <v>0</v>
      </c>
      <c r="AT438" s="1">
        <f t="shared" si="176"/>
        <v>0</v>
      </c>
      <c r="AU438" s="1">
        <v>0</v>
      </c>
      <c r="AV438" s="1">
        <v>0.23934221</v>
      </c>
      <c r="AW438" s="1">
        <v>0</v>
      </c>
      <c r="AX438" s="1">
        <v>0</v>
      </c>
      <c r="AY438" s="1">
        <v>0.384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  <c r="BF438" s="1">
        <v>0</v>
      </c>
      <c r="BG438" s="1">
        <v>0</v>
      </c>
      <c r="BH438" s="1">
        <v>0</v>
      </c>
      <c r="BI438" s="1">
        <v>0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0</v>
      </c>
      <c r="BR438" s="1">
        <v>0</v>
      </c>
      <c r="BS438" s="1">
        <v>0</v>
      </c>
      <c r="BT438" s="1">
        <v>0</v>
      </c>
      <c r="BU438" s="1">
        <v>0</v>
      </c>
      <c r="BV438" s="1">
        <v>0</v>
      </c>
      <c r="BW438" s="1">
        <v>0</v>
      </c>
      <c r="BX438" s="1">
        <v>0</v>
      </c>
      <c r="BY438" s="1">
        <f t="shared" si="177"/>
        <v>0.23934221</v>
      </c>
      <c r="BZ438" s="1">
        <v>0</v>
      </c>
      <c r="CA438" s="44" t="s">
        <v>584</v>
      </c>
    </row>
    <row r="439" spans="1:79" ht="24">
      <c r="A439" s="24"/>
      <c r="B439" s="10" t="s">
        <v>508</v>
      </c>
      <c r="C439" s="25" t="s">
        <v>507</v>
      </c>
      <c r="D439" s="1">
        <v>3.7692108708787204</v>
      </c>
      <c r="E439" s="1">
        <v>0</v>
      </c>
      <c r="F439" s="1">
        <f t="shared" si="165"/>
        <v>0</v>
      </c>
      <c r="G439" s="1">
        <f t="shared" si="166"/>
        <v>0</v>
      </c>
      <c r="H439" s="1">
        <f t="shared" si="167"/>
        <v>0</v>
      </c>
      <c r="I439" s="1">
        <f t="shared" si="168"/>
        <v>0</v>
      </c>
      <c r="J439" s="1">
        <f t="shared" si="169"/>
        <v>0</v>
      </c>
      <c r="K439" s="1">
        <f t="shared" si="170"/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f t="shared" si="171"/>
        <v>0</v>
      </c>
      <c r="AP439" s="1">
        <f t="shared" si="172"/>
        <v>0</v>
      </c>
      <c r="AQ439" s="1">
        <f t="shared" si="173"/>
        <v>0</v>
      </c>
      <c r="AR439" s="1">
        <f t="shared" si="174"/>
        <v>0</v>
      </c>
      <c r="AS439" s="1">
        <f t="shared" si="175"/>
        <v>0</v>
      </c>
      <c r="AT439" s="1">
        <f t="shared" si="176"/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0</v>
      </c>
      <c r="BR439" s="1">
        <v>0</v>
      </c>
      <c r="BS439" s="1">
        <v>0</v>
      </c>
      <c r="BT439" s="1">
        <v>0</v>
      </c>
      <c r="BU439" s="1">
        <v>0</v>
      </c>
      <c r="BV439" s="1">
        <v>0</v>
      </c>
      <c r="BW439" s="1">
        <v>0</v>
      </c>
      <c r="BX439" s="1">
        <v>0</v>
      </c>
      <c r="BY439" s="1">
        <f t="shared" si="177"/>
        <v>0</v>
      </c>
      <c r="BZ439" s="1">
        <v>0</v>
      </c>
      <c r="CA439" s="44"/>
    </row>
    <row r="440" spans="1:79" ht="12">
      <c r="A440" s="24"/>
      <c r="B440" s="10" t="s">
        <v>509</v>
      </c>
      <c r="C440" s="25" t="s">
        <v>507</v>
      </c>
      <c r="D440" s="1">
        <v>0</v>
      </c>
      <c r="E440" s="1">
        <v>0</v>
      </c>
      <c r="F440" s="1">
        <f t="shared" si="165"/>
        <v>0</v>
      </c>
      <c r="G440" s="1">
        <f t="shared" si="166"/>
        <v>0</v>
      </c>
      <c r="H440" s="1">
        <f t="shared" si="167"/>
        <v>0</v>
      </c>
      <c r="I440" s="1">
        <f t="shared" si="168"/>
        <v>0</v>
      </c>
      <c r="J440" s="1">
        <f t="shared" si="169"/>
        <v>0</v>
      </c>
      <c r="K440" s="1">
        <f t="shared" si="170"/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f t="shared" si="171"/>
        <v>0</v>
      </c>
      <c r="AP440" s="1">
        <f t="shared" si="172"/>
        <v>0</v>
      </c>
      <c r="AQ440" s="1">
        <f t="shared" si="173"/>
        <v>0</v>
      </c>
      <c r="AR440" s="1">
        <f t="shared" si="174"/>
        <v>0</v>
      </c>
      <c r="AS440" s="1">
        <f t="shared" si="175"/>
        <v>0</v>
      </c>
      <c r="AT440" s="1">
        <f t="shared" si="176"/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  <c r="BF440" s="1">
        <v>0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0</v>
      </c>
      <c r="BR440" s="1">
        <v>0</v>
      </c>
      <c r="BS440" s="1">
        <v>0</v>
      </c>
      <c r="BT440" s="1">
        <v>0</v>
      </c>
      <c r="BU440" s="1">
        <v>0</v>
      </c>
      <c r="BV440" s="1">
        <v>0</v>
      </c>
      <c r="BW440" s="1">
        <v>0</v>
      </c>
      <c r="BX440" s="1">
        <v>0</v>
      </c>
      <c r="BY440" s="1">
        <f t="shared" si="177"/>
        <v>0</v>
      </c>
      <c r="BZ440" s="1">
        <v>0</v>
      </c>
      <c r="CA440" s="44"/>
    </row>
    <row r="441" spans="1:79" ht="24">
      <c r="A441" s="24"/>
      <c r="B441" s="10" t="s">
        <v>510</v>
      </c>
      <c r="C441" s="25" t="s">
        <v>507</v>
      </c>
      <c r="D441" s="1">
        <v>0.15480526840700004</v>
      </c>
      <c r="E441" s="1">
        <v>0</v>
      </c>
      <c r="F441" s="1">
        <f t="shared" si="165"/>
        <v>0</v>
      </c>
      <c r="G441" s="1">
        <f t="shared" si="166"/>
        <v>0</v>
      </c>
      <c r="H441" s="1">
        <f t="shared" si="167"/>
        <v>0</v>
      </c>
      <c r="I441" s="1">
        <f t="shared" si="168"/>
        <v>0</v>
      </c>
      <c r="J441" s="1">
        <f t="shared" si="169"/>
        <v>0</v>
      </c>
      <c r="K441" s="1">
        <f t="shared" si="170"/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f t="shared" si="171"/>
        <v>0</v>
      </c>
      <c r="AP441" s="1">
        <f t="shared" si="172"/>
        <v>0</v>
      </c>
      <c r="AQ441" s="1">
        <f t="shared" si="173"/>
        <v>0</v>
      </c>
      <c r="AR441" s="1">
        <f t="shared" si="174"/>
        <v>0</v>
      </c>
      <c r="AS441" s="1">
        <f t="shared" si="175"/>
        <v>0</v>
      </c>
      <c r="AT441" s="1">
        <f t="shared" si="176"/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0</v>
      </c>
      <c r="BR441" s="1">
        <v>0</v>
      </c>
      <c r="BS441" s="1">
        <v>0</v>
      </c>
      <c r="BT441" s="1">
        <v>0</v>
      </c>
      <c r="BU441" s="1">
        <v>0</v>
      </c>
      <c r="BV441" s="1">
        <v>0</v>
      </c>
      <c r="BW441" s="1">
        <v>0</v>
      </c>
      <c r="BX441" s="1">
        <v>0</v>
      </c>
      <c r="BY441" s="1">
        <f t="shared" si="177"/>
        <v>0</v>
      </c>
      <c r="BZ441" s="1">
        <v>0</v>
      </c>
      <c r="CA441" s="44"/>
    </row>
    <row r="442" spans="1:79" ht="24">
      <c r="A442" s="24"/>
      <c r="B442" s="10" t="s">
        <v>511</v>
      </c>
      <c r="C442" s="25" t="s">
        <v>507</v>
      </c>
      <c r="D442" s="1">
        <v>0.15480526840700004</v>
      </c>
      <c r="E442" s="1">
        <v>0</v>
      </c>
      <c r="F442" s="1">
        <f t="shared" si="165"/>
        <v>0</v>
      </c>
      <c r="G442" s="1">
        <f t="shared" si="166"/>
        <v>0</v>
      </c>
      <c r="H442" s="1">
        <f t="shared" si="167"/>
        <v>0</v>
      </c>
      <c r="I442" s="1">
        <f t="shared" si="168"/>
        <v>0</v>
      </c>
      <c r="J442" s="1">
        <f t="shared" si="169"/>
        <v>0</v>
      </c>
      <c r="K442" s="1">
        <f t="shared" si="170"/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f t="shared" si="171"/>
        <v>0</v>
      </c>
      <c r="AP442" s="1">
        <f t="shared" si="172"/>
        <v>0</v>
      </c>
      <c r="AQ442" s="1">
        <f t="shared" si="173"/>
        <v>0</v>
      </c>
      <c r="AR442" s="1">
        <f t="shared" si="174"/>
        <v>0</v>
      </c>
      <c r="AS442" s="1">
        <f t="shared" si="175"/>
        <v>0</v>
      </c>
      <c r="AT442" s="1">
        <f t="shared" si="176"/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v>0</v>
      </c>
      <c r="BG442" s="1">
        <v>0</v>
      </c>
      <c r="BH442" s="1">
        <v>0</v>
      </c>
      <c r="BI442" s="1">
        <v>0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0</v>
      </c>
      <c r="BR442" s="1">
        <v>0</v>
      </c>
      <c r="BS442" s="1">
        <v>0</v>
      </c>
      <c r="BT442" s="1">
        <v>0</v>
      </c>
      <c r="BU442" s="1">
        <v>0</v>
      </c>
      <c r="BV442" s="1">
        <v>0</v>
      </c>
      <c r="BW442" s="1">
        <v>0</v>
      </c>
      <c r="BX442" s="1">
        <v>0</v>
      </c>
      <c r="BY442" s="1">
        <f t="shared" si="177"/>
        <v>0</v>
      </c>
      <c r="BZ442" s="1">
        <v>0</v>
      </c>
      <c r="CA442" s="44"/>
    </row>
    <row r="443" spans="1:79" ht="12">
      <c r="A443" s="24"/>
      <c r="B443" s="9" t="s">
        <v>512</v>
      </c>
      <c r="C443" s="25"/>
      <c r="D443" s="1">
        <v>0</v>
      </c>
      <c r="E443" s="1">
        <v>0</v>
      </c>
      <c r="F443" s="1">
        <f t="shared" si="165"/>
        <v>0</v>
      </c>
      <c r="G443" s="1">
        <f t="shared" si="166"/>
        <v>0</v>
      </c>
      <c r="H443" s="1">
        <f t="shared" si="167"/>
        <v>0</v>
      </c>
      <c r="I443" s="1">
        <f t="shared" si="168"/>
        <v>0</v>
      </c>
      <c r="J443" s="1">
        <f t="shared" si="169"/>
        <v>0</v>
      </c>
      <c r="K443" s="1">
        <f t="shared" si="170"/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f t="shared" si="171"/>
        <v>0</v>
      </c>
      <c r="AP443" s="1">
        <f t="shared" si="172"/>
        <v>0</v>
      </c>
      <c r="AQ443" s="1">
        <f t="shared" si="173"/>
        <v>0</v>
      </c>
      <c r="AR443" s="1">
        <f t="shared" si="174"/>
        <v>0</v>
      </c>
      <c r="AS443" s="1">
        <f t="shared" si="175"/>
        <v>0</v>
      </c>
      <c r="AT443" s="1">
        <f t="shared" si="176"/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v>0</v>
      </c>
      <c r="BG443" s="1">
        <v>0</v>
      </c>
      <c r="BH443" s="1">
        <v>0</v>
      </c>
      <c r="BI443" s="1">
        <v>0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0</v>
      </c>
      <c r="BR443" s="1">
        <v>0</v>
      </c>
      <c r="BS443" s="1">
        <v>0</v>
      </c>
      <c r="BT443" s="1">
        <v>0</v>
      </c>
      <c r="BU443" s="1">
        <v>0</v>
      </c>
      <c r="BV443" s="1">
        <v>0</v>
      </c>
      <c r="BW443" s="1">
        <v>0</v>
      </c>
      <c r="BX443" s="1">
        <v>0</v>
      </c>
      <c r="BY443" s="1">
        <f t="shared" si="177"/>
        <v>0</v>
      </c>
      <c r="BZ443" s="1">
        <v>0</v>
      </c>
      <c r="CA443" s="44"/>
    </row>
    <row r="444" spans="1:79" ht="48">
      <c r="A444" s="24"/>
      <c r="B444" s="10" t="s">
        <v>578</v>
      </c>
      <c r="C444" s="25" t="s">
        <v>507</v>
      </c>
      <c r="D444" s="1">
        <v>0</v>
      </c>
      <c r="E444" s="1">
        <v>0</v>
      </c>
      <c r="F444" s="1">
        <f t="shared" si="165"/>
        <v>0</v>
      </c>
      <c r="G444" s="1">
        <f t="shared" si="166"/>
        <v>0</v>
      </c>
      <c r="H444" s="1">
        <f t="shared" si="167"/>
        <v>0</v>
      </c>
      <c r="I444" s="1">
        <f t="shared" si="168"/>
        <v>0</v>
      </c>
      <c r="J444" s="1">
        <f t="shared" si="169"/>
        <v>0</v>
      </c>
      <c r="K444" s="1">
        <f t="shared" si="170"/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f t="shared" si="171"/>
        <v>0</v>
      </c>
      <c r="AP444" s="1">
        <f t="shared" si="172"/>
        <v>0</v>
      </c>
      <c r="AQ444" s="1">
        <f t="shared" si="173"/>
        <v>0</v>
      </c>
      <c r="AR444" s="1">
        <f t="shared" si="174"/>
        <v>0</v>
      </c>
      <c r="AS444" s="1">
        <f t="shared" si="175"/>
        <v>0</v>
      </c>
      <c r="AT444" s="1">
        <f t="shared" si="176"/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  <c r="BF444" s="1">
        <v>0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0</v>
      </c>
      <c r="BR444" s="1">
        <v>0</v>
      </c>
      <c r="BS444" s="1">
        <v>0</v>
      </c>
      <c r="BT444" s="1">
        <v>0</v>
      </c>
      <c r="BU444" s="1">
        <v>0</v>
      </c>
      <c r="BV444" s="1">
        <v>0</v>
      </c>
      <c r="BW444" s="1">
        <v>0</v>
      </c>
      <c r="BX444" s="1">
        <v>0</v>
      </c>
      <c r="BY444" s="1">
        <f t="shared" si="177"/>
        <v>0</v>
      </c>
      <c r="BZ444" s="1">
        <v>0</v>
      </c>
      <c r="CA444" s="44"/>
    </row>
    <row r="445" spans="1:79" ht="12">
      <c r="A445" s="24"/>
      <c r="B445" s="9" t="s">
        <v>221</v>
      </c>
      <c r="C445" s="25"/>
      <c r="D445" s="1">
        <v>0</v>
      </c>
      <c r="E445" s="1">
        <v>0</v>
      </c>
      <c r="F445" s="1">
        <f t="shared" si="165"/>
        <v>0</v>
      </c>
      <c r="G445" s="1">
        <f t="shared" si="166"/>
        <v>0</v>
      </c>
      <c r="H445" s="1">
        <f t="shared" si="167"/>
        <v>0</v>
      </c>
      <c r="I445" s="1">
        <f t="shared" si="168"/>
        <v>0</v>
      </c>
      <c r="J445" s="1">
        <f t="shared" si="169"/>
        <v>0</v>
      </c>
      <c r="K445" s="1">
        <f t="shared" si="170"/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f t="shared" si="171"/>
        <v>0</v>
      </c>
      <c r="AP445" s="1">
        <f t="shared" si="172"/>
        <v>0</v>
      </c>
      <c r="AQ445" s="1">
        <f t="shared" si="173"/>
        <v>0</v>
      </c>
      <c r="AR445" s="1">
        <f t="shared" si="174"/>
        <v>0</v>
      </c>
      <c r="AS445" s="1">
        <f t="shared" si="175"/>
        <v>0</v>
      </c>
      <c r="AT445" s="1">
        <f t="shared" si="176"/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0</v>
      </c>
      <c r="BF445" s="1">
        <v>0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0</v>
      </c>
      <c r="BR445" s="1">
        <v>0</v>
      </c>
      <c r="BS445" s="1">
        <v>0</v>
      </c>
      <c r="BT445" s="1">
        <v>0</v>
      </c>
      <c r="BU445" s="1">
        <v>0</v>
      </c>
      <c r="BV445" s="1">
        <v>0</v>
      </c>
      <c r="BW445" s="1">
        <v>0</v>
      </c>
      <c r="BX445" s="1">
        <v>0</v>
      </c>
      <c r="BY445" s="1">
        <f t="shared" si="177"/>
        <v>0</v>
      </c>
      <c r="BZ445" s="1">
        <v>0</v>
      </c>
      <c r="CA445" s="44"/>
    </row>
    <row r="446" spans="1:79" ht="24">
      <c r="A446" s="24"/>
      <c r="B446" s="10" t="s">
        <v>513</v>
      </c>
      <c r="C446" s="25" t="s">
        <v>507</v>
      </c>
      <c r="D446" s="1">
        <v>1.5029287112501761</v>
      </c>
      <c r="E446" s="1">
        <v>0</v>
      </c>
      <c r="F446" s="1">
        <f t="shared" si="165"/>
        <v>0</v>
      </c>
      <c r="G446" s="1">
        <f t="shared" si="166"/>
        <v>0</v>
      </c>
      <c r="H446" s="1">
        <f t="shared" si="167"/>
        <v>0</v>
      </c>
      <c r="I446" s="1">
        <f t="shared" si="168"/>
        <v>0</v>
      </c>
      <c r="J446" s="1">
        <f t="shared" si="169"/>
        <v>0</v>
      </c>
      <c r="K446" s="1">
        <f t="shared" si="170"/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f t="shared" si="171"/>
        <v>0</v>
      </c>
      <c r="AP446" s="1">
        <f t="shared" si="172"/>
        <v>0</v>
      </c>
      <c r="AQ446" s="1">
        <f t="shared" si="173"/>
        <v>0</v>
      </c>
      <c r="AR446" s="1">
        <f t="shared" si="174"/>
        <v>0</v>
      </c>
      <c r="AS446" s="1">
        <f t="shared" si="175"/>
        <v>0</v>
      </c>
      <c r="AT446" s="1">
        <f t="shared" si="176"/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0</v>
      </c>
      <c r="BE446" s="1">
        <v>0</v>
      </c>
      <c r="BF446" s="1">
        <v>0</v>
      </c>
      <c r="BG446" s="1">
        <v>0</v>
      </c>
      <c r="BH446" s="1">
        <v>0</v>
      </c>
      <c r="BI446" s="1">
        <v>0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0</v>
      </c>
      <c r="BR446" s="1">
        <v>0</v>
      </c>
      <c r="BS446" s="1">
        <v>0</v>
      </c>
      <c r="BT446" s="1">
        <v>0</v>
      </c>
      <c r="BU446" s="1">
        <v>0</v>
      </c>
      <c r="BV446" s="1">
        <v>0</v>
      </c>
      <c r="BW446" s="1">
        <v>0</v>
      </c>
      <c r="BX446" s="1">
        <v>0</v>
      </c>
      <c r="BY446" s="1">
        <f t="shared" si="177"/>
        <v>0</v>
      </c>
      <c r="BZ446" s="1">
        <v>0</v>
      </c>
      <c r="CA446" s="44"/>
    </row>
    <row r="447" spans="1:79" ht="24">
      <c r="A447" s="24"/>
      <c r="B447" s="10" t="s">
        <v>514</v>
      </c>
      <c r="C447" s="25" t="s">
        <v>507</v>
      </c>
      <c r="D447" s="1">
        <v>0.40625138614000006</v>
      </c>
      <c r="E447" s="1">
        <v>0</v>
      </c>
      <c r="F447" s="1">
        <f t="shared" si="165"/>
        <v>0</v>
      </c>
      <c r="G447" s="1">
        <f t="shared" si="166"/>
        <v>0</v>
      </c>
      <c r="H447" s="1">
        <f t="shared" si="167"/>
        <v>0</v>
      </c>
      <c r="I447" s="1">
        <f t="shared" si="168"/>
        <v>0</v>
      </c>
      <c r="J447" s="1">
        <f t="shared" si="169"/>
        <v>0</v>
      </c>
      <c r="K447" s="1">
        <f t="shared" si="170"/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f t="shared" si="171"/>
        <v>0</v>
      </c>
      <c r="AP447" s="1">
        <f t="shared" si="172"/>
        <v>0</v>
      </c>
      <c r="AQ447" s="1">
        <f t="shared" si="173"/>
        <v>0</v>
      </c>
      <c r="AR447" s="1">
        <f t="shared" si="174"/>
        <v>0</v>
      </c>
      <c r="AS447" s="1">
        <f t="shared" si="175"/>
        <v>0</v>
      </c>
      <c r="AT447" s="1">
        <f t="shared" si="176"/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v>0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0</v>
      </c>
      <c r="BR447" s="1">
        <v>0</v>
      </c>
      <c r="BS447" s="1">
        <v>0</v>
      </c>
      <c r="BT447" s="1">
        <v>0</v>
      </c>
      <c r="BU447" s="1">
        <v>0</v>
      </c>
      <c r="BV447" s="1">
        <v>0</v>
      </c>
      <c r="BW447" s="1">
        <v>0</v>
      </c>
      <c r="BX447" s="1">
        <v>0</v>
      </c>
      <c r="BY447" s="1">
        <f t="shared" si="177"/>
        <v>0</v>
      </c>
      <c r="BZ447" s="1">
        <v>0</v>
      </c>
      <c r="CA447" s="44"/>
    </row>
    <row r="448" spans="1:79" ht="24">
      <c r="A448" s="24"/>
      <c r="B448" s="10" t="s">
        <v>515</v>
      </c>
      <c r="C448" s="25" t="s">
        <v>507</v>
      </c>
      <c r="D448" s="1">
        <v>0.12387212370926401</v>
      </c>
      <c r="E448" s="1">
        <v>0</v>
      </c>
      <c r="F448" s="1">
        <f t="shared" si="165"/>
        <v>0</v>
      </c>
      <c r="G448" s="1">
        <f t="shared" si="166"/>
        <v>0</v>
      </c>
      <c r="H448" s="1">
        <f t="shared" si="167"/>
        <v>0</v>
      </c>
      <c r="I448" s="1">
        <f t="shared" si="168"/>
        <v>0</v>
      </c>
      <c r="J448" s="1">
        <f t="shared" si="169"/>
        <v>0</v>
      </c>
      <c r="K448" s="1">
        <f t="shared" si="170"/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f t="shared" si="171"/>
        <v>0</v>
      </c>
      <c r="AP448" s="1">
        <f t="shared" si="172"/>
        <v>0</v>
      </c>
      <c r="AQ448" s="1">
        <f t="shared" si="173"/>
        <v>0</v>
      </c>
      <c r="AR448" s="1">
        <f t="shared" si="174"/>
        <v>0</v>
      </c>
      <c r="AS448" s="1">
        <f t="shared" si="175"/>
        <v>0</v>
      </c>
      <c r="AT448" s="1">
        <f t="shared" si="176"/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0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0</v>
      </c>
      <c r="BR448" s="1">
        <v>0</v>
      </c>
      <c r="BS448" s="1">
        <v>0</v>
      </c>
      <c r="BT448" s="1">
        <v>0</v>
      </c>
      <c r="BU448" s="1">
        <v>0</v>
      </c>
      <c r="BV448" s="1">
        <v>0</v>
      </c>
      <c r="BW448" s="1">
        <v>0</v>
      </c>
      <c r="BX448" s="1">
        <v>0</v>
      </c>
      <c r="BY448" s="1">
        <f t="shared" si="177"/>
        <v>0</v>
      </c>
      <c r="BZ448" s="1">
        <v>0</v>
      </c>
      <c r="CA448" s="44"/>
    </row>
    <row r="449" spans="1:79" ht="24">
      <c r="A449" s="24"/>
      <c r="B449" s="10" t="s">
        <v>516</v>
      </c>
      <c r="C449" s="25" t="s">
        <v>507</v>
      </c>
      <c r="D449" s="1">
        <v>0.11054347774156802</v>
      </c>
      <c r="E449" s="1">
        <v>0</v>
      </c>
      <c r="F449" s="1">
        <f t="shared" si="165"/>
        <v>0</v>
      </c>
      <c r="G449" s="1">
        <f t="shared" si="166"/>
        <v>0</v>
      </c>
      <c r="H449" s="1">
        <f t="shared" si="167"/>
        <v>0</v>
      </c>
      <c r="I449" s="1">
        <f t="shared" si="168"/>
        <v>0</v>
      </c>
      <c r="J449" s="1">
        <f t="shared" si="169"/>
        <v>0</v>
      </c>
      <c r="K449" s="1">
        <f t="shared" si="170"/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f t="shared" si="171"/>
        <v>0</v>
      </c>
      <c r="AP449" s="1">
        <f t="shared" si="172"/>
        <v>0</v>
      </c>
      <c r="AQ449" s="1">
        <f t="shared" si="173"/>
        <v>0</v>
      </c>
      <c r="AR449" s="1">
        <f t="shared" si="174"/>
        <v>0</v>
      </c>
      <c r="AS449" s="1">
        <f t="shared" si="175"/>
        <v>0</v>
      </c>
      <c r="AT449" s="1">
        <f t="shared" si="176"/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  <c r="BF449" s="1">
        <v>0</v>
      </c>
      <c r="BG449" s="1">
        <v>0</v>
      </c>
      <c r="BH449" s="1">
        <v>0</v>
      </c>
      <c r="BI449" s="1">
        <v>0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0</v>
      </c>
      <c r="BR449" s="1">
        <v>0</v>
      </c>
      <c r="BS449" s="1">
        <v>0</v>
      </c>
      <c r="BT449" s="1">
        <v>0</v>
      </c>
      <c r="BU449" s="1">
        <v>0</v>
      </c>
      <c r="BV449" s="1">
        <v>0</v>
      </c>
      <c r="BW449" s="1">
        <v>0</v>
      </c>
      <c r="BX449" s="1">
        <v>0</v>
      </c>
      <c r="BY449" s="1">
        <f t="shared" si="177"/>
        <v>0</v>
      </c>
      <c r="BZ449" s="1">
        <v>0</v>
      </c>
      <c r="CA449" s="44"/>
    </row>
    <row r="450" spans="1:79" ht="24">
      <c r="A450" s="24"/>
      <c r="B450" s="10" t="s">
        <v>517</v>
      </c>
      <c r="C450" s="25" t="s">
        <v>507</v>
      </c>
      <c r="D450" s="1">
        <v>0.08146332801176001</v>
      </c>
      <c r="E450" s="1">
        <v>0</v>
      </c>
      <c r="F450" s="1">
        <f t="shared" si="165"/>
        <v>0</v>
      </c>
      <c r="G450" s="1">
        <f t="shared" si="166"/>
        <v>0</v>
      </c>
      <c r="H450" s="1">
        <f t="shared" si="167"/>
        <v>0</v>
      </c>
      <c r="I450" s="1">
        <f t="shared" si="168"/>
        <v>0</v>
      </c>
      <c r="J450" s="1">
        <f t="shared" si="169"/>
        <v>0</v>
      </c>
      <c r="K450" s="1">
        <f t="shared" si="170"/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f t="shared" si="171"/>
        <v>0</v>
      </c>
      <c r="AP450" s="1">
        <f t="shared" si="172"/>
        <v>0</v>
      </c>
      <c r="AQ450" s="1">
        <f t="shared" si="173"/>
        <v>0</v>
      </c>
      <c r="AR450" s="1">
        <f t="shared" si="174"/>
        <v>0</v>
      </c>
      <c r="AS450" s="1">
        <f t="shared" si="175"/>
        <v>0</v>
      </c>
      <c r="AT450" s="1">
        <f t="shared" si="176"/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1">
        <v>0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0</v>
      </c>
      <c r="BR450" s="1">
        <v>0</v>
      </c>
      <c r="BS450" s="1">
        <v>0</v>
      </c>
      <c r="BT450" s="1">
        <v>0</v>
      </c>
      <c r="BU450" s="1">
        <v>0</v>
      </c>
      <c r="BV450" s="1">
        <v>0</v>
      </c>
      <c r="BW450" s="1">
        <v>0</v>
      </c>
      <c r="BX450" s="1">
        <v>0</v>
      </c>
      <c r="BY450" s="1">
        <f t="shared" si="177"/>
        <v>0</v>
      </c>
      <c r="BZ450" s="1">
        <v>0</v>
      </c>
      <c r="CA450" s="44"/>
    </row>
    <row r="451" spans="1:79" ht="24">
      <c r="A451" s="24"/>
      <c r="B451" s="10" t="s">
        <v>518</v>
      </c>
      <c r="C451" s="25" t="s">
        <v>507</v>
      </c>
      <c r="D451" s="1">
        <v>0.112482935216464</v>
      </c>
      <c r="E451" s="1">
        <v>0</v>
      </c>
      <c r="F451" s="1">
        <f t="shared" si="165"/>
        <v>0</v>
      </c>
      <c r="G451" s="1">
        <f t="shared" si="166"/>
        <v>0</v>
      </c>
      <c r="H451" s="1">
        <f t="shared" si="167"/>
        <v>0</v>
      </c>
      <c r="I451" s="1">
        <f t="shared" si="168"/>
        <v>0</v>
      </c>
      <c r="J451" s="1">
        <f t="shared" si="169"/>
        <v>0</v>
      </c>
      <c r="K451" s="1">
        <f t="shared" si="170"/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f t="shared" si="171"/>
        <v>0</v>
      </c>
      <c r="AP451" s="1">
        <f t="shared" si="172"/>
        <v>0</v>
      </c>
      <c r="AQ451" s="1">
        <f t="shared" si="173"/>
        <v>0</v>
      </c>
      <c r="AR451" s="1">
        <f t="shared" si="174"/>
        <v>0</v>
      </c>
      <c r="AS451" s="1">
        <f t="shared" si="175"/>
        <v>0</v>
      </c>
      <c r="AT451" s="1">
        <f t="shared" si="176"/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0</v>
      </c>
      <c r="BR451" s="1">
        <v>0</v>
      </c>
      <c r="BS451" s="1">
        <v>0</v>
      </c>
      <c r="BT451" s="1">
        <v>0</v>
      </c>
      <c r="BU451" s="1">
        <v>0</v>
      </c>
      <c r="BV451" s="1">
        <v>0</v>
      </c>
      <c r="BW451" s="1">
        <v>0</v>
      </c>
      <c r="BX451" s="1">
        <v>0</v>
      </c>
      <c r="BY451" s="1">
        <f t="shared" si="177"/>
        <v>0</v>
      </c>
      <c r="BZ451" s="1">
        <v>0</v>
      </c>
      <c r="CA451" s="44"/>
    </row>
    <row r="452" spans="1:79" ht="36">
      <c r="A452" s="24"/>
      <c r="B452" s="10" t="s">
        <v>519</v>
      </c>
      <c r="C452" s="25" t="s">
        <v>507</v>
      </c>
      <c r="D452" s="1">
        <v>0.357423376446336</v>
      </c>
      <c r="E452" s="1">
        <v>0</v>
      </c>
      <c r="F452" s="1">
        <f t="shared" si="165"/>
        <v>0</v>
      </c>
      <c r="G452" s="1">
        <f t="shared" si="166"/>
        <v>0</v>
      </c>
      <c r="H452" s="1">
        <f t="shared" si="167"/>
        <v>0</v>
      </c>
      <c r="I452" s="1">
        <f t="shared" si="168"/>
        <v>0</v>
      </c>
      <c r="J452" s="1">
        <f t="shared" si="169"/>
        <v>0</v>
      </c>
      <c r="K452" s="1">
        <f t="shared" si="170"/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f t="shared" si="171"/>
        <v>0</v>
      </c>
      <c r="AP452" s="1">
        <f t="shared" si="172"/>
        <v>0</v>
      </c>
      <c r="AQ452" s="1">
        <f t="shared" si="173"/>
        <v>0</v>
      </c>
      <c r="AR452" s="1">
        <f t="shared" si="174"/>
        <v>0</v>
      </c>
      <c r="AS452" s="1">
        <f t="shared" si="175"/>
        <v>0</v>
      </c>
      <c r="AT452" s="1">
        <f t="shared" si="176"/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v>0</v>
      </c>
      <c r="BG452" s="1">
        <v>0</v>
      </c>
      <c r="BH452" s="1">
        <v>0</v>
      </c>
      <c r="BI452" s="1">
        <v>0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0</v>
      </c>
      <c r="BR452" s="1">
        <v>0</v>
      </c>
      <c r="BS452" s="1">
        <v>0</v>
      </c>
      <c r="BT452" s="1">
        <v>0</v>
      </c>
      <c r="BU452" s="1">
        <v>0</v>
      </c>
      <c r="BV452" s="1">
        <v>0</v>
      </c>
      <c r="BW452" s="1">
        <v>0</v>
      </c>
      <c r="BX452" s="1">
        <v>0</v>
      </c>
      <c r="BY452" s="1">
        <f t="shared" si="177"/>
        <v>0</v>
      </c>
      <c r="BZ452" s="1">
        <v>0</v>
      </c>
      <c r="CA452" s="44"/>
    </row>
    <row r="453" spans="1:79" ht="36">
      <c r="A453" s="24"/>
      <c r="B453" s="10" t="s">
        <v>520</v>
      </c>
      <c r="C453" s="25" t="s">
        <v>507</v>
      </c>
      <c r="D453" s="1">
        <v>0.5341779096695041</v>
      </c>
      <c r="E453" s="1">
        <v>0</v>
      </c>
      <c r="F453" s="1">
        <f t="shared" si="165"/>
        <v>0</v>
      </c>
      <c r="G453" s="1">
        <f t="shared" si="166"/>
        <v>0</v>
      </c>
      <c r="H453" s="1">
        <f t="shared" si="167"/>
        <v>0</v>
      </c>
      <c r="I453" s="1">
        <f t="shared" si="168"/>
        <v>0</v>
      </c>
      <c r="J453" s="1">
        <f t="shared" si="169"/>
        <v>0</v>
      </c>
      <c r="K453" s="1">
        <f t="shared" si="170"/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f t="shared" si="171"/>
        <v>0</v>
      </c>
      <c r="AP453" s="1">
        <f t="shared" si="172"/>
        <v>0</v>
      </c>
      <c r="AQ453" s="1">
        <f t="shared" si="173"/>
        <v>0</v>
      </c>
      <c r="AR453" s="1">
        <f t="shared" si="174"/>
        <v>0</v>
      </c>
      <c r="AS453" s="1">
        <f t="shared" si="175"/>
        <v>0</v>
      </c>
      <c r="AT453" s="1">
        <f t="shared" si="176"/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v>0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0</v>
      </c>
      <c r="BR453" s="1">
        <v>0</v>
      </c>
      <c r="BS453" s="1">
        <v>0</v>
      </c>
      <c r="BT453" s="1">
        <v>0</v>
      </c>
      <c r="BU453" s="1">
        <v>0</v>
      </c>
      <c r="BV453" s="1">
        <v>0</v>
      </c>
      <c r="BW453" s="1">
        <v>0</v>
      </c>
      <c r="BX453" s="1">
        <v>0</v>
      </c>
      <c r="BY453" s="1">
        <f t="shared" si="177"/>
        <v>0</v>
      </c>
      <c r="BZ453" s="1">
        <v>0</v>
      </c>
      <c r="CA453" s="44"/>
    </row>
    <row r="454" spans="1:79" ht="48">
      <c r="A454" s="24"/>
      <c r="B454" s="10" t="s">
        <v>521</v>
      </c>
      <c r="C454" s="25" t="s">
        <v>507</v>
      </c>
      <c r="D454" s="1">
        <v>0</v>
      </c>
      <c r="E454" s="1">
        <v>0</v>
      </c>
      <c r="F454" s="1">
        <f t="shared" si="165"/>
        <v>0</v>
      </c>
      <c r="G454" s="1">
        <f t="shared" si="166"/>
        <v>0</v>
      </c>
      <c r="H454" s="1">
        <f t="shared" si="167"/>
        <v>0</v>
      </c>
      <c r="I454" s="1">
        <f t="shared" si="168"/>
        <v>0</v>
      </c>
      <c r="J454" s="1">
        <f t="shared" si="169"/>
        <v>0</v>
      </c>
      <c r="K454" s="1">
        <f t="shared" si="170"/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f t="shared" si="171"/>
        <v>0</v>
      </c>
      <c r="AP454" s="1">
        <f t="shared" si="172"/>
        <v>0</v>
      </c>
      <c r="AQ454" s="1">
        <f t="shared" si="173"/>
        <v>0</v>
      </c>
      <c r="AR454" s="1">
        <f t="shared" si="174"/>
        <v>0</v>
      </c>
      <c r="AS454" s="1">
        <f t="shared" si="175"/>
        <v>0</v>
      </c>
      <c r="AT454" s="1">
        <f t="shared" si="176"/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0</v>
      </c>
      <c r="BR454" s="1">
        <v>0</v>
      </c>
      <c r="BS454" s="1">
        <v>0</v>
      </c>
      <c r="BT454" s="1">
        <v>0</v>
      </c>
      <c r="BU454" s="1">
        <v>0</v>
      </c>
      <c r="BV454" s="1">
        <v>0</v>
      </c>
      <c r="BW454" s="1">
        <v>0</v>
      </c>
      <c r="BX454" s="1">
        <v>0</v>
      </c>
      <c r="BY454" s="1">
        <f t="shared" si="177"/>
        <v>0</v>
      </c>
      <c r="BZ454" s="1">
        <v>0</v>
      </c>
      <c r="CA454" s="44"/>
    </row>
    <row r="455" spans="1:79" ht="12">
      <c r="A455" s="24"/>
      <c r="B455" s="19" t="s">
        <v>522</v>
      </c>
      <c r="C455" s="25" t="s">
        <v>507</v>
      </c>
      <c r="D455" s="1">
        <v>3.119524695512</v>
      </c>
      <c r="E455" s="1">
        <v>0</v>
      </c>
      <c r="F455" s="1">
        <f t="shared" si="165"/>
        <v>0</v>
      </c>
      <c r="G455" s="1">
        <f t="shared" si="166"/>
        <v>0</v>
      </c>
      <c r="H455" s="1">
        <f t="shared" si="167"/>
        <v>0</v>
      </c>
      <c r="I455" s="1">
        <f t="shared" si="168"/>
        <v>0</v>
      </c>
      <c r="J455" s="1">
        <f t="shared" si="169"/>
        <v>0</v>
      </c>
      <c r="K455" s="1">
        <f t="shared" si="170"/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f t="shared" si="171"/>
        <v>0</v>
      </c>
      <c r="AP455" s="1">
        <f t="shared" si="172"/>
        <v>0</v>
      </c>
      <c r="AQ455" s="1">
        <f t="shared" si="173"/>
        <v>0</v>
      </c>
      <c r="AR455" s="1">
        <f t="shared" si="174"/>
        <v>0</v>
      </c>
      <c r="AS455" s="1">
        <f t="shared" si="175"/>
        <v>0</v>
      </c>
      <c r="AT455" s="1">
        <f t="shared" si="176"/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  <c r="BF455" s="1">
        <v>0</v>
      </c>
      <c r="BG455" s="1">
        <v>0</v>
      </c>
      <c r="BH455" s="1">
        <v>0</v>
      </c>
      <c r="BI455" s="1">
        <v>0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0</v>
      </c>
      <c r="BR455" s="1">
        <v>0</v>
      </c>
      <c r="BS455" s="1">
        <v>0</v>
      </c>
      <c r="BT455" s="1">
        <v>0</v>
      </c>
      <c r="BU455" s="1">
        <v>0</v>
      </c>
      <c r="BV455" s="1">
        <v>0</v>
      </c>
      <c r="BW455" s="1">
        <v>0</v>
      </c>
      <c r="BX455" s="1">
        <v>0</v>
      </c>
      <c r="BY455" s="1">
        <f t="shared" si="177"/>
        <v>0</v>
      </c>
      <c r="BZ455" s="1">
        <v>0</v>
      </c>
      <c r="CA455" s="44"/>
    </row>
    <row r="456" spans="1:79" ht="12">
      <c r="A456" s="24"/>
      <c r="B456" s="19" t="s">
        <v>523</v>
      </c>
      <c r="C456" s="25" t="s">
        <v>507</v>
      </c>
      <c r="D456" s="1">
        <v>4.0327932746064</v>
      </c>
      <c r="E456" s="1">
        <v>0</v>
      </c>
      <c r="F456" s="1">
        <f t="shared" si="165"/>
        <v>0</v>
      </c>
      <c r="G456" s="1">
        <f t="shared" si="166"/>
        <v>0</v>
      </c>
      <c r="H456" s="1">
        <f t="shared" si="167"/>
        <v>0</v>
      </c>
      <c r="I456" s="1">
        <f t="shared" si="168"/>
        <v>0</v>
      </c>
      <c r="J456" s="1">
        <f t="shared" si="169"/>
        <v>0</v>
      </c>
      <c r="K456" s="1">
        <f t="shared" si="170"/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f t="shared" si="171"/>
        <v>0</v>
      </c>
      <c r="AP456" s="1">
        <f t="shared" si="172"/>
        <v>0</v>
      </c>
      <c r="AQ456" s="1">
        <f t="shared" si="173"/>
        <v>0</v>
      </c>
      <c r="AR456" s="1">
        <f t="shared" si="174"/>
        <v>0</v>
      </c>
      <c r="AS456" s="1">
        <f t="shared" si="175"/>
        <v>0</v>
      </c>
      <c r="AT456" s="1">
        <f t="shared" si="176"/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0</v>
      </c>
      <c r="BF456" s="1">
        <v>0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0</v>
      </c>
      <c r="BR456" s="1">
        <v>0</v>
      </c>
      <c r="BS456" s="1">
        <v>0</v>
      </c>
      <c r="BT456" s="1">
        <v>0</v>
      </c>
      <c r="BU456" s="1">
        <v>0</v>
      </c>
      <c r="BV456" s="1">
        <v>0</v>
      </c>
      <c r="BW456" s="1">
        <v>0</v>
      </c>
      <c r="BX456" s="1">
        <v>0</v>
      </c>
      <c r="BY456" s="1">
        <f t="shared" si="177"/>
        <v>0</v>
      </c>
      <c r="BZ456" s="1">
        <v>0</v>
      </c>
      <c r="CA456" s="44"/>
    </row>
    <row r="457" spans="1:79" ht="12">
      <c r="A457" s="24"/>
      <c r="B457" s="19" t="s">
        <v>524</v>
      </c>
      <c r="C457" s="25" t="s">
        <v>507</v>
      </c>
      <c r="D457" s="1">
        <v>0.732181338864</v>
      </c>
      <c r="E457" s="1">
        <v>0</v>
      </c>
      <c r="F457" s="1">
        <f t="shared" si="165"/>
        <v>0</v>
      </c>
      <c r="G457" s="1">
        <f t="shared" si="166"/>
        <v>0</v>
      </c>
      <c r="H457" s="1">
        <f t="shared" si="167"/>
        <v>0</v>
      </c>
      <c r="I457" s="1">
        <f t="shared" si="168"/>
        <v>0</v>
      </c>
      <c r="J457" s="1">
        <f t="shared" si="169"/>
        <v>0</v>
      </c>
      <c r="K457" s="1">
        <f t="shared" si="170"/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f t="shared" si="171"/>
        <v>0</v>
      </c>
      <c r="AP457" s="1">
        <f t="shared" si="172"/>
        <v>0</v>
      </c>
      <c r="AQ457" s="1">
        <f t="shared" si="173"/>
        <v>0</v>
      </c>
      <c r="AR457" s="1">
        <f t="shared" si="174"/>
        <v>0</v>
      </c>
      <c r="AS457" s="1">
        <f t="shared" si="175"/>
        <v>0</v>
      </c>
      <c r="AT457" s="1">
        <f t="shared" si="176"/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0</v>
      </c>
      <c r="BF457" s="1">
        <v>0</v>
      </c>
      <c r="BG457" s="1">
        <v>0</v>
      </c>
      <c r="BH457" s="1">
        <v>0</v>
      </c>
      <c r="BI457" s="1">
        <v>0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0</v>
      </c>
      <c r="BR457" s="1">
        <v>0</v>
      </c>
      <c r="BS457" s="1">
        <v>0</v>
      </c>
      <c r="BT457" s="1">
        <v>0</v>
      </c>
      <c r="BU457" s="1">
        <v>0</v>
      </c>
      <c r="BV457" s="1">
        <v>0</v>
      </c>
      <c r="BW457" s="1">
        <v>0</v>
      </c>
      <c r="BX457" s="1">
        <v>0</v>
      </c>
      <c r="BY457" s="1">
        <f t="shared" si="177"/>
        <v>0</v>
      </c>
      <c r="BZ457" s="1">
        <v>0</v>
      </c>
      <c r="CA457" s="44"/>
    </row>
    <row r="458" spans="1:79" ht="12">
      <c r="A458" s="24"/>
      <c r="B458" s="9" t="s">
        <v>178</v>
      </c>
      <c r="C458" s="25"/>
      <c r="D458" s="1">
        <v>0</v>
      </c>
      <c r="E458" s="1">
        <v>0</v>
      </c>
      <c r="F458" s="1">
        <f t="shared" si="165"/>
        <v>0</v>
      </c>
      <c r="G458" s="1">
        <f t="shared" si="166"/>
        <v>0</v>
      </c>
      <c r="H458" s="1">
        <f t="shared" si="167"/>
        <v>0</v>
      </c>
      <c r="I458" s="1">
        <f t="shared" si="168"/>
        <v>0</v>
      </c>
      <c r="J458" s="1">
        <f t="shared" si="169"/>
        <v>0</v>
      </c>
      <c r="K458" s="1">
        <f t="shared" si="170"/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f t="shared" si="171"/>
        <v>0</v>
      </c>
      <c r="AP458" s="1">
        <f t="shared" si="172"/>
        <v>0</v>
      </c>
      <c r="AQ458" s="1">
        <f t="shared" si="173"/>
        <v>0</v>
      </c>
      <c r="AR458" s="1">
        <f t="shared" si="174"/>
        <v>0</v>
      </c>
      <c r="AS458" s="1">
        <f t="shared" si="175"/>
        <v>0</v>
      </c>
      <c r="AT458" s="1">
        <f t="shared" si="176"/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  <c r="BF458" s="1">
        <v>0</v>
      </c>
      <c r="BG458" s="1">
        <v>0</v>
      </c>
      <c r="BH458" s="1">
        <v>0</v>
      </c>
      <c r="BI458" s="1">
        <v>0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0</v>
      </c>
      <c r="BR458" s="1">
        <v>0</v>
      </c>
      <c r="BS458" s="1">
        <v>0</v>
      </c>
      <c r="BT458" s="1">
        <v>0</v>
      </c>
      <c r="BU458" s="1">
        <v>0</v>
      </c>
      <c r="BV458" s="1">
        <v>0</v>
      </c>
      <c r="BW458" s="1">
        <v>0</v>
      </c>
      <c r="BX458" s="1">
        <v>0</v>
      </c>
      <c r="BY458" s="1">
        <f t="shared" si="177"/>
        <v>0</v>
      </c>
      <c r="BZ458" s="1">
        <v>0</v>
      </c>
      <c r="CA458" s="44"/>
    </row>
    <row r="459" spans="1:79" ht="48">
      <c r="A459" s="24"/>
      <c r="B459" s="10" t="s">
        <v>525</v>
      </c>
      <c r="C459" s="25" t="s">
        <v>507</v>
      </c>
      <c r="D459" s="1">
        <v>0.35003383140000005</v>
      </c>
      <c r="E459" s="1">
        <v>0</v>
      </c>
      <c r="F459" s="1">
        <f t="shared" si="165"/>
        <v>0</v>
      </c>
      <c r="G459" s="1">
        <f t="shared" si="166"/>
        <v>0</v>
      </c>
      <c r="H459" s="1">
        <f t="shared" si="167"/>
        <v>0</v>
      </c>
      <c r="I459" s="1">
        <f t="shared" si="168"/>
        <v>0</v>
      </c>
      <c r="J459" s="1">
        <f t="shared" si="169"/>
        <v>0</v>
      </c>
      <c r="K459" s="1">
        <f t="shared" si="170"/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f t="shared" si="171"/>
        <v>0</v>
      </c>
      <c r="AP459" s="1">
        <f t="shared" si="172"/>
        <v>0</v>
      </c>
      <c r="AQ459" s="1">
        <f t="shared" si="173"/>
        <v>0</v>
      </c>
      <c r="AR459" s="1">
        <f t="shared" si="174"/>
        <v>0</v>
      </c>
      <c r="AS459" s="1">
        <f t="shared" si="175"/>
        <v>0</v>
      </c>
      <c r="AT459" s="1">
        <f t="shared" si="176"/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0</v>
      </c>
      <c r="BR459" s="1">
        <v>0</v>
      </c>
      <c r="BS459" s="1">
        <v>0</v>
      </c>
      <c r="BT459" s="1">
        <v>0</v>
      </c>
      <c r="BU459" s="1">
        <v>0</v>
      </c>
      <c r="BV459" s="1">
        <v>0</v>
      </c>
      <c r="BW459" s="1">
        <v>0</v>
      </c>
      <c r="BX459" s="1">
        <v>0</v>
      </c>
      <c r="BY459" s="1">
        <f t="shared" si="177"/>
        <v>0</v>
      </c>
      <c r="BZ459" s="1">
        <v>0</v>
      </c>
      <c r="CA459" s="44"/>
    </row>
    <row r="460" spans="1:79" ht="12">
      <c r="A460" s="24"/>
      <c r="B460" s="9" t="s">
        <v>224</v>
      </c>
      <c r="C460" s="25"/>
      <c r="D460" s="1">
        <v>0</v>
      </c>
      <c r="E460" s="1">
        <v>0</v>
      </c>
      <c r="F460" s="1">
        <f t="shared" si="165"/>
        <v>0</v>
      </c>
      <c r="G460" s="1">
        <f t="shared" si="166"/>
        <v>0</v>
      </c>
      <c r="H460" s="1">
        <f t="shared" si="167"/>
        <v>0</v>
      </c>
      <c r="I460" s="1">
        <f t="shared" si="168"/>
        <v>0</v>
      </c>
      <c r="J460" s="1">
        <f t="shared" si="169"/>
        <v>0</v>
      </c>
      <c r="K460" s="1">
        <f t="shared" si="170"/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f t="shared" si="171"/>
        <v>0</v>
      </c>
      <c r="AP460" s="1">
        <f t="shared" si="172"/>
        <v>0</v>
      </c>
      <c r="AQ460" s="1">
        <f t="shared" si="173"/>
        <v>0</v>
      </c>
      <c r="AR460" s="1">
        <f t="shared" si="174"/>
        <v>0</v>
      </c>
      <c r="AS460" s="1">
        <f t="shared" si="175"/>
        <v>0</v>
      </c>
      <c r="AT460" s="1">
        <f t="shared" si="176"/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v>0</v>
      </c>
      <c r="BF460" s="1">
        <v>0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0</v>
      </c>
      <c r="BR460" s="1">
        <v>0</v>
      </c>
      <c r="BS460" s="1">
        <v>0</v>
      </c>
      <c r="BT460" s="1">
        <v>0</v>
      </c>
      <c r="BU460" s="1">
        <v>0</v>
      </c>
      <c r="BV460" s="1">
        <v>0</v>
      </c>
      <c r="BW460" s="1">
        <v>0</v>
      </c>
      <c r="BX460" s="1">
        <v>0</v>
      </c>
      <c r="BY460" s="1">
        <f t="shared" si="177"/>
        <v>0</v>
      </c>
      <c r="BZ460" s="1">
        <v>0</v>
      </c>
      <c r="CA460" s="44"/>
    </row>
    <row r="461" spans="1:79" ht="48">
      <c r="A461" s="24"/>
      <c r="B461" s="10" t="s">
        <v>526</v>
      </c>
      <c r="C461" s="25" t="s">
        <v>507</v>
      </c>
      <c r="D461" s="1">
        <v>0</v>
      </c>
      <c r="E461" s="1">
        <v>0</v>
      </c>
      <c r="F461" s="1">
        <f t="shared" si="165"/>
        <v>0</v>
      </c>
      <c r="G461" s="1">
        <f t="shared" si="166"/>
        <v>0</v>
      </c>
      <c r="H461" s="1">
        <f t="shared" si="167"/>
        <v>0</v>
      </c>
      <c r="I461" s="1">
        <f t="shared" si="168"/>
        <v>0</v>
      </c>
      <c r="J461" s="1">
        <f t="shared" si="169"/>
        <v>0</v>
      </c>
      <c r="K461" s="1">
        <f t="shared" si="170"/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f t="shared" si="171"/>
        <v>0</v>
      </c>
      <c r="AP461" s="1">
        <f t="shared" si="172"/>
        <v>0</v>
      </c>
      <c r="AQ461" s="1">
        <f t="shared" si="173"/>
        <v>0</v>
      </c>
      <c r="AR461" s="1">
        <f t="shared" si="174"/>
        <v>0</v>
      </c>
      <c r="AS461" s="1">
        <f t="shared" si="175"/>
        <v>0</v>
      </c>
      <c r="AT461" s="1">
        <f t="shared" si="176"/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0</v>
      </c>
      <c r="BR461" s="1">
        <v>0</v>
      </c>
      <c r="BS461" s="1">
        <v>0</v>
      </c>
      <c r="BT461" s="1">
        <v>0</v>
      </c>
      <c r="BU461" s="1">
        <v>0</v>
      </c>
      <c r="BV461" s="1">
        <v>0</v>
      </c>
      <c r="BW461" s="1">
        <v>0</v>
      </c>
      <c r="BX461" s="1">
        <v>0</v>
      </c>
      <c r="BY461" s="1">
        <f t="shared" si="177"/>
        <v>0</v>
      </c>
      <c r="BZ461" s="1">
        <v>0</v>
      </c>
      <c r="CA461" s="44"/>
    </row>
    <row r="462" spans="1:79" ht="12">
      <c r="A462" s="24"/>
      <c r="B462" s="19" t="s">
        <v>527</v>
      </c>
      <c r="C462" s="25" t="s">
        <v>507</v>
      </c>
      <c r="D462" s="1">
        <v>0.5204486243776001</v>
      </c>
      <c r="E462" s="1">
        <v>0</v>
      </c>
      <c r="F462" s="1">
        <f t="shared" si="165"/>
        <v>0</v>
      </c>
      <c r="G462" s="1">
        <f t="shared" si="166"/>
        <v>0</v>
      </c>
      <c r="H462" s="1">
        <f t="shared" si="167"/>
        <v>0</v>
      </c>
      <c r="I462" s="1">
        <f t="shared" si="168"/>
        <v>0</v>
      </c>
      <c r="J462" s="1">
        <f t="shared" si="169"/>
        <v>0</v>
      </c>
      <c r="K462" s="1">
        <f t="shared" si="170"/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f t="shared" si="171"/>
        <v>0</v>
      </c>
      <c r="AP462" s="1">
        <f t="shared" si="172"/>
        <v>0</v>
      </c>
      <c r="AQ462" s="1">
        <f t="shared" si="173"/>
        <v>0</v>
      </c>
      <c r="AR462" s="1">
        <f t="shared" si="174"/>
        <v>0</v>
      </c>
      <c r="AS462" s="1">
        <f t="shared" si="175"/>
        <v>0</v>
      </c>
      <c r="AT462" s="1">
        <f t="shared" si="176"/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0</v>
      </c>
      <c r="BR462" s="1">
        <v>0</v>
      </c>
      <c r="BS462" s="1">
        <v>0</v>
      </c>
      <c r="BT462" s="1">
        <v>0</v>
      </c>
      <c r="BU462" s="1">
        <v>0</v>
      </c>
      <c r="BV462" s="1">
        <v>0</v>
      </c>
      <c r="BW462" s="1">
        <v>0</v>
      </c>
      <c r="BX462" s="1">
        <v>0</v>
      </c>
      <c r="BY462" s="1">
        <f t="shared" si="177"/>
        <v>0</v>
      </c>
      <c r="BZ462" s="1">
        <v>0</v>
      </c>
      <c r="CA462" s="44"/>
    </row>
    <row r="463" spans="1:79" ht="12">
      <c r="A463" s="24"/>
      <c r="B463" s="19" t="s">
        <v>528</v>
      </c>
      <c r="C463" s="25" t="s">
        <v>507</v>
      </c>
      <c r="D463" s="1">
        <v>0.424283432</v>
      </c>
      <c r="E463" s="1">
        <v>0</v>
      </c>
      <c r="F463" s="1">
        <f t="shared" si="165"/>
        <v>0</v>
      </c>
      <c r="G463" s="1">
        <f t="shared" si="166"/>
        <v>0</v>
      </c>
      <c r="H463" s="1">
        <f t="shared" si="167"/>
        <v>0</v>
      </c>
      <c r="I463" s="1">
        <f t="shared" si="168"/>
        <v>0</v>
      </c>
      <c r="J463" s="1">
        <f t="shared" si="169"/>
        <v>0</v>
      </c>
      <c r="K463" s="1">
        <f t="shared" si="170"/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f t="shared" si="171"/>
        <v>0</v>
      </c>
      <c r="AP463" s="1">
        <f t="shared" si="172"/>
        <v>0</v>
      </c>
      <c r="AQ463" s="1">
        <f t="shared" si="173"/>
        <v>0</v>
      </c>
      <c r="AR463" s="1">
        <f t="shared" si="174"/>
        <v>0</v>
      </c>
      <c r="AS463" s="1">
        <f t="shared" si="175"/>
        <v>0</v>
      </c>
      <c r="AT463" s="1">
        <f t="shared" si="176"/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v>0</v>
      </c>
      <c r="BE463" s="1">
        <v>0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0</v>
      </c>
      <c r="BR463" s="1">
        <v>0</v>
      </c>
      <c r="BS463" s="1">
        <v>0</v>
      </c>
      <c r="BT463" s="1">
        <v>0</v>
      </c>
      <c r="BU463" s="1">
        <v>0</v>
      </c>
      <c r="BV463" s="1">
        <v>0</v>
      </c>
      <c r="BW463" s="1">
        <v>0</v>
      </c>
      <c r="BX463" s="1">
        <v>0</v>
      </c>
      <c r="BY463" s="1">
        <f t="shared" si="177"/>
        <v>0</v>
      </c>
      <c r="BZ463" s="1">
        <v>0</v>
      </c>
      <c r="CA463" s="44"/>
    </row>
    <row r="464" spans="1:79" ht="12">
      <c r="A464" s="24" t="s">
        <v>239</v>
      </c>
      <c r="B464" s="21" t="s">
        <v>226</v>
      </c>
      <c r="C464" s="42" t="s">
        <v>109</v>
      </c>
      <c r="D464" s="1">
        <v>6.006544000000002</v>
      </c>
      <c r="E464" s="1">
        <v>0</v>
      </c>
      <c r="F464" s="1">
        <f t="shared" si="165"/>
        <v>0</v>
      </c>
      <c r="G464" s="1">
        <f t="shared" si="166"/>
        <v>0</v>
      </c>
      <c r="H464" s="1">
        <f t="shared" si="167"/>
        <v>0</v>
      </c>
      <c r="I464" s="1">
        <f t="shared" si="168"/>
        <v>0</v>
      </c>
      <c r="J464" s="1">
        <f t="shared" si="169"/>
        <v>0</v>
      </c>
      <c r="K464" s="1">
        <f t="shared" si="170"/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f t="shared" si="171"/>
        <v>0</v>
      </c>
      <c r="AP464" s="1">
        <f t="shared" si="172"/>
        <v>0</v>
      </c>
      <c r="AQ464" s="1">
        <f t="shared" si="173"/>
        <v>0</v>
      </c>
      <c r="AR464" s="1">
        <f t="shared" si="174"/>
        <v>0</v>
      </c>
      <c r="AS464" s="1">
        <f t="shared" si="175"/>
        <v>0</v>
      </c>
      <c r="AT464" s="1">
        <f t="shared" si="176"/>
        <v>0</v>
      </c>
      <c r="AU464" s="1">
        <v>0</v>
      </c>
      <c r="AV464" s="1">
        <v>0</v>
      </c>
      <c r="AW464" s="1">
        <f aca="true" t="shared" si="183" ref="AW464:BX464">AW465</f>
        <v>0</v>
      </c>
      <c r="AX464" s="1">
        <f t="shared" si="183"/>
        <v>0</v>
      </c>
      <c r="AY464" s="1">
        <f t="shared" si="183"/>
        <v>0</v>
      </c>
      <c r="AZ464" s="1">
        <f t="shared" si="183"/>
        <v>0</v>
      </c>
      <c r="BA464" s="1">
        <f t="shared" si="183"/>
        <v>0</v>
      </c>
      <c r="BB464" s="1">
        <f t="shared" si="183"/>
        <v>0</v>
      </c>
      <c r="BC464" s="1">
        <f t="shared" si="183"/>
        <v>0</v>
      </c>
      <c r="BD464" s="1">
        <f t="shared" si="183"/>
        <v>0</v>
      </c>
      <c r="BE464" s="1">
        <f t="shared" si="183"/>
        <v>0</v>
      </c>
      <c r="BF464" s="1">
        <f t="shared" si="183"/>
        <v>0</v>
      </c>
      <c r="BG464" s="1">
        <f t="shared" si="183"/>
        <v>0</v>
      </c>
      <c r="BH464" s="1">
        <f t="shared" si="183"/>
        <v>0</v>
      </c>
      <c r="BI464" s="1">
        <f t="shared" si="183"/>
        <v>0</v>
      </c>
      <c r="BJ464" s="1">
        <f t="shared" si="183"/>
        <v>0</v>
      </c>
      <c r="BK464" s="1">
        <f t="shared" si="183"/>
        <v>0</v>
      </c>
      <c r="BL464" s="1">
        <f t="shared" si="183"/>
        <v>0</v>
      </c>
      <c r="BM464" s="1">
        <f t="shared" si="183"/>
        <v>0</v>
      </c>
      <c r="BN464" s="1">
        <f t="shared" si="183"/>
        <v>0</v>
      </c>
      <c r="BO464" s="1">
        <f t="shared" si="183"/>
        <v>0</v>
      </c>
      <c r="BP464" s="1">
        <f t="shared" si="183"/>
        <v>0</v>
      </c>
      <c r="BQ464" s="1">
        <f t="shared" si="183"/>
        <v>0</v>
      </c>
      <c r="BR464" s="1">
        <f t="shared" si="183"/>
        <v>0</v>
      </c>
      <c r="BS464" s="1">
        <f t="shared" si="183"/>
        <v>0</v>
      </c>
      <c r="BT464" s="1">
        <f t="shared" si="183"/>
        <v>0</v>
      </c>
      <c r="BU464" s="1">
        <f t="shared" si="183"/>
        <v>0</v>
      </c>
      <c r="BV464" s="1">
        <f t="shared" si="183"/>
        <v>0</v>
      </c>
      <c r="BW464" s="1">
        <f t="shared" si="183"/>
        <v>0</v>
      </c>
      <c r="BX464" s="1">
        <f t="shared" si="183"/>
        <v>0</v>
      </c>
      <c r="BY464" s="1">
        <f t="shared" si="177"/>
        <v>0</v>
      </c>
      <c r="BZ464" s="1">
        <v>0</v>
      </c>
      <c r="CA464" s="44"/>
    </row>
    <row r="465" spans="1:79" ht="12">
      <c r="A465" s="24" t="s">
        <v>240</v>
      </c>
      <c r="B465" s="21" t="s">
        <v>227</v>
      </c>
      <c r="C465" s="41" t="s">
        <v>529</v>
      </c>
      <c r="D465" s="1">
        <v>6.006544000000002</v>
      </c>
      <c r="E465" s="1">
        <v>0</v>
      </c>
      <c r="F465" s="1">
        <f t="shared" si="165"/>
        <v>0</v>
      </c>
      <c r="G465" s="1">
        <f t="shared" si="166"/>
        <v>0</v>
      </c>
      <c r="H465" s="1">
        <f t="shared" si="167"/>
        <v>0</v>
      </c>
      <c r="I465" s="1">
        <f t="shared" si="168"/>
        <v>0</v>
      </c>
      <c r="J465" s="1">
        <f t="shared" si="169"/>
        <v>0</v>
      </c>
      <c r="K465" s="1">
        <f t="shared" si="170"/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f t="shared" si="171"/>
        <v>0</v>
      </c>
      <c r="AP465" s="1">
        <f t="shared" si="172"/>
        <v>0</v>
      </c>
      <c r="AQ465" s="1">
        <f t="shared" si="173"/>
        <v>0</v>
      </c>
      <c r="AR465" s="1">
        <f t="shared" si="174"/>
        <v>0</v>
      </c>
      <c r="AS465" s="1">
        <f t="shared" si="175"/>
        <v>0</v>
      </c>
      <c r="AT465" s="1">
        <f t="shared" si="176"/>
        <v>0</v>
      </c>
      <c r="AU465" s="1">
        <v>0</v>
      </c>
      <c r="AV465" s="1">
        <v>0</v>
      </c>
      <c r="AW465" s="1">
        <f aca="true" t="shared" si="184" ref="AW465:BX465">SUM(AW468:AW495)</f>
        <v>0</v>
      </c>
      <c r="AX465" s="1">
        <f t="shared" si="184"/>
        <v>0</v>
      </c>
      <c r="AY465" s="1">
        <f t="shared" si="184"/>
        <v>0</v>
      </c>
      <c r="AZ465" s="1">
        <f t="shared" si="184"/>
        <v>0</v>
      </c>
      <c r="BA465" s="1">
        <f t="shared" si="184"/>
        <v>0</v>
      </c>
      <c r="BB465" s="1">
        <f t="shared" si="184"/>
        <v>0</v>
      </c>
      <c r="BC465" s="1">
        <f t="shared" si="184"/>
        <v>0</v>
      </c>
      <c r="BD465" s="1">
        <f t="shared" si="184"/>
        <v>0</v>
      </c>
      <c r="BE465" s="1">
        <f t="shared" si="184"/>
        <v>0</v>
      </c>
      <c r="BF465" s="1">
        <f t="shared" si="184"/>
        <v>0</v>
      </c>
      <c r="BG465" s="1">
        <f t="shared" si="184"/>
        <v>0</v>
      </c>
      <c r="BH465" s="1">
        <f t="shared" si="184"/>
        <v>0</v>
      </c>
      <c r="BI465" s="1">
        <f t="shared" si="184"/>
        <v>0</v>
      </c>
      <c r="BJ465" s="1">
        <f t="shared" si="184"/>
        <v>0</v>
      </c>
      <c r="BK465" s="1">
        <f t="shared" si="184"/>
        <v>0</v>
      </c>
      <c r="BL465" s="1">
        <f t="shared" si="184"/>
        <v>0</v>
      </c>
      <c r="BM465" s="1">
        <f t="shared" si="184"/>
        <v>0</v>
      </c>
      <c r="BN465" s="1">
        <f t="shared" si="184"/>
        <v>0</v>
      </c>
      <c r="BO465" s="1">
        <f t="shared" si="184"/>
        <v>0</v>
      </c>
      <c r="BP465" s="1">
        <f t="shared" si="184"/>
        <v>0</v>
      </c>
      <c r="BQ465" s="1">
        <f t="shared" si="184"/>
        <v>0</v>
      </c>
      <c r="BR465" s="1">
        <f t="shared" si="184"/>
        <v>0</v>
      </c>
      <c r="BS465" s="1">
        <f t="shared" si="184"/>
        <v>0</v>
      </c>
      <c r="BT465" s="1">
        <f t="shared" si="184"/>
        <v>0</v>
      </c>
      <c r="BU465" s="1">
        <f t="shared" si="184"/>
        <v>0</v>
      </c>
      <c r="BV465" s="1">
        <f t="shared" si="184"/>
        <v>0</v>
      </c>
      <c r="BW465" s="1">
        <f t="shared" si="184"/>
        <v>0</v>
      </c>
      <c r="BX465" s="1">
        <f t="shared" si="184"/>
        <v>0</v>
      </c>
      <c r="BY465" s="1">
        <f t="shared" si="177"/>
        <v>0</v>
      </c>
      <c r="BZ465" s="1">
        <v>0</v>
      </c>
      <c r="CA465" s="44"/>
    </row>
    <row r="466" spans="1:79" ht="12">
      <c r="A466" s="25"/>
      <c r="B466" s="9" t="s">
        <v>246</v>
      </c>
      <c r="C466" s="25"/>
      <c r="D466" s="1">
        <v>0</v>
      </c>
      <c r="E466" s="1">
        <v>0</v>
      </c>
      <c r="F466" s="1">
        <f t="shared" si="165"/>
        <v>0</v>
      </c>
      <c r="G466" s="1">
        <f t="shared" si="166"/>
        <v>0</v>
      </c>
      <c r="H466" s="1">
        <f t="shared" si="167"/>
        <v>0</v>
      </c>
      <c r="I466" s="1">
        <f t="shared" si="168"/>
        <v>0</v>
      </c>
      <c r="J466" s="1">
        <f t="shared" si="169"/>
        <v>0</v>
      </c>
      <c r="K466" s="1">
        <f t="shared" si="170"/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f t="shared" si="171"/>
        <v>0</v>
      </c>
      <c r="AP466" s="1">
        <f t="shared" si="172"/>
        <v>0</v>
      </c>
      <c r="AQ466" s="1">
        <f t="shared" si="173"/>
        <v>0</v>
      </c>
      <c r="AR466" s="1">
        <f t="shared" si="174"/>
        <v>0</v>
      </c>
      <c r="AS466" s="1">
        <f t="shared" si="175"/>
        <v>0</v>
      </c>
      <c r="AT466" s="1">
        <f t="shared" si="176"/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v>0</v>
      </c>
      <c r="BG466" s="1">
        <v>0</v>
      </c>
      <c r="BH466" s="1">
        <v>0</v>
      </c>
      <c r="BI466" s="1">
        <v>0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0</v>
      </c>
      <c r="BR466" s="1">
        <v>0</v>
      </c>
      <c r="BS466" s="1">
        <v>0</v>
      </c>
      <c r="BT466" s="1">
        <v>0</v>
      </c>
      <c r="BU466" s="1">
        <v>0</v>
      </c>
      <c r="BV466" s="1">
        <v>0</v>
      </c>
      <c r="BW466" s="1">
        <v>0</v>
      </c>
      <c r="BX466" s="1">
        <v>0</v>
      </c>
      <c r="BY466" s="1">
        <f t="shared" si="177"/>
        <v>0</v>
      </c>
      <c r="BZ466" s="1">
        <v>0</v>
      </c>
      <c r="CA466" s="44"/>
    </row>
    <row r="467" spans="1:79" ht="12">
      <c r="A467" s="25"/>
      <c r="B467" s="9" t="s">
        <v>199</v>
      </c>
      <c r="C467" s="25"/>
      <c r="D467" s="1">
        <v>0</v>
      </c>
      <c r="E467" s="1">
        <v>0</v>
      </c>
      <c r="F467" s="1">
        <f t="shared" si="165"/>
        <v>0</v>
      </c>
      <c r="G467" s="1">
        <f t="shared" si="166"/>
        <v>0</v>
      </c>
      <c r="H467" s="1">
        <f t="shared" si="167"/>
        <v>0</v>
      </c>
      <c r="I467" s="1">
        <f t="shared" si="168"/>
        <v>0</v>
      </c>
      <c r="J467" s="1">
        <f t="shared" si="169"/>
        <v>0</v>
      </c>
      <c r="K467" s="1">
        <f t="shared" si="170"/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f t="shared" si="171"/>
        <v>0</v>
      </c>
      <c r="AP467" s="1">
        <f t="shared" si="172"/>
        <v>0</v>
      </c>
      <c r="AQ467" s="1">
        <f t="shared" si="173"/>
        <v>0</v>
      </c>
      <c r="AR467" s="1">
        <f t="shared" si="174"/>
        <v>0</v>
      </c>
      <c r="AS467" s="1">
        <f t="shared" si="175"/>
        <v>0</v>
      </c>
      <c r="AT467" s="1">
        <f t="shared" si="176"/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0</v>
      </c>
      <c r="BR467" s="1">
        <v>0</v>
      </c>
      <c r="BS467" s="1">
        <v>0</v>
      </c>
      <c r="BT467" s="1">
        <v>0</v>
      </c>
      <c r="BU467" s="1">
        <v>0</v>
      </c>
      <c r="BV467" s="1">
        <v>0</v>
      </c>
      <c r="BW467" s="1">
        <v>0</v>
      </c>
      <c r="BX467" s="1">
        <v>0</v>
      </c>
      <c r="BY467" s="1">
        <f t="shared" si="177"/>
        <v>0</v>
      </c>
      <c r="BZ467" s="1">
        <v>0</v>
      </c>
      <c r="CA467" s="44"/>
    </row>
    <row r="468" spans="1:79" ht="12">
      <c r="A468" s="25"/>
      <c r="B468" s="22" t="s">
        <v>530</v>
      </c>
      <c r="C468" s="25" t="s">
        <v>529</v>
      </c>
      <c r="D468" s="1">
        <v>0.074873</v>
      </c>
      <c r="E468" s="1">
        <v>0</v>
      </c>
      <c r="F468" s="1">
        <f t="shared" si="165"/>
        <v>0</v>
      </c>
      <c r="G468" s="1">
        <f t="shared" si="166"/>
        <v>0</v>
      </c>
      <c r="H468" s="1">
        <f t="shared" si="167"/>
        <v>0</v>
      </c>
      <c r="I468" s="1">
        <f t="shared" si="168"/>
        <v>0</v>
      </c>
      <c r="J468" s="1">
        <f t="shared" si="169"/>
        <v>0</v>
      </c>
      <c r="K468" s="1">
        <f t="shared" si="170"/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f t="shared" si="171"/>
        <v>0</v>
      </c>
      <c r="AP468" s="1">
        <f t="shared" si="172"/>
        <v>0</v>
      </c>
      <c r="AQ468" s="1">
        <f t="shared" si="173"/>
        <v>0</v>
      </c>
      <c r="AR468" s="1">
        <f t="shared" si="174"/>
        <v>0</v>
      </c>
      <c r="AS468" s="1">
        <f t="shared" si="175"/>
        <v>0</v>
      </c>
      <c r="AT468" s="1">
        <f t="shared" si="176"/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  <c r="BF468" s="1">
        <v>0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0</v>
      </c>
      <c r="BR468" s="1">
        <v>0</v>
      </c>
      <c r="BS468" s="1">
        <v>0</v>
      </c>
      <c r="BT468" s="1">
        <v>0</v>
      </c>
      <c r="BU468" s="1">
        <v>0</v>
      </c>
      <c r="BV468" s="1">
        <v>0</v>
      </c>
      <c r="BW468" s="1">
        <v>0</v>
      </c>
      <c r="BX468" s="1">
        <v>0</v>
      </c>
      <c r="BY468" s="1">
        <f t="shared" si="177"/>
        <v>0</v>
      </c>
      <c r="BZ468" s="1">
        <v>0</v>
      </c>
      <c r="CA468" s="44"/>
    </row>
    <row r="469" spans="1:79" ht="12">
      <c r="A469" s="25"/>
      <c r="B469" s="22" t="s">
        <v>531</v>
      </c>
      <c r="C469" s="25" t="s">
        <v>529</v>
      </c>
      <c r="D469" s="1">
        <v>0.074873</v>
      </c>
      <c r="E469" s="1">
        <v>0</v>
      </c>
      <c r="F469" s="1">
        <f aca="true" t="shared" si="185" ref="F469:F495">M469</f>
        <v>0</v>
      </c>
      <c r="G469" s="1">
        <f aca="true" t="shared" si="186" ref="G469:G495">N469</f>
        <v>0</v>
      </c>
      <c r="H469" s="1">
        <f aca="true" t="shared" si="187" ref="H469:H495">O469</f>
        <v>0</v>
      </c>
      <c r="I469" s="1">
        <f aca="true" t="shared" si="188" ref="I469:I495">P469</f>
        <v>0</v>
      </c>
      <c r="J469" s="1">
        <f aca="true" t="shared" si="189" ref="J469:J495">Q469</f>
        <v>0</v>
      </c>
      <c r="K469" s="1">
        <f aca="true" t="shared" si="190" ref="K469:K495">R469</f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f aca="true" t="shared" si="191" ref="AO469:AO495">AV469+BC469+BJ469+BQ469</f>
        <v>0</v>
      </c>
      <c r="AP469" s="1">
        <f aca="true" t="shared" si="192" ref="AP469:AP495">AW469+BD469+BK469+BR469</f>
        <v>0</v>
      </c>
      <c r="AQ469" s="1">
        <f aca="true" t="shared" si="193" ref="AQ469:AQ495">AX469+BE469+BL469+BS469</f>
        <v>0</v>
      </c>
      <c r="AR469" s="1">
        <f aca="true" t="shared" si="194" ref="AR469:AR495">AY469+BF469+BM469+BT469</f>
        <v>0</v>
      </c>
      <c r="AS469" s="1">
        <f aca="true" t="shared" si="195" ref="AS469:AS495">AZ469+BG469+BN469+BU469</f>
        <v>0</v>
      </c>
      <c r="AT469" s="1">
        <f aca="true" t="shared" si="196" ref="AT469:AT495">BA469+BH469+BO469+BV469</f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1">
        <v>0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0</v>
      </c>
      <c r="BR469" s="1">
        <v>0</v>
      </c>
      <c r="BS469" s="1">
        <v>0</v>
      </c>
      <c r="BT469" s="1">
        <v>0</v>
      </c>
      <c r="BU469" s="1">
        <v>0</v>
      </c>
      <c r="BV469" s="1">
        <v>0</v>
      </c>
      <c r="BW469" s="1">
        <v>0</v>
      </c>
      <c r="BX469" s="1">
        <v>0</v>
      </c>
      <c r="BY469" s="1">
        <f aca="true" t="shared" si="197" ref="BY469:BY495">AO469-F469</f>
        <v>0</v>
      </c>
      <c r="BZ469" s="1">
        <v>0</v>
      </c>
      <c r="CA469" s="44"/>
    </row>
    <row r="470" spans="1:79" ht="12">
      <c r="A470" s="25"/>
      <c r="B470" s="22" t="s">
        <v>532</v>
      </c>
      <c r="C470" s="25" t="s">
        <v>529</v>
      </c>
      <c r="D470" s="1">
        <v>0.208168</v>
      </c>
      <c r="E470" s="1">
        <v>0</v>
      </c>
      <c r="F470" s="1">
        <f t="shared" si="185"/>
        <v>0</v>
      </c>
      <c r="G470" s="1">
        <f t="shared" si="186"/>
        <v>0</v>
      </c>
      <c r="H470" s="1">
        <f t="shared" si="187"/>
        <v>0</v>
      </c>
      <c r="I470" s="1">
        <f t="shared" si="188"/>
        <v>0</v>
      </c>
      <c r="J470" s="1">
        <f t="shared" si="189"/>
        <v>0</v>
      </c>
      <c r="K470" s="1">
        <f t="shared" si="190"/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f t="shared" si="191"/>
        <v>0</v>
      </c>
      <c r="AP470" s="1">
        <f t="shared" si="192"/>
        <v>0</v>
      </c>
      <c r="AQ470" s="1">
        <f t="shared" si="193"/>
        <v>0</v>
      </c>
      <c r="AR470" s="1">
        <f t="shared" si="194"/>
        <v>0</v>
      </c>
      <c r="AS470" s="1">
        <f t="shared" si="195"/>
        <v>0</v>
      </c>
      <c r="AT470" s="1">
        <f t="shared" si="196"/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  <c r="BF470" s="1">
        <v>0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0</v>
      </c>
      <c r="BR470" s="1">
        <v>0</v>
      </c>
      <c r="BS470" s="1">
        <v>0</v>
      </c>
      <c r="BT470" s="1">
        <v>0</v>
      </c>
      <c r="BU470" s="1">
        <v>0</v>
      </c>
      <c r="BV470" s="1">
        <v>0</v>
      </c>
      <c r="BW470" s="1">
        <v>0</v>
      </c>
      <c r="BX470" s="1">
        <v>0</v>
      </c>
      <c r="BY470" s="1">
        <f t="shared" si="197"/>
        <v>0</v>
      </c>
      <c r="BZ470" s="1">
        <v>0</v>
      </c>
      <c r="CA470" s="44"/>
    </row>
    <row r="471" spans="1:79" ht="12">
      <c r="A471" s="25"/>
      <c r="B471" s="22" t="s">
        <v>533</v>
      </c>
      <c r="C471" s="25" t="s">
        <v>529</v>
      </c>
      <c r="D471" s="1">
        <v>0.149746</v>
      </c>
      <c r="E471" s="1">
        <v>0</v>
      </c>
      <c r="F471" s="1">
        <f t="shared" si="185"/>
        <v>0</v>
      </c>
      <c r="G471" s="1">
        <f t="shared" si="186"/>
        <v>0</v>
      </c>
      <c r="H471" s="1">
        <f t="shared" si="187"/>
        <v>0</v>
      </c>
      <c r="I471" s="1">
        <f t="shared" si="188"/>
        <v>0</v>
      </c>
      <c r="J471" s="1">
        <f t="shared" si="189"/>
        <v>0</v>
      </c>
      <c r="K471" s="1">
        <f t="shared" si="190"/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f t="shared" si="191"/>
        <v>0</v>
      </c>
      <c r="AP471" s="1">
        <f t="shared" si="192"/>
        <v>0</v>
      </c>
      <c r="AQ471" s="1">
        <f t="shared" si="193"/>
        <v>0</v>
      </c>
      <c r="AR471" s="1">
        <f t="shared" si="194"/>
        <v>0</v>
      </c>
      <c r="AS471" s="1">
        <f t="shared" si="195"/>
        <v>0</v>
      </c>
      <c r="AT471" s="1">
        <f t="shared" si="196"/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0</v>
      </c>
      <c r="BF471" s="1">
        <v>0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0</v>
      </c>
      <c r="BR471" s="1">
        <v>0</v>
      </c>
      <c r="BS471" s="1">
        <v>0</v>
      </c>
      <c r="BT471" s="1">
        <v>0</v>
      </c>
      <c r="BU471" s="1">
        <v>0</v>
      </c>
      <c r="BV471" s="1">
        <v>0</v>
      </c>
      <c r="BW471" s="1">
        <v>0</v>
      </c>
      <c r="BX471" s="1">
        <v>0</v>
      </c>
      <c r="BY471" s="1">
        <f t="shared" si="197"/>
        <v>0</v>
      </c>
      <c r="BZ471" s="1">
        <v>0</v>
      </c>
      <c r="CA471" s="44"/>
    </row>
    <row r="472" spans="1:79" ht="24">
      <c r="A472" s="25"/>
      <c r="B472" s="22" t="s">
        <v>534</v>
      </c>
      <c r="C472" s="25" t="s">
        <v>529</v>
      </c>
      <c r="D472" s="1">
        <v>0.224619</v>
      </c>
      <c r="E472" s="1">
        <v>0</v>
      </c>
      <c r="F472" s="1">
        <f t="shared" si="185"/>
        <v>0</v>
      </c>
      <c r="G472" s="1">
        <f t="shared" si="186"/>
        <v>0</v>
      </c>
      <c r="H472" s="1">
        <f t="shared" si="187"/>
        <v>0</v>
      </c>
      <c r="I472" s="1">
        <f t="shared" si="188"/>
        <v>0</v>
      </c>
      <c r="J472" s="1">
        <f t="shared" si="189"/>
        <v>0</v>
      </c>
      <c r="K472" s="1">
        <f t="shared" si="190"/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f t="shared" si="191"/>
        <v>0</v>
      </c>
      <c r="AP472" s="1">
        <f t="shared" si="192"/>
        <v>0</v>
      </c>
      <c r="AQ472" s="1">
        <f t="shared" si="193"/>
        <v>0</v>
      </c>
      <c r="AR472" s="1">
        <f t="shared" si="194"/>
        <v>0</v>
      </c>
      <c r="AS472" s="1">
        <f t="shared" si="195"/>
        <v>0</v>
      </c>
      <c r="AT472" s="1">
        <f t="shared" si="196"/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0</v>
      </c>
      <c r="BR472" s="1">
        <v>0</v>
      </c>
      <c r="BS472" s="1">
        <v>0</v>
      </c>
      <c r="BT472" s="1">
        <v>0</v>
      </c>
      <c r="BU472" s="1">
        <v>0</v>
      </c>
      <c r="BV472" s="1">
        <v>0</v>
      </c>
      <c r="BW472" s="1">
        <v>0</v>
      </c>
      <c r="BX472" s="1">
        <v>0</v>
      </c>
      <c r="BY472" s="1">
        <f t="shared" si="197"/>
        <v>0</v>
      </c>
      <c r="BZ472" s="1">
        <v>0</v>
      </c>
      <c r="CA472" s="44"/>
    </row>
    <row r="473" spans="1:79" ht="24">
      <c r="A473" s="25"/>
      <c r="B473" s="22" t="s">
        <v>535</v>
      </c>
      <c r="C473" s="25" t="s">
        <v>529</v>
      </c>
      <c r="D473" s="1">
        <v>0.524111</v>
      </c>
      <c r="E473" s="1">
        <v>0</v>
      </c>
      <c r="F473" s="1">
        <f t="shared" si="185"/>
        <v>0</v>
      </c>
      <c r="G473" s="1">
        <f t="shared" si="186"/>
        <v>0</v>
      </c>
      <c r="H473" s="1">
        <f t="shared" si="187"/>
        <v>0</v>
      </c>
      <c r="I473" s="1">
        <f t="shared" si="188"/>
        <v>0</v>
      </c>
      <c r="J473" s="1">
        <f t="shared" si="189"/>
        <v>0</v>
      </c>
      <c r="K473" s="1">
        <f t="shared" si="190"/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f t="shared" si="191"/>
        <v>0</v>
      </c>
      <c r="AP473" s="1">
        <f t="shared" si="192"/>
        <v>0</v>
      </c>
      <c r="AQ473" s="1">
        <f t="shared" si="193"/>
        <v>0</v>
      </c>
      <c r="AR473" s="1">
        <f t="shared" si="194"/>
        <v>0</v>
      </c>
      <c r="AS473" s="1">
        <f t="shared" si="195"/>
        <v>0</v>
      </c>
      <c r="AT473" s="1">
        <f t="shared" si="196"/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0</v>
      </c>
      <c r="BF473" s="1">
        <v>0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0</v>
      </c>
      <c r="BR473" s="1">
        <v>0</v>
      </c>
      <c r="BS473" s="1">
        <v>0</v>
      </c>
      <c r="BT473" s="1">
        <v>0</v>
      </c>
      <c r="BU473" s="1">
        <v>0</v>
      </c>
      <c r="BV473" s="1">
        <v>0</v>
      </c>
      <c r="BW473" s="1">
        <v>0</v>
      </c>
      <c r="BX473" s="1">
        <v>0</v>
      </c>
      <c r="BY473" s="1">
        <f t="shared" si="197"/>
        <v>0</v>
      </c>
      <c r="BZ473" s="1">
        <v>0</v>
      </c>
      <c r="CA473" s="44"/>
    </row>
    <row r="474" spans="1:79" ht="12">
      <c r="A474" s="25"/>
      <c r="B474" s="9" t="s">
        <v>223</v>
      </c>
      <c r="C474" s="25"/>
      <c r="D474" s="1">
        <v>0</v>
      </c>
      <c r="E474" s="1">
        <v>0</v>
      </c>
      <c r="F474" s="1">
        <f t="shared" si="185"/>
        <v>0</v>
      </c>
      <c r="G474" s="1">
        <f t="shared" si="186"/>
        <v>0</v>
      </c>
      <c r="H474" s="1">
        <f t="shared" si="187"/>
        <v>0</v>
      </c>
      <c r="I474" s="1">
        <f t="shared" si="188"/>
        <v>0</v>
      </c>
      <c r="J474" s="1">
        <f t="shared" si="189"/>
        <v>0</v>
      </c>
      <c r="K474" s="1">
        <f t="shared" si="190"/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f t="shared" si="191"/>
        <v>0</v>
      </c>
      <c r="AP474" s="1">
        <f t="shared" si="192"/>
        <v>0</v>
      </c>
      <c r="AQ474" s="1">
        <f t="shared" si="193"/>
        <v>0</v>
      </c>
      <c r="AR474" s="1">
        <f t="shared" si="194"/>
        <v>0</v>
      </c>
      <c r="AS474" s="1">
        <f t="shared" si="195"/>
        <v>0</v>
      </c>
      <c r="AT474" s="1">
        <f t="shared" si="196"/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0</v>
      </c>
      <c r="BR474" s="1">
        <v>0</v>
      </c>
      <c r="BS474" s="1">
        <v>0</v>
      </c>
      <c r="BT474" s="1">
        <v>0</v>
      </c>
      <c r="BU474" s="1">
        <v>0</v>
      </c>
      <c r="BV474" s="1">
        <v>0</v>
      </c>
      <c r="BW474" s="1">
        <v>0</v>
      </c>
      <c r="BX474" s="1">
        <v>0</v>
      </c>
      <c r="BY474" s="1">
        <f t="shared" si="197"/>
        <v>0</v>
      </c>
      <c r="BZ474" s="1">
        <v>0</v>
      </c>
      <c r="CA474" s="44"/>
    </row>
    <row r="475" spans="1:79" ht="12">
      <c r="A475" s="25"/>
      <c r="B475" s="22" t="s">
        <v>536</v>
      </c>
      <c r="C475" s="25" t="s">
        <v>529</v>
      </c>
      <c r="D475" s="1">
        <v>1.085128</v>
      </c>
      <c r="E475" s="1">
        <v>0</v>
      </c>
      <c r="F475" s="1">
        <f t="shared" si="185"/>
        <v>0</v>
      </c>
      <c r="G475" s="1">
        <f t="shared" si="186"/>
        <v>0</v>
      </c>
      <c r="H475" s="1">
        <f t="shared" si="187"/>
        <v>0</v>
      </c>
      <c r="I475" s="1">
        <f t="shared" si="188"/>
        <v>0</v>
      </c>
      <c r="J475" s="1">
        <f t="shared" si="189"/>
        <v>0</v>
      </c>
      <c r="K475" s="1">
        <f t="shared" si="190"/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f t="shared" si="191"/>
        <v>0</v>
      </c>
      <c r="AP475" s="1">
        <f t="shared" si="192"/>
        <v>0</v>
      </c>
      <c r="AQ475" s="1">
        <f t="shared" si="193"/>
        <v>0</v>
      </c>
      <c r="AR475" s="1">
        <f t="shared" si="194"/>
        <v>0</v>
      </c>
      <c r="AS475" s="1">
        <f t="shared" si="195"/>
        <v>0</v>
      </c>
      <c r="AT475" s="1">
        <f t="shared" si="196"/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0</v>
      </c>
      <c r="BR475" s="1">
        <v>0</v>
      </c>
      <c r="BS475" s="1">
        <v>0</v>
      </c>
      <c r="BT475" s="1">
        <v>0</v>
      </c>
      <c r="BU475" s="1">
        <v>0</v>
      </c>
      <c r="BV475" s="1">
        <v>0</v>
      </c>
      <c r="BW475" s="1">
        <v>0</v>
      </c>
      <c r="BX475" s="1">
        <v>0</v>
      </c>
      <c r="BY475" s="1">
        <f t="shared" si="197"/>
        <v>0</v>
      </c>
      <c r="BZ475" s="1">
        <v>0</v>
      </c>
      <c r="CA475" s="44"/>
    </row>
    <row r="476" spans="1:79" ht="12">
      <c r="A476" s="25"/>
      <c r="B476" s="9" t="s">
        <v>166</v>
      </c>
      <c r="C476" s="25"/>
      <c r="D476" s="1">
        <v>0</v>
      </c>
      <c r="E476" s="1">
        <v>0</v>
      </c>
      <c r="F476" s="1">
        <f t="shared" si="185"/>
        <v>0</v>
      </c>
      <c r="G476" s="1">
        <f t="shared" si="186"/>
        <v>0</v>
      </c>
      <c r="H476" s="1">
        <f t="shared" si="187"/>
        <v>0</v>
      </c>
      <c r="I476" s="1">
        <f t="shared" si="188"/>
        <v>0</v>
      </c>
      <c r="J476" s="1">
        <f t="shared" si="189"/>
        <v>0</v>
      </c>
      <c r="K476" s="1">
        <f t="shared" si="190"/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f t="shared" si="191"/>
        <v>0</v>
      </c>
      <c r="AP476" s="1">
        <f t="shared" si="192"/>
        <v>0</v>
      </c>
      <c r="AQ476" s="1">
        <f t="shared" si="193"/>
        <v>0</v>
      </c>
      <c r="AR476" s="1">
        <f t="shared" si="194"/>
        <v>0</v>
      </c>
      <c r="AS476" s="1">
        <f t="shared" si="195"/>
        <v>0</v>
      </c>
      <c r="AT476" s="1">
        <f t="shared" si="196"/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0</v>
      </c>
      <c r="BR476" s="1">
        <v>0</v>
      </c>
      <c r="BS476" s="1">
        <v>0</v>
      </c>
      <c r="BT476" s="1">
        <v>0</v>
      </c>
      <c r="BU476" s="1">
        <v>0</v>
      </c>
      <c r="BV476" s="1">
        <v>0</v>
      </c>
      <c r="BW476" s="1">
        <v>0</v>
      </c>
      <c r="BX476" s="1">
        <v>0</v>
      </c>
      <c r="BY476" s="1">
        <f t="shared" si="197"/>
        <v>0</v>
      </c>
      <c r="BZ476" s="1">
        <v>0</v>
      </c>
      <c r="CA476" s="44"/>
    </row>
    <row r="477" spans="1:79" ht="24">
      <c r="A477" s="25"/>
      <c r="B477" s="22" t="s">
        <v>537</v>
      </c>
      <c r="C477" s="25" t="s">
        <v>529</v>
      </c>
      <c r="D477" s="1">
        <v>0.624504</v>
      </c>
      <c r="E477" s="1">
        <v>0</v>
      </c>
      <c r="F477" s="1">
        <f t="shared" si="185"/>
        <v>0</v>
      </c>
      <c r="G477" s="1">
        <f t="shared" si="186"/>
        <v>0</v>
      </c>
      <c r="H477" s="1">
        <f t="shared" si="187"/>
        <v>0</v>
      </c>
      <c r="I477" s="1">
        <f t="shared" si="188"/>
        <v>0</v>
      </c>
      <c r="J477" s="1">
        <f t="shared" si="189"/>
        <v>0</v>
      </c>
      <c r="K477" s="1">
        <f t="shared" si="190"/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f t="shared" si="191"/>
        <v>0</v>
      </c>
      <c r="AP477" s="1">
        <f t="shared" si="192"/>
        <v>0</v>
      </c>
      <c r="AQ477" s="1">
        <f t="shared" si="193"/>
        <v>0</v>
      </c>
      <c r="AR477" s="1">
        <f t="shared" si="194"/>
        <v>0</v>
      </c>
      <c r="AS477" s="1">
        <f t="shared" si="195"/>
        <v>0</v>
      </c>
      <c r="AT477" s="1">
        <f t="shared" si="196"/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0</v>
      </c>
      <c r="BR477" s="1">
        <v>0</v>
      </c>
      <c r="BS477" s="1">
        <v>0</v>
      </c>
      <c r="BT477" s="1">
        <v>0</v>
      </c>
      <c r="BU477" s="1">
        <v>0</v>
      </c>
      <c r="BV477" s="1">
        <v>0</v>
      </c>
      <c r="BW477" s="1">
        <v>0</v>
      </c>
      <c r="BX477" s="1">
        <v>0</v>
      </c>
      <c r="BY477" s="1">
        <f t="shared" si="197"/>
        <v>0</v>
      </c>
      <c r="BZ477" s="1">
        <v>0</v>
      </c>
      <c r="CA477" s="44"/>
    </row>
    <row r="478" spans="1:79" ht="24">
      <c r="A478" s="25"/>
      <c r="B478" s="22" t="s">
        <v>538</v>
      </c>
      <c r="C478" s="25" t="s">
        <v>529</v>
      </c>
      <c r="D478" s="1">
        <v>0.374365</v>
      </c>
      <c r="E478" s="1">
        <v>0</v>
      </c>
      <c r="F478" s="1">
        <f t="shared" si="185"/>
        <v>0</v>
      </c>
      <c r="G478" s="1">
        <f t="shared" si="186"/>
        <v>0</v>
      </c>
      <c r="H478" s="1">
        <f t="shared" si="187"/>
        <v>0</v>
      </c>
      <c r="I478" s="1">
        <f t="shared" si="188"/>
        <v>0</v>
      </c>
      <c r="J478" s="1">
        <f t="shared" si="189"/>
        <v>0</v>
      </c>
      <c r="K478" s="1">
        <f t="shared" si="190"/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f t="shared" si="191"/>
        <v>0</v>
      </c>
      <c r="AP478" s="1">
        <f t="shared" si="192"/>
        <v>0</v>
      </c>
      <c r="AQ478" s="1">
        <f t="shared" si="193"/>
        <v>0</v>
      </c>
      <c r="AR478" s="1">
        <f t="shared" si="194"/>
        <v>0</v>
      </c>
      <c r="AS478" s="1">
        <f t="shared" si="195"/>
        <v>0</v>
      </c>
      <c r="AT478" s="1">
        <f t="shared" si="196"/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  <c r="BF478" s="1">
        <v>0</v>
      </c>
      <c r="BG478" s="1">
        <v>0</v>
      </c>
      <c r="BH478" s="1">
        <v>0</v>
      </c>
      <c r="BI478" s="1">
        <v>0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0</v>
      </c>
      <c r="BR478" s="1">
        <v>0</v>
      </c>
      <c r="BS478" s="1">
        <v>0</v>
      </c>
      <c r="BT478" s="1">
        <v>0</v>
      </c>
      <c r="BU478" s="1">
        <v>0</v>
      </c>
      <c r="BV478" s="1">
        <v>0</v>
      </c>
      <c r="BW478" s="1">
        <v>0</v>
      </c>
      <c r="BX478" s="1">
        <v>0</v>
      </c>
      <c r="BY478" s="1">
        <f t="shared" si="197"/>
        <v>0</v>
      </c>
      <c r="BZ478" s="1">
        <v>0</v>
      </c>
      <c r="CA478" s="44"/>
    </row>
    <row r="479" spans="1:79" ht="12">
      <c r="A479" s="25"/>
      <c r="B479" s="9" t="s">
        <v>221</v>
      </c>
      <c r="C479" s="25"/>
      <c r="D479" s="1">
        <v>0</v>
      </c>
      <c r="E479" s="1">
        <v>0</v>
      </c>
      <c r="F479" s="1">
        <f t="shared" si="185"/>
        <v>0</v>
      </c>
      <c r="G479" s="1">
        <f t="shared" si="186"/>
        <v>0</v>
      </c>
      <c r="H479" s="1">
        <f t="shared" si="187"/>
        <v>0</v>
      </c>
      <c r="I479" s="1">
        <f t="shared" si="188"/>
        <v>0</v>
      </c>
      <c r="J479" s="1">
        <f t="shared" si="189"/>
        <v>0</v>
      </c>
      <c r="K479" s="1">
        <f t="shared" si="190"/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f t="shared" si="191"/>
        <v>0</v>
      </c>
      <c r="AP479" s="1">
        <f t="shared" si="192"/>
        <v>0</v>
      </c>
      <c r="AQ479" s="1">
        <f t="shared" si="193"/>
        <v>0</v>
      </c>
      <c r="AR479" s="1">
        <f t="shared" si="194"/>
        <v>0</v>
      </c>
      <c r="AS479" s="1">
        <f t="shared" si="195"/>
        <v>0</v>
      </c>
      <c r="AT479" s="1">
        <f t="shared" si="196"/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0</v>
      </c>
      <c r="BR479" s="1">
        <v>0</v>
      </c>
      <c r="BS479" s="1">
        <v>0</v>
      </c>
      <c r="BT479" s="1">
        <v>0</v>
      </c>
      <c r="BU479" s="1">
        <v>0</v>
      </c>
      <c r="BV479" s="1">
        <v>0</v>
      </c>
      <c r="BW479" s="1">
        <v>0</v>
      </c>
      <c r="BX479" s="1">
        <v>0</v>
      </c>
      <c r="BY479" s="1">
        <f t="shared" si="197"/>
        <v>0</v>
      </c>
      <c r="BZ479" s="1">
        <v>0</v>
      </c>
      <c r="CA479" s="44"/>
    </row>
    <row r="480" spans="1:79" ht="24">
      <c r="A480" s="25"/>
      <c r="B480" s="22" t="s">
        <v>539</v>
      </c>
      <c r="C480" s="25" t="s">
        <v>529</v>
      </c>
      <c r="D480" s="1">
        <v>0.149746</v>
      </c>
      <c r="E480" s="1">
        <v>0</v>
      </c>
      <c r="F480" s="1">
        <f t="shared" si="185"/>
        <v>0</v>
      </c>
      <c r="G480" s="1">
        <f t="shared" si="186"/>
        <v>0</v>
      </c>
      <c r="H480" s="1">
        <f t="shared" si="187"/>
        <v>0</v>
      </c>
      <c r="I480" s="1">
        <f t="shared" si="188"/>
        <v>0</v>
      </c>
      <c r="J480" s="1">
        <f t="shared" si="189"/>
        <v>0</v>
      </c>
      <c r="K480" s="1">
        <f t="shared" si="190"/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f t="shared" si="191"/>
        <v>0</v>
      </c>
      <c r="AP480" s="1">
        <f t="shared" si="192"/>
        <v>0</v>
      </c>
      <c r="AQ480" s="1">
        <f t="shared" si="193"/>
        <v>0</v>
      </c>
      <c r="AR480" s="1">
        <f t="shared" si="194"/>
        <v>0</v>
      </c>
      <c r="AS480" s="1">
        <f t="shared" si="195"/>
        <v>0</v>
      </c>
      <c r="AT480" s="1">
        <f t="shared" si="196"/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0</v>
      </c>
      <c r="BR480" s="1">
        <v>0</v>
      </c>
      <c r="BS480" s="1">
        <v>0</v>
      </c>
      <c r="BT480" s="1">
        <v>0</v>
      </c>
      <c r="BU480" s="1">
        <v>0</v>
      </c>
      <c r="BV480" s="1">
        <v>0</v>
      </c>
      <c r="BW480" s="1">
        <v>0</v>
      </c>
      <c r="BX480" s="1">
        <v>0</v>
      </c>
      <c r="BY480" s="1">
        <f t="shared" si="197"/>
        <v>0</v>
      </c>
      <c r="BZ480" s="1">
        <v>0</v>
      </c>
      <c r="CA480" s="44"/>
    </row>
    <row r="481" spans="1:79" ht="12">
      <c r="A481" s="25"/>
      <c r="B481" s="22" t="s">
        <v>540</v>
      </c>
      <c r="C481" s="25" t="s">
        <v>529</v>
      </c>
      <c r="D481" s="1">
        <v>0.074873</v>
      </c>
      <c r="E481" s="1">
        <v>0</v>
      </c>
      <c r="F481" s="1">
        <f t="shared" si="185"/>
        <v>0</v>
      </c>
      <c r="G481" s="1">
        <f t="shared" si="186"/>
        <v>0</v>
      </c>
      <c r="H481" s="1">
        <f t="shared" si="187"/>
        <v>0</v>
      </c>
      <c r="I481" s="1">
        <f t="shared" si="188"/>
        <v>0</v>
      </c>
      <c r="J481" s="1">
        <f t="shared" si="189"/>
        <v>0</v>
      </c>
      <c r="K481" s="1">
        <f t="shared" si="190"/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f t="shared" si="191"/>
        <v>0</v>
      </c>
      <c r="AP481" s="1">
        <f t="shared" si="192"/>
        <v>0</v>
      </c>
      <c r="AQ481" s="1">
        <f t="shared" si="193"/>
        <v>0</v>
      </c>
      <c r="AR481" s="1">
        <f t="shared" si="194"/>
        <v>0</v>
      </c>
      <c r="AS481" s="1">
        <f t="shared" si="195"/>
        <v>0</v>
      </c>
      <c r="AT481" s="1">
        <f t="shared" si="196"/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  <c r="BF481" s="1">
        <v>0</v>
      </c>
      <c r="BG481" s="1">
        <v>0</v>
      </c>
      <c r="BH481" s="1">
        <v>0</v>
      </c>
      <c r="BI481" s="1">
        <v>0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0</v>
      </c>
      <c r="BR481" s="1">
        <v>0</v>
      </c>
      <c r="BS481" s="1">
        <v>0</v>
      </c>
      <c r="BT481" s="1">
        <v>0</v>
      </c>
      <c r="BU481" s="1">
        <v>0</v>
      </c>
      <c r="BV481" s="1">
        <v>0</v>
      </c>
      <c r="BW481" s="1">
        <v>0</v>
      </c>
      <c r="BX481" s="1">
        <v>0</v>
      </c>
      <c r="BY481" s="1">
        <f t="shared" si="197"/>
        <v>0</v>
      </c>
      <c r="BZ481" s="1">
        <v>0</v>
      </c>
      <c r="CA481" s="44"/>
    </row>
    <row r="482" spans="1:79" ht="12">
      <c r="A482" s="25"/>
      <c r="B482" s="22" t="s">
        <v>541</v>
      </c>
      <c r="C482" s="25" t="s">
        <v>529</v>
      </c>
      <c r="D482" s="1">
        <v>0.271282</v>
      </c>
      <c r="E482" s="1">
        <v>0</v>
      </c>
      <c r="F482" s="1">
        <f t="shared" si="185"/>
        <v>0</v>
      </c>
      <c r="G482" s="1">
        <f t="shared" si="186"/>
        <v>0</v>
      </c>
      <c r="H482" s="1">
        <f t="shared" si="187"/>
        <v>0</v>
      </c>
      <c r="I482" s="1">
        <f t="shared" si="188"/>
        <v>0</v>
      </c>
      <c r="J482" s="1">
        <f t="shared" si="189"/>
        <v>0</v>
      </c>
      <c r="K482" s="1">
        <f t="shared" si="190"/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f t="shared" si="191"/>
        <v>0</v>
      </c>
      <c r="AP482" s="1">
        <f t="shared" si="192"/>
        <v>0</v>
      </c>
      <c r="AQ482" s="1">
        <f t="shared" si="193"/>
        <v>0</v>
      </c>
      <c r="AR482" s="1">
        <f t="shared" si="194"/>
        <v>0</v>
      </c>
      <c r="AS482" s="1">
        <f t="shared" si="195"/>
        <v>0</v>
      </c>
      <c r="AT482" s="1">
        <f t="shared" si="196"/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0</v>
      </c>
      <c r="BR482" s="1">
        <v>0</v>
      </c>
      <c r="BS482" s="1">
        <v>0</v>
      </c>
      <c r="BT482" s="1">
        <v>0</v>
      </c>
      <c r="BU482" s="1">
        <v>0</v>
      </c>
      <c r="BV482" s="1">
        <v>0</v>
      </c>
      <c r="BW482" s="1">
        <v>0</v>
      </c>
      <c r="BX482" s="1">
        <v>0</v>
      </c>
      <c r="BY482" s="1">
        <f t="shared" si="197"/>
        <v>0</v>
      </c>
      <c r="BZ482" s="1">
        <v>0</v>
      </c>
      <c r="CA482" s="44"/>
    </row>
    <row r="483" spans="1:79" ht="12">
      <c r="A483" s="25"/>
      <c r="B483" s="22" t="s">
        <v>542</v>
      </c>
      <c r="C483" s="25" t="s">
        <v>529</v>
      </c>
      <c r="D483" s="1">
        <v>0.271282</v>
      </c>
      <c r="E483" s="1">
        <v>0</v>
      </c>
      <c r="F483" s="1">
        <f t="shared" si="185"/>
        <v>0</v>
      </c>
      <c r="G483" s="1">
        <f t="shared" si="186"/>
        <v>0</v>
      </c>
      <c r="H483" s="1">
        <f t="shared" si="187"/>
        <v>0</v>
      </c>
      <c r="I483" s="1">
        <f t="shared" si="188"/>
        <v>0</v>
      </c>
      <c r="J483" s="1">
        <f t="shared" si="189"/>
        <v>0</v>
      </c>
      <c r="K483" s="1">
        <f t="shared" si="190"/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f t="shared" si="191"/>
        <v>0</v>
      </c>
      <c r="AP483" s="1">
        <f t="shared" si="192"/>
        <v>0</v>
      </c>
      <c r="AQ483" s="1">
        <f t="shared" si="193"/>
        <v>0</v>
      </c>
      <c r="AR483" s="1">
        <f t="shared" si="194"/>
        <v>0</v>
      </c>
      <c r="AS483" s="1">
        <f t="shared" si="195"/>
        <v>0</v>
      </c>
      <c r="AT483" s="1">
        <f t="shared" si="196"/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0</v>
      </c>
      <c r="BR483" s="1">
        <v>0</v>
      </c>
      <c r="BS483" s="1">
        <v>0</v>
      </c>
      <c r="BT483" s="1">
        <v>0</v>
      </c>
      <c r="BU483" s="1">
        <v>0</v>
      </c>
      <c r="BV483" s="1">
        <v>0</v>
      </c>
      <c r="BW483" s="1">
        <v>0</v>
      </c>
      <c r="BX483" s="1">
        <v>0</v>
      </c>
      <c r="BY483" s="1">
        <f t="shared" si="197"/>
        <v>0</v>
      </c>
      <c r="BZ483" s="1">
        <v>0</v>
      </c>
      <c r="CA483" s="44"/>
    </row>
    <row r="484" spans="1:79" ht="12">
      <c r="A484" s="25"/>
      <c r="B484" s="9" t="s">
        <v>167</v>
      </c>
      <c r="C484" s="25"/>
      <c r="D484" s="1">
        <v>0</v>
      </c>
      <c r="E484" s="1">
        <v>0</v>
      </c>
      <c r="F484" s="1">
        <f t="shared" si="185"/>
        <v>0</v>
      </c>
      <c r="G484" s="1">
        <f t="shared" si="186"/>
        <v>0</v>
      </c>
      <c r="H484" s="1">
        <f t="shared" si="187"/>
        <v>0</v>
      </c>
      <c r="I484" s="1">
        <f t="shared" si="188"/>
        <v>0</v>
      </c>
      <c r="J484" s="1">
        <f t="shared" si="189"/>
        <v>0</v>
      </c>
      <c r="K484" s="1">
        <f t="shared" si="190"/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f t="shared" si="191"/>
        <v>0</v>
      </c>
      <c r="AP484" s="1">
        <f t="shared" si="192"/>
        <v>0</v>
      </c>
      <c r="AQ484" s="1">
        <f t="shared" si="193"/>
        <v>0</v>
      </c>
      <c r="AR484" s="1">
        <f t="shared" si="194"/>
        <v>0</v>
      </c>
      <c r="AS484" s="1">
        <f t="shared" si="195"/>
        <v>0</v>
      </c>
      <c r="AT484" s="1">
        <f t="shared" si="196"/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  <c r="BF484" s="1">
        <v>0</v>
      </c>
      <c r="BG484" s="1">
        <v>0</v>
      </c>
      <c r="BH484" s="1">
        <v>0</v>
      </c>
      <c r="BI484" s="1">
        <v>0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0</v>
      </c>
      <c r="BR484" s="1">
        <v>0</v>
      </c>
      <c r="BS484" s="1">
        <v>0</v>
      </c>
      <c r="BT484" s="1">
        <v>0</v>
      </c>
      <c r="BU484" s="1">
        <v>0</v>
      </c>
      <c r="BV484" s="1">
        <v>0</v>
      </c>
      <c r="BW484" s="1">
        <v>0</v>
      </c>
      <c r="BX484" s="1">
        <v>0</v>
      </c>
      <c r="BY484" s="1">
        <f t="shared" si="197"/>
        <v>0</v>
      </c>
      <c r="BZ484" s="1">
        <v>0</v>
      </c>
      <c r="CA484" s="44"/>
    </row>
    <row r="485" spans="1:79" ht="24">
      <c r="A485" s="25"/>
      <c r="B485" s="22" t="s">
        <v>543</v>
      </c>
      <c r="C485" s="25" t="s">
        <v>529</v>
      </c>
      <c r="D485" s="1">
        <v>0.271282</v>
      </c>
      <c r="E485" s="1">
        <v>0</v>
      </c>
      <c r="F485" s="1">
        <f t="shared" si="185"/>
        <v>0</v>
      </c>
      <c r="G485" s="1">
        <f t="shared" si="186"/>
        <v>0</v>
      </c>
      <c r="H485" s="1">
        <f t="shared" si="187"/>
        <v>0</v>
      </c>
      <c r="I485" s="1">
        <f t="shared" si="188"/>
        <v>0</v>
      </c>
      <c r="J485" s="1">
        <f t="shared" si="189"/>
        <v>0</v>
      </c>
      <c r="K485" s="1">
        <f t="shared" si="190"/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f t="shared" si="191"/>
        <v>0</v>
      </c>
      <c r="AP485" s="1">
        <f t="shared" si="192"/>
        <v>0</v>
      </c>
      <c r="AQ485" s="1">
        <f t="shared" si="193"/>
        <v>0</v>
      </c>
      <c r="AR485" s="1">
        <f t="shared" si="194"/>
        <v>0</v>
      </c>
      <c r="AS485" s="1">
        <f t="shared" si="195"/>
        <v>0</v>
      </c>
      <c r="AT485" s="1">
        <f t="shared" si="196"/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v>0</v>
      </c>
      <c r="BG485" s="1">
        <v>0</v>
      </c>
      <c r="BH485" s="1">
        <v>0</v>
      </c>
      <c r="BI485" s="1">
        <v>0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0</v>
      </c>
      <c r="BR485" s="1">
        <v>0</v>
      </c>
      <c r="BS485" s="1">
        <v>0</v>
      </c>
      <c r="BT485" s="1">
        <v>0</v>
      </c>
      <c r="BU485" s="1">
        <v>0</v>
      </c>
      <c r="BV485" s="1">
        <v>0</v>
      </c>
      <c r="BW485" s="1">
        <v>0</v>
      </c>
      <c r="BX485" s="1">
        <v>0</v>
      </c>
      <c r="BY485" s="1">
        <f t="shared" si="197"/>
        <v>0</v>
      </c>
      <c r="BZ485" s="1">
        <v>0</v>
      </c>
      <c r="CA485" s="44"/>
    </row>
    <row r="486" spans="1:79" ht="12">
      <c r="A486" s="25"/>
      <c r="B486" s="9" t="s">
        <v>178</v>
      </c>
      <c r="C486" s="25"/>
      <c r="D486" s="1">
        <v>0</v>
      </c>
      <c r="E486" s="1">
        <v>0</v>
      </c>
      <c r="F486" s="1">
        <f t="shared" si="185"/>
        <v>0</v>
      </c>
      <c r="G486" s="1">
        <f t="shared" si="186"/>
        <v>0</v>
      </c>
      <c r="H486" s="1">
        <f t="shared" si="187"/>
        <v>0</v>
      </c>
      <c r="I486" s="1">
        <f t="shared" si="188"/>
        <v>0</v>
      </c>
      <c r="J486" s="1">
        <f t="shared" si="189"/>
        <v>0</v>
      </c>
      <c r="K486" s="1">
        <f t="shared" si="190"/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f t="shared" si="191"/>
        <v>0</v>
      </c>
      <c r="AP486" s="1">
        <f t="shared" si="192"/>
        <v>0</v>
      </c>
      <c r="AQ486" s="1">
        <f t="shared" si="193"/>
        <v>0</v>
      </c>
      <c r="AR486" s="1">
        <f t="shared" si="194"/>
        <v>0</v>
      </c>
      <c r="AS486" s="1">
        <f t="shared" si="195"/>
        <v>0</v>
      </c>
      <c r="AT486" s="1">
        <f t="shared" si="196"/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0</v>
      </c>
      <c r="BR486" s="1">
        <v>0</v>
      </c>
      <c r="BS486" s="1">
        <v>0</v>
      </c>
      <c r="BT486" s="1">
        <v>0</v>
      </c>
      <c r="BU486" s="1">
        <v>0</v>
      </c>
      <c r="BV486" s="1">
        <v>0</v>
      </c>
      <c r="BW486" s="1">
        <v>0</v>
      </c>
      <c r="BX486" s="1">
        <v>0</v>
      </c>
      <c r="BY486" s="1">
        <f t="shared" si="197"/>
        <v>0</v>
      </c>
      <c r="BZ486" s="1">
        <v>0</v>
      </c>
      <c r="CA486" s="44"/>
    </row>
    <row r="487" spans="1:79" ht="24">
      <c r="A487" s="25"/>
      <c r="B487" s="22" t="s">
        <v>544</v>
      </c>
      <c r="C487" s="25" t="s">
        <v>529</v>
      </c>
      <c r="D487" s="1">
        <v>0.271282</v>
      </c>
      <c r="E487" s="1">
        <v>0</v>
      </c>
      <c r="F487" s="1">
        <f t="shared" si="185"/>
        <v>0</v>
      </c>
      <c r="G487" s="1">
        <f t="shared" si="186"/>
        <v>0</v>
      </c>
      <c r="H487" s="1">
        <f t="shared" si="187"/>
        <v>0</v>
      </c>
      <c r="I487" s="1">
        <f t="shared" si="188"/>
        <v>0</v>
      </c>
      <c r="J487" s="1">
        <f t="shared" si="189"/>
        <v>0</v>
      </c>
      <c r="K487" s="1">
        <f t="shared" si="190"/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f t="shared" si="191"/>
        <v>0</v>
      </c>
      <c r="AP487" s="1">
        <f t="shared" si="192"/>
        <v>0</v>
      </c>
      <c r="AQ487" s="1">
        <f t="shared" si="193"/>
        <v>0</v>
      </c>
      <c r="AR487" s="1">
        <f t="shared" si="194"/>
        <v>0</v>
      </c>
      <c r="AS487" s="1">
        <f t="shared" si="195"/>
        <v>0</v>
      </c>
      <c r="AT487" s="1">
        <f t="shared" si="196"/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0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0</v>
      </c>
      <c r="BR487" s="1">
        <v>0</v>
      </c>
      <c r="BS487" s="1">
        <v>0</v>
      </c>
      <c r="BT487" s="1">
        <v>0</v>
      </c>
      <c r="BU487" s="1">
        <v>0</v>
      </c>
      <c r="BV487" s="1">
        <v>0</v>
      </c>
      <c r="BW487" s="1">
        <v>0</v>
      </c>
      <c r="BX487" s="1">
        <v>0</v>
      </c>
      <c r="BY487" s="1">
        <f t="shared" si="197"/>
        <v>0</v>
      </c>
      <c r="BZ487" s="1">
        <v>0</v>
      </c>
      <c r="CA487" s="44"/>
    </row>
    <row r="488" spans="1:79" ht="24">
      <c r="A488" s="25"/>
      <c r="B488" s="22" t="s">
        <v>545</v>
      </c>
      <c r="C488" s="25" t="s">
        <v>529</v>
      </c>
      <c r="D488" s="1">
        <v>0.271282</v>
      </c>
      <c r="E488" s="1">
        <v>0</v>
      </c>
      <c r="F488" s="1">
        <f t="shared" si="185"/>
        <v>0</v>
      </c>
      <c r="G488" s="1">
        <f t="shared" si="186"/>
        <v>0</v>
      </c>
      <c r="H488" s="1">
        <f t="shared" si="187"/>
        <v>0</v>
      </c>
      <c r="I488" s="1">
        <f t="shared" si="188"/>
        <v>0</v>
      </c>
      <c r="J488" s="1">
        <f t="shared" si="189"/>
        <v>0</v>
      </c>
      <c r="K488" s="1">
        <f t="shared" si="190"/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f t="shared" si="191"/>
        <v>0</v>
      </c>
      <c r="AP488" s="1">
        <f t="shared" si="192"/>
        <v>0</v>
      </c>
      <c r="AQ488" s="1">
        <f t="shared" si="193"/>
        <v>0</v>
      </c>
      <c r="AR488" s="1">
        <f t="shared" si="194"/>
        <v>0</v>
      </c>
      <c r="AS488" s="1">
        <f t="shared" si="195"/>
        <v>0</v>
      </c>
      <c r="AT488" s="1">
        <f t="shared" si="196"/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0</v>
      </c>
      <c r="BR488" s="1">
        <v>0</v>
      </c>
      <c r="BS488" s="1">
        <v>0</v>
      </c>
      <c r="BT488" s="1">
        <v>0</v>
      </c>
      <c r="BU488" s="1">
        <v>0</v>
      </c>
      <c r="BV488" s="1">
        <v>0</v>
      </c>
      <c r="BW488" s="1">
        <v>0</v>
      </c>
      <c r="BX488" s="1">
        <v>0</v>
      </c>
      <c r="BY488" s="1">
        <f t="shared" si="197"/>
        <v>0</v>
      </c>
      <c r="BZ488" s="1">
        <v>0</v>
      </c>
      <c r="CA488" s="44"/>
    </row>
    <row r="489" spans="1:79" ht="12">
      <c r="A489" s="25"/>
      <c r="B489" s="9" t="s">
        <v>224</v>
      </c>
      <c r="C489" s="25"/>
      <c r="D489" s="1">
        <v>0</v>
      </c>
      <c r="E489" s="1">
        <v>0</v>
      </c>
      <c r="F489" s="1">
        <f t="shared" si="185"/>
        <v>0</v>
      </c>
      <c r="G489" s="1">
        <f t="shared" si="186"/>
        <v>0</v>
      </c>
      <c r="H489" s="1">
        <f t="shared" si="187"/>
        <v>0</v>
      </c>
      <c r="I489" s="1">
        <f t="shared" si="188"/>
        <v>0</v>
      </c>
      <c r="J489" s="1">
        <f t="shared" si="189"/>
        <v>0</v>
      </c>
      <c r="K489" s="1">
        <f t="shared" si="190"/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f t="shared" si="191"/>
        <v>0</v>
      </c>
      <c r="AP489" s="1">
        <f t="shared" si="192"/>
        <v>0</v>
      </c>
      <c r="AQ489" s="1">
        <f t="shared" si="193"/>
        <v>0</v>
      </c>
      <c r="AR489" s="1">
        <f t="shared" si="194"/>
        <v>0</v>
      </c>
      <c r="AS489" s="1">
        <f t="shared" si="195"/>
        <v>0</v>
      </c>
      <c r="AT489" s="1">
        <f t="shared" si="196"/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0</v>
      </c>
      <c r="BR489" s="1">
        <v>0</v>
      </c>
      <c r="BS489" s="1">
        <v>0</v>
      </c>
      <c r="BT489" s="1">
        <v>0</v>
      </c>
      <c r="BU489" s="1">
        <v>0</v>
      </c>
      <c r="BV489" s="1">
        <v>0</v>
      </c>
      <c r="BW489" s="1">
        <v>0</v>
      </c>
      <c r="BX489" s="1">
        <v>0</v>
      </c>
      <c r="BY489" s="1">
        <f t="shared" si="197"/>
        <v>0</v>
      </c>
      <c r="BZ489" s="1">
        <v>0</v>
      </c>
      <c r="CA489" s="44"/>
    </row>
    <row r="490" spans="1:79" ht="24">
      <c r="A490" s="25"/>
      <c r="B490" s="22" t="s">
        <v>546</v>
      </c>
      <c r="C490" s="25" t="s">
        <v>529</v>
      </c>
      <c r="D490" s="1">
        <v>0.271282</v>
      </c>
      <c r="E490" s="1">
        <v>0</v>
      </c>
      <c r="F490" s="1">
        <f t="shared" si="185"/>
        <v>0</v>
      </c>
      <c r="G490" s="1">
        <f t="shared" si="186"/>
        <v>0</v>
      </c>
      <c r="H490" s="1">
        <f t="shared" si="187"/>
        <v>0</v>
      </c>
      <c r="I490" s="1">
        <f t="shared" si="188"/>
        <v>0</v>
      </c>
      <c r="J490" s="1">
        <f t="shared" si="189"/>
        <v>0</v>
      </c>
      <c r="K490" s="1">
        <f t="shared" si="190"/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f t="shared" si="191"/>
        <v>0</v>
      </c>
      <c r="AP490" s="1">
        <f t="shared" si="192"/>
        <v>0</v>
      </c>
      <c r="AQ490" s="1">
        <f t="shared" si="193"/>
        <v>0</v>
      </c>
      <c r="AR490" s="1">
        <f t="shared" si="194"/>
        <v>0</v>
      </c>
      <c r="AS490" s="1">
        <f t="shared" si="195"/>
        <v>0</v>
      </c>
      <c r="AT490" s="1">
        <f t="shared" si="196"/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0</v>
      </c>
      <c r="BR490" s="1">
        <v>0</v>
      </c>
      <c r="BS490" s="1">
        <v>0</v>
      </c>
      <c r="BT490" s="1">
        <v>0</v>
      </c>
      <c r="BU490" s="1">
        <v>0</v>
      </c>
      <c r="BV490" s="1">
        <v>0</v>
      </c>
      <c r="BW490" s="1">
        <v>0</v>
      </c>
      <c r="BX490" s="1">
        <v>0</v>
      </c>
      <c r="BY490" s="1">
        <f t="shared" si="197"/>
        <v>0</v>
      </c>
      <c r="BZ490" s="1">
        <v>0</v>
      </c>
      <c r="CA490" s="44"/>
    </row>
    <row r="491" spans="1:79" ht="24">
      <c r="A491" s="25"/>
      <c r="B491" s="22" t="s">
        <v>547</v>
      </c>
      <c r="C491" s="25" t="s">
        <v>529</v>
      </c>
      <c r="D491" s="1">
        <v>0.271282</v>
      </c>
      <c r="E491" s="1">
        <v>0</v>
      </c>
      <c r="F491" s="1">
        <f t="shared" si="185"/>
        <v>0</v>
      </c>
      <c r="G491" s="1">
        <f t="shared" si="186"/>
        <v>0</v>
      </c>
      <c r="H491" s="1">
        <f t="shared" si="187"/>
        <v>0</v>
      </c>
      <c r="I491" s="1">
        <f t="shared" si="188"/>
        <v>0</v>
      </c>
      <c r="J491" s="1">
        <f t="shared" si="189"/>
        <v>0</v>
      </c>
      <c r="K491" s="1">
        <f t="shared" si="190"/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f t="shared" si="191"/>
        <v>0</v>
      </c>
      <c r="AP491" s="1">
        <f t="shared" si="192"/>
        <v>0</v>
      </c>
      <c r="AQ491" s="1">
        <f t="shared" si="193"/>
        <v>0</v>
      </c>
      <c r="AR491" s="1">
        <f t="shared" si="194"/>
        <v>0</v>
      </c>
      <c r="AS491" s="1">
        <f t="shared" si="195"/>
        <v>0</v>
      </c>
      <c r="AT491" s="1">
        <f t="shared" si="196"/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>
        <v>0</v>
      </c>
      <c r="BH491" s="1">
        <v>0</v>
      </c>
      <c r="BI491" s="1">
        <v>0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0</v>
      </c>
      <c r="BR491" s="1">
        <v>0</v>
      </c>
      <c r="BS491" s="1">
        <v>0</v>
      </c>
      <c r="BT491" s="1">
        <v>0</v>
      </c>
      <c r="BU491" s="1">
        <v>0</v>
      </c>
      <c r="BV491" s="1">
        <v>0</v>
      </c>
      <c r="BW491" s="1">
        <v>0</v>
      </c>
      <c r="BX491" s="1">
        <v>0</v>
      </c>
      <c r="BY491" s="1">
        <f t="shared" si="197"/>
        <v>0</v>
      </c>
      <c r="BZ491" s="1">
        <v>0</v>
      </c>
      <c r="CA491" s="44"/>
    </row>
    <row r="492" spans="1:79" ht="12">
      <c r="A492" s="25"/>
      <c r="B492" s="9" t="s">
        <v>168</v>
      </c>
      <c r="C492" s="25"/>
      <c r="D492" s="1">
        <v>0</v>
      </c>
      <c r="E492" s="1">
        <v>0</v>
      </c>
      <c r="F492" s="1">
        <f t="shared" si="185"/>
        <v>0</v>
      </c>
      <c r="G492" s="1">
        <f t="shared" si="186"/>
        <v>0</v>
      </c>
      <c r="H492" s="1">
        <f t="shared" si="187"/>
        <v>0</v>
      </c>
      <c r="I492" s="1">
        <f t="shared" si="188"/>
        <v>0</v>
      </c>
      <c r="J492" s="1">
        <f t="shared" si="189"/>
        <v>0</v>
      </c>
      <c r="K492" s="1">
        <f t="shared" si="190"/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f t="shared" si="191"/>
        <v>0</v>
      </c>
      <c r="AP492" s="1">
        <f t="shared" si="192"/>
        <v>0</v>
      </c>
      <c r="AQ492" s="1">
        <f t="shared" si="193"/>
        <v>0</v>
      </c>
      <c r="AR492" s="1">
        <f t="shared" si="194"/>
        <v>0</v>
      </c>
      <c r="AS492" s="1">
        <f t="shared" si="195"/>
        <v>0</v>
      </c>
      <c r="AT492" s="1">
        <f t="shared" si="196"/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  <c r="BF492" s="1">
        <v>0</v>
      </c>
      <c r="BG492" s="1">
        <v>0</v>
      </c>
      <c r="BH492" s="1">
        <v>0</v>
      </c>
      <c r="BI492" s="1">
        <v>0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0</v>
      </c>
      <c r="BR492" s="1">
        <v>0</v>
      </c>
      <c r="BS492" s="1">
        <v>0</v>
      </c>
      <c r="BT492" s="1">
        <v>0</v>
      </c>
      <c r="BU492" s="1">
        <v>0</v>
      </c>
      <c r="BV492" s="1">
        <v>0</v>
      </c>
      <c r="BW492" s="1">
        <v>0</v>
      </c>
      <c r="BX492" s="1">
        <v>0</v>
      </c>
      <c r="BY492" s="1">
        <f t="shared" si="197"/>
        <v>0</v>
      </c>
      <c r="BZ492" s="1">
        <v>0</v>
      </c>
      <c r="CA492" s="44"/>
    </row>
    <row r="493" spans="1:79" ht="24">
      <c r="A493" s="25"/>
      <c r="B493" s="22" t="s">
        <v>548</v>
      </c>
      <c r="C493" s="25" t="s">
        <v>529</v>
      </c>
      <c r="D493" s="1">
        <v>0.271282</v>
      </c>
      <c r="E493" s="1">
        <v>0</v>
      </c>
      <c r="F493" s="1">
        <f t="shared" si="185"/>
        <v>0</v>
      </c>
      <c r="G493" s="1">
        <f t="shared" si="186"/>
        <v>0</v>
      </c>
      <c r="H493" s="1">
        <f t="shared" si="187"/>
        <v>0</v>
      </c>
      <c r="I493" s="1">
        <f t="shared" si="188"/>
        <v>0</v>
      </c>
      <c r="J493" s="1">
        <f t="shared" si="189"/>
        <v>0</v>
      </c>
      <c r="K493" s="1">
        <f t="shared" si="190"/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f t="shared" si="191"/>
        <v>0</v>
      </c>
      <c r="AP493" s="1">
        <f t="shared" si="192"/>
        <v>0</v>
      </c>
      <c r="AQ493" s="1">
        <f t="shared" si="193"/>
        <v>0</v>
      </c>
      <c r="AR493" s="1">
        <f t="shared" si="194"/>
        <v>0</v>
      </c>
      <c r="AS493" s="1">
        <f t="shared" si="195"/>
        <v>0</v>
      </c>
      <c r="AT493" s="1">
        <f t="shared" si="196"/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v>0</v>
      </c>
      <c r="BG493" s="1">
        <v>0</v>
      </c>
      <c r="BH493" s="1">
        <v>0</v>
      </c>
      <c r="BI493" s="1">
        <v>0</v>
      </c>
      <c r="BJ493" s="1">
        <v>0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  <c r="BP493" s="1">
        <v>0</v>
      </c>
      <c r="BQ493" s="1">
        <v>0</v>
      </c>
      <c r="BR493" s="1">
        <v>0</v>
      </c>
      <c r="BS493" s="1">
        <v>0</v>
      </c>
      <c r="BT493" s="1">
        <v>0</v>
      </c>
      <c r="BU493" s="1">
        <v>0</v>
      </c>
      <c r="BV493" s="1">
        <v>0</v>
      </c>
      <c r="BW493" s="1">
        <v>0</v>
      </c>
      <c r="BX493" s="1">
        <v>0</v>
      </c>
      <c r="BY493" s="1">
        <f t="shared" si="197"/>
        <v>0</v>
      </c>
      <c r="BZ493" s="1">
        <v>0</v>
      </c>
      <c r="CA493" s="44"/>
    </row>
    <row r="494" spans="1:79" ht="12">
      <c r="A494" s="25"/>
      <c r="B494" s="9" t="s">
        <v>225</v>
      </c>
      <c r="C494" s="25"/>
      <c r="D494" s="1">
        <v>0</v>
      </c>
      <c r="E494" s="1">
        <v>0</v>
      </c>
      <c r="F494" s="1">
        <f t="shared" si="185"/>
        <v>0</v>
      </c>
      <c r="G494" s="1">
        <f t="shared" si="186"/>
        <v>0</v>
      </c>
      <c r="H494" s="1">
        <f t="shared" si="187"/>
        <v>0</v>
      </c>
      <c r="I494" s="1">
        <f t="shared" si="188"/>
        <v>0</v>
      </c>
      <c r="J494" s="1">
        <f t="shared" si="189"/>
        <v>0</v>
      </c>
      <c r="K494" s="1">
        <f t="shared" si="190"/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f t="shared" si="191"/>
        <v>0</v>
      </c>
      <c r="AP494" s="1">
        <f t="shared" si="192"/>
        <v>0</v>
      </c>
      <c r="AQ494" s="1">
        <f t="shared" si="193"/>
        <v>0</v>
      </c>
      <c r="AR494" s="1">
        <f t="shared" si="194"/>
        <v>0</v>
      </c>
      <c r="AS494" s="1">
        <f t="shared" si="195"/>
        <v>0</v>
      </c>
      <c r="AT494" s="1">
        <f t="shared" si="196"/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v>0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0</v>
      </c>
      <c r="BR494" s="1">
        <v>0</v>
      </c>
      <c r="BS494" s="1">
        <v>0</v>
      </c>
      <c r="BT494" s="1">
        <v>0</v>
      </c>
      <c r="BU494" s="1">
        <v>0</v>
      </c>
      <c r="BV494" s="1">
        <v>0</v>
      </c>
      <c r="BW494" s="1">
        <v>0</v>
      </c>
      <c r="BX494" s="1">
        <v>0</v>
      </c>
      <c r="BY494" s="1">
        <f t="shared" si="197"/>
        <v>0</v>
      </c>
      <c r="BZ494" s="1">
        <v>0</v>
      </c>
      <c r="CA494" s="44"/>
    </row>
    <row r="495" spans="1:79" ht="24">
      <c r="A495" s="25"/>
      <c r="B495" s="22" t="s">
        <v>549</v>
      </c>
      <c r="C495" s="25" t="s">
        <v>529</v>
      </c>
      <c r="D495" s="1">
        <v>0.271282</v>
      </c>
      <c r="E495" s="1">
        <v>0</v>
      </c>
      <c r="F495" s="1">
        <f t="shared" si="185"/>
        <v>0</v>
      </c>
      <c r="G495" s="1">
        <f t="shared" si="186"/>
        <v>0</v>
      </c>
      <c r="H495" s="1">
        <f t="shared" si="187"/>
        <v>0</v>
      </c>
      <c r="I495" s="1">
        <f t="shared" si="188"/>
        <v>0</v>
      </c>
      <c r="J495" s="1">
        <f t="shared" si="189"/>
        <v>0</v>
      </c>
      <c r="K495" s="1">
        <f t="shared" si="190"/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f t="shared" si="191"/>
        <v>0</v>
      </c>
      <c r="AP495" s="1">
        <f t="shared" si="192"/>
        <v>0</v>
      </c>
      <c r="AQ495" s="1">
        <f t="shared" si="193"/>
        <v>0</v>
      </c>
      <c r="AR495" s="1">
        <f t="shared" si="194"/>
        <v>0</v>
      </c>
      <c r="AS495" s="1">
        <f t="shared" si="195"/>
        <v>0</v>
      </c>
      <c r="AT495" s="1">
        <f t="shared" si="196"/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v>0</v>
      </c>
      <c r="BG495" s="1">
        <v>0</v>
      </c>
      <c r="BH495" s="1">
        <v>0</v>
      </c>
      <c r="BI495" s="1">
        <v>0</v>
      </c>
      <c r="BJ495" s="1">
        <v>0</v>
      </c>
      <c r="BK495" s="1">
        <v>0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0</v>
      </c>
      <c r="BR495" s="1">
        <v>0</v>
      </c>
      <c r="BS495" s="1">
        <v>0</v>
      </c>
      <c r="BT495" s="1">
        <v>0</v>
      </c>
      <c r="BU495" s="1">
        <v>0</v>
      </c>
      <c r="BV495" s="1">
        <v>0</v>
      </c>
      <c r="BW495" s="1">
        <v>0</v>
      </c>
      <c r="BX495" s="1">
        <v>0</v>
      </c>
      <c r="BY495" s="1">
        <f t="shared" si="197"/>
        <v>0</v>
      </c>
      <c r="BZ495" s="1">
        <v>0</v>
      </c>
      <c r="CA495" s="44"/>
    </row>
  </sheetData>
  <sheetProtection/>
  <autoFilter ref="A19:CA495"/>
  <mergeCells count="40">
    <mergeCell ref="CA14:CA18"/>
    <mergeCell ref="BY2:CA2"/>
    <mergeCell ref="BQ17:BV17"/>
    <mergeCell ref="BW17:BX17"/>
    <mergeCell ref="BY17:BZ17"/>
    <mergeCell ref="AN14:BV14"/>
    <mergeCell ref="BW14:BZ16"/>
    <mergeCell ref="BJ17:BO17"/>
    <mergeCell ref="AN15:BV15"/>
    <mergeCell ref="AN16:AT16"/>
    <mergeCell ref="BI16:BO16"/>
    <mergeCell ref="AO17:AT17"/>
    <mergeCell ref="AV17:BA17"/>
    <mergeCell ref="BC17:BH17"/>
    <mergeCell ref="O4:P4"/>
    <mergeCell ref="E15:AM15"/>
    <mergeCell ref="T17:Y17"/>
    <mergeCell ref="E16:K16"/>
    <mergeCell ref="L16:R16"/>
    <mergeCell ref="S16:Y16"/>
    <mergeCell ref="AA17:AF17"/>
    <mergeCell ref="AG16:AM16"/>
    <mergeCell ref="AH17:AM17"/>
    <mergeCell ref="Q4:R4"/>
    <mergeCell ref="AU16:BA16"/>
    <mergeCell ref="BB16:BH16"/>
    <mergeCell ref="Q11:AK11"/>
    <mergeCell ref="Q12:AB12"/>
    <mergeCell ref="N6:Z6"/>
    <mergeCell ref="N7:Z7"/>
    <mergeCell ref="F17:K17"/>
    <mergeCell ref="M17:R17"/>
    <mergeCell ref="Z16:AF16"/>
    <mergeCell ref="E14:AM14"/>
    <mergeCell ref="BP16:BV16"/>
    <mergeCell ref="A3:AM3"/>
    <mergeCell ref="A14:A18"/>
    <mergeCell ref="B14:B18"/>
    <mergeCell ref="D14:D18"/>
    <mergeCell ref="C14:C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scale="9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3" max="79" man="1"/>
  </rowBreaks>
  <colBreaks count="2" manualBreakCount="2">
    <brk id="27" max="494" man="1"/>
    <brk id="39" max="49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2021-04-22T13:48:36Z</cp:lastPrinted>
  <dcterms:created xsi:type="dcterms:W3CDTF">2011-01-11T10:25:48Z</dcterms:created>
  <dcterms:modified xsi:type="dcterms:W3CDTF">2021-04-26T12:00:24Z</dcterms:modified>
  <cp:category/>
  <cp:version/>
  <cp:contentType/>
  <cp:contentStatus/>
</cp:coreProperties>
</file>