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45" windowWidth="11685" windowHeight="11880" activeTab="0"/>
  </bookViews>
  <sheets>
    <sheet name="стр.1_2" sheetId="1" r:id="rId1"/>
  </sheets>
  <externalReferences>
    <externalReference r:id="rId4"/>
  </externalReferences>
  <definedNames>
    <definedName name="_xlnm._FilterDatabase" localSheetId="0" hidden="1">'стр.1_2'!$A$19:$CA$553</definedName>
    <definedName name="TABLE" localSheetId="0">'стр.1_2'!#REF!</definedName>
    <definedName name="TABLE_2" localSheetId="0">'стр.1_2'!#REF!</definedName>
    <definedName name="_xlnm.Print_Area" localSheetId="0">'стр.1_2'!$A$1:$CA$553</definedName>
  </definedNames>
  <calcPr fullCalcOnLoad="1"/>
</workbook>
</file>

<file path=xl/sharedStrings.xml><?xml version="1.0" encoding="utf-8"?>
<sst xmlns="http://schemas.openxmlformats.org/spreadsheetml/2006/main" count="1286" uniqueCount="664">
  <si>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</si>
  <si>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</si>
  <si>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</si>
  <si>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</si>
  <si>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</si>
  <si>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</si>
  <si>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</si>
  <si>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</si>
  <si>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</si>
  <si>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</si>
  <si>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</si>
  <si>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</si>
  <si>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</si>
  <si>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</si>
  <si>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</si>
  <si>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</si>
  <si>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</si>
  <si>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</si>
  <si>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</si>
  <si>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</si>
  <si>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</si>
  <si>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</si>
  <si>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</si>
  <si>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</si>
  <si>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</si>
  <si>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</si>
  <si>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</si>
  <si>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</si>
  <si>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</si>
  <si>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</si>
  <si>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</si>
  <si>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</si>
  <si>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</si>
  <si>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</si>
  <si>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</si>
  <si>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</si>
  <si>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</si>
  <si>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</si>
  <si>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</si>
  <si>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</si>
  <si>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</si>
  <si>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</si>
  <si>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</si>
  <si>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</si>
  <si>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</si>
  <si>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</si>
  <si>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</si>
  <si>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</si>
  <si>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</si>
  <si>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</si>
  <si>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</si>
  <si>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</si>
  <si>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</si>
  <si>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</si>
  <si>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</si>
  <si>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</si>
  <si>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</si>
  <si>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</si>
  <si>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</si>
  <si>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</si>
  <si>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</si>
  <si>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</si>
  <si>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</si>
  <si>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</si>
  <si>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</si>
  <si>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</si>
  <si>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</si>
  <si>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</si>
  <si>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</si>
  <si>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</si>
  <si>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</si>
  <si>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</si>
  <si>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</si>
  <si>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</si>
  <si>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</si>
  <si>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</si>
  <si>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</si>
  <si>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</si>
  <si>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</si>
  <si>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</si>
  <si>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</si>
  <si>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</si>
  <si>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</si>
  <si>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</si>
  <si>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</si>
  <si>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</si>
  <si>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</si>
  <si>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</si>
  <si>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</si>
  <si>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</si>
  <si>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</si>
  <si>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</si>
  <si>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</si>
  <si>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</si>
  <si>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</si>
  <si>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</si>
  <si>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</si>
  <si>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</si>
  <si>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</si>
  <si>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</si>
  <si>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</si>
  <si>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</si>
  <si>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</si>
  <si>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</si>
  <si>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</si>
  <si>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</si>
  <si>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</si>
  <si>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</si>
  <si>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</si>
  <si>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</si>
  <si>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</si>
  <si>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</si>
  <si>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</si>
  <si>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</si>
  <si>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</si>
  <si>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</si>
  <si>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</si>
  <si>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</si>
  <si>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</si>
  <si>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</si>
  <si>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</si>
  <si>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</si>
  <si>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</si>
  <si>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</si>
  <si>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</si>
  <si>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</si>
  <si>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</si>
  <si>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</si>
  <si>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</si>
  <si>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</si>
  <si>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</si>
  <si>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</si>
  <si>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</si>
  <si>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</si>
  <si>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</si>
  <si>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</si>
  <si>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</si>
  <si>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</si>
  <si>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</si>
  <si>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</si>
  <si>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</si>
  <si>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</si>
  <si>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</si>
  <si>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</si>
  <si>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</si>
  <si>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</si>
  <si>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</si>
  <si>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</si>
  <si>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</si>
  <si>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</si>
  <si>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</si>
  <si>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</si>
  <si>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</si>
  <si>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</si>
  <si>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</si>
  <si>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</si>
  <si>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</si>
  <si>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</si>
  <si>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</si>
  <si>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</si>
  <si>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</si>
  <si>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</si>
  <si>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</si>
  <si>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</si>
  <si>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</si>
  <si>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</si>
  <si>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</si>
  <si>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</si>
  <si>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</si>
  <si>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</si>
  <si>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</si>
  <si>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</si>
  <si>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</si>
  <si>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</si>
  <si>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</si>
  <si>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</si>
  <si>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</si>
  <si>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</si>
  <si>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</si>
  <si>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</si>
  <si>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</si>
  <si>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</si>
  <si>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</si>
  <si>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</si>
  <si>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</si>
  <si>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</si>
  <si>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</si>
  <si>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</si>
  <si>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</si>
  <si>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</si>
  <si>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</si>
  <si>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</si>
  <si>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</si>
  <si>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</si>
  <si>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</si>
  <si>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</si>
  <si>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</si>
  <si>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</si>
  <si>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</si>
  <si>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</si>
  <si>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</si>
  <si>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</si>
  <si>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</si>
  <si>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</si>
  <si>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</si>
  <si>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</si>
  <si>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</si>
  <si>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</si>
  <si>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</si>
  <si>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</si>
  <si>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</si>
  <si>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</si>
  <si>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</si>
  <si>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</si>
  <si>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</si>
  <si>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</si>
  <si>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</si>
  <si>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</si>
  <si>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</si>
  <si>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</si>
  <si>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</si>
  <si>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</si>
  <si>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</si>
  <si>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</si>
  <si>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</si>
  <si>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</si>
  <si>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</si>
  <si>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</si>
  <si>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</si>
  <si>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</si>
  <si>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</si>
  <si>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</si>
  <si>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</si>
  <si>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</si>
  <si>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</si>
  <si>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</si>
  <si>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</si>
  <si>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</si>
  <si>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</si>
  <si>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</si>
  <si>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</si>
  <si>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</si>
  <si>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 xml:space="preserve">активов к бухгалтерскому учету в 2021 году </t>
  </si>
  <si>
    <t>1.2.1.1.1</t>
  </si>
  <si>
    <t>J-03512522-1.2.1.1.1-2021</t>
  </si>
  <si>
    <t>2021 год</t>
  </si>
  <si>
    <t xml:space="preserve">г. Орел </t>
  </si>
  <si>
    <t>ВерховскийМФ</t>
  </si>
  <si>
    <t>J-03512522-1.2.1.2.1-2021</t>
  </si>
  <si>
    <t>J-03512522-1.2.1.2.2-2021</t>
  </si>
  <si>
    <t>J-03512522-1.2.1.2.3-2021</t>
  </si>
  <si>
    <t>Замена оборудования РУ 0,4 кВ РП 23 г. Орел -2шт. ВА5543</t>
  </si>
  <si>
    <t>J-03512522-1.2.1.2.4-2021</t>
  </si>
  <si>
    <t>J-03512522-1.2.1.2.5-2021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</si>
  <si>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</si>
  <si>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</si>
  <si>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</si>
  <si>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1.2.2.1.2</t>
  </si>
  <si>
    <t>J-03512522-1.2.2.1.2-2021</t>
  </si>
  <si>
    <t>J-03512522-1.2.2.2.1-2021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</si>
  <si>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</si>
  <si>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>J-03512522-1.2.3.5.1-2021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</si>
  <si>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</si>
  <si>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</si>
  <si>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</si>
  <si>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713 г. Орел -1шт</t>
  </si>
  <si>
    <t xml:space="preserve">Построение АСКУЭ  в распределительных сетях 0,4 кВ на вводах в ТП 854 г. Орел -1шт 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</si>
  <si>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</si>
  <si>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</si>
  <si>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</si>
  <si>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</si>
  <si>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</si>
  <si>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129 г. Ливны  -1шт.</t>
  </si>
  <si>
    <t>Построение АСКУЭ в распределительных сетях 0,4 кВ на вводах в ТП 005 п. Хомутово ул. Победы -1шт.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</si>
  <si>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</si>
  <si>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ТП 014 ул. К.Маркса, п. Кромы -1шт.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</si>
  <si>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</si>
  <si>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</si>
  <si>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</si>
  <si>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</si>
  <si>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</si>
  <si>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</si>
  <si>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</si>
  <si>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</si>
  <si>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</si>
  <si>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Кабелетрассоискатель АГ-309.20 К (с GPS/ГЛОНАСС модулем) и доп.оборудованием -1шт</t>
  </si>
  <si>
    <t>J-03512522-1.4.1.1-2021</t>
  </si>
  <si>
    <t>Перевод ТП115 на электроснабжение по 10 кВ, в том числе:</t>
  </si>
  <si>
    <t>Мценский филиал</t>
  </si>
  <si>
    <t>Монтаж КТП 10/0,4 кВ 0,16МВА (1х0,16МВА)</t>
  </si>
  <si>
    <t>Строительство ВЛИ 0,4 кВ -0,4км</t>
  </si>
  <si>
    <t>J-03512522-1.4.2.1-2021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</si>
  <si>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</si>
  <si>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</si>
  <si>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</si>
  <si>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</si>
  <si>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</si>
  <si>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</si>
  <si>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</si>
  <si>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</si>
  <si>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</si>
  <si>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№4 ТП 005 пгт.Покровское, пер.Больничный -0,337км</t>
  </si>
  <si>
    <t>ВЛ 0,4 кВ №4 ТП 005  с.Дросково ул. Больничная-0,386км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</si>
  <si>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</si>
  <si>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</si>
  <si>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</si>
  <si>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КЛ 0,4 кВ №2 ТП 047 до ж/д №1 по ул. Селищева г. Ливны - 0,111 км</t>
  </si>
  <si>
    <t>Стоимость оборудования сложилась по результатам торгов</t>
  </si>
  <si>
    <t>Стоимость  сложилась по результатам торгов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</si>
  <si>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</si>
  <si>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</si>
  <si>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</si>
  <si>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</si>
  <si>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</si>
  <si>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</si>
  <si>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</si>
  <si>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</si>
  <si>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 xml:space="preserve"> </t>
  </si>
  <si>
    <t xml:space="preserve">Строительство 3БКТП 2х1000 6/0,4 кВ   с ликвидацией ТП 450 г. Орёл  </t>
  </si>
  <si>
    <t>Замена оборудования РУ 10кВ ТП 744 г.Орел -10шт. (КСО298-03 8шт., КСО298-04 2шт.)</t>
  </si>
  <si>
    <t>Участок ВЛ 0,4 кВ №3 ТП 012 ул. Заводская  п. Нарышкино с разукрупнением распределительной линии -0,18км</t>
  </si>
  <si>
    <t>КЛ-10кВ ТП822.01 - ТП821.03 г. Орел - 0,3км</t>
  </si>
  <si>
    <t>КЛ-10кВ ТП808.06 - ТП822.01 г. Орел - 0,238км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</si>
  <si>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</si>
  <si>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</si>
  <si>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</si>
  <si>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</si>
  <si>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</si>
  <si>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t xml:space="preserve">Установка ИКЗ на ВЛ-10 кВ №5  ПС 110/35/10 кВ «Нарышкинская» п. Нарышкино, 3 шт. (II этап) </t>
  </si>
  <si>
    <t xml:space="preserve">Строительство 2БКТП 2х250 6/0,4 кВ   с ликвидацией ТП 517 г. Орёл </t>
  </si>
  <si>
    <t>Строительство БКТП 1х160 10/0,4 кВ с ликвидацией КТП 009 с. Знаменское  . Коррект.: КТП 1х160 10/0,4 кВА</t>
  </si>
  <si>
    <t xml:space="preserve">Строительство БКТП 1х400 10/0,4 кВ с ликвидацией ТП 040 г. Болхов </t>
  </si>
  <si>
    <t>Строительство 2БКТП 1х400 10/0,4 кВ с ликвидацией ЗТП 031 г. Мценск</t>
  </si>
  <si>
    <t xml:space="preserve">Строительство БКТП 1х400 6/04 кВ с ликвидацией ГКТПН 158 г. Ливны </t>
  </si>
  <si>
    <t xml:space="preserve">Строительство БКТП 1х160 10/0,4 кВ с ликвидацией ГКТП 001 п. Красная Заря </t>
  </si>
  <si>
    <r>
      <t xml:space="preserve">Строительство БКТП 1х100 10/0,4 кВ с ликвидацией КТП 026 п. Глазуновка </t>
    </r>
    <r>
      <rPr>
        <b/>
        <sz val="11"/>
        <rFont val="Times New Roman"/>
        <family val="1"/>
      </rPr>
      <t>ИСКЛ</t>
    </r>
  </si>
  <si>
    <t>Строительство КТП 1х160 10/0,4 кВ с ликвидацией КТП 025 п. Глазуновка</t>
  </si>
  <si>
    <r>
      <t xml:space="preserve">Строительство БКТП 1х160 10/0,4 кВ с ликвидацией ТП 009 п. Нарышкино </t>
    </r>
    <r>
      <rPr>
        <b/>
        <sz val="11"/>
        <rFont val="Times New Roman"/>
        <family val="1"/>
      </rPr>
      <t>ИСКЛ</t>
    </r>
  </si>
  <si>
    <t xml:space="preserve">Строительство ГКТП 1х100 10/0,4 кВ с ликвидацией ТП 003 с. Корсаково </t>
  </si>
  <si>
    <t xml:space="preserve">Строительство БКТП 1х400 10/0,4 кВ с ликвидацией ТП001 с.Тросна </t>
  </si>
  <si>
    <t>Замена масляных выключателей на вакуумные в РП 15 Яч.04,12,16  г. Орел -3 шт</t>
  </si>
  <si>
    <t>Замена масляных выключателей на вакуумные в РП 11 Яч.07, 12 г. Орел -2 шт.</t>
  </si>
  <si>
    <t>Замена масляных выключателей на вакуумные в РП 25 Яч.01,03,13,06,10 г.Орел -5 шт</t>
  </si>
  <si>
    <t>Замена масляных выключателей на вакуумные в ЦРП 02 яч.02; яч.03; яч.07; яч.08 г. Мценск -4 шт.</t>
  </si>
  <si>
    <t>Замена масляных выключателей на вакуумные в ТП 038 яч.05 г. Мценск -1 шт.</t>
  </si>
  <si>
    <t>Замена масляных выключателей на вакуумные в ТП 142 яч.01 г. Ливны -1шт</t>
  </si>
  <si>
    <t>Замена трансформаторов 6/0,4 кВ мощностью 630 кВА  на трансформаторы 6/0,4 кВ мощностью 630 кВА ТП 441 г. Орел -2шт</t>
  </si>
  <si>
    <r>
      <t xml:space="preserve">Замена трансформатора мощностью 180 кВА  на трансформатор мощностью 250 кВА  ТП 133 г. Орел -1шт </t>
    </r>
    <r>
      <rPr>
        <b/>
        <sz val="11"/>
        <rFont val="Times New Roman"/>
        <family val="1"/>
      </rPr>
      <t>ИСКЛ</t>
    </r>
  </si>
  <si>
    <t>Замена трансформатора 6/0,4 кВ мощностью 200 кВА  на трансформатор 6/0,4 кВ мощностью 250 кВА  ТП 133 г. Орел -1шт</t>
  </si>
  <si>
    <t>Замена трансформатора 6/0,4 кВ мощностью 200 кВА  на трансформатор 6/0,4 кВ мощностью 250 кВА  ТП 082 г. Орел -1шт</t>
  </si>
  <si>
    <t>Замена трансформатора 6/0,4 кВ мощностью 160 кВА  на трансформатор 6/0,4 кВ мощностью 160 кВА ТП 078 г. Орел -1шт.</t>
  </si>
  <si>
    <t>Замена трансформаторов 6/0,4 кВ мощностью 180 кВА  на трансформаторы 6/0,4 кВ мощностью 250 кВА ТП 074 г. Орел -2шт.</t>
  </si>
  <si>
    <t>Замена трансформатора 6/0,4 кВ мощностью 320 кВА  на трансформатор 6/0,4 кВ мощностью 400 кВА  ТП 682 г. Орел -1шт</t>
  </si>
  <si>
    <r>
      <t>Замена трансформаторов 6/0,4 кВ мощностью 160 кВА  на трансформаторы 6/0,4 кВ мощностью 160 кВА  ТП 655 г. Орел -2 шт.</t>
    </r>
    <r>
      <rPr>
        <b/>
        <sz val="11"/>
        <rFont val="Times New Roman"/>
        <family val="1"/>
      </rPr>
      <t xml:space="preserve"> Коррек. 1шт( разделено на 2 мероприятия)</t>
    </r>
  </si>
  <si>
    <r>
      <t xml:space="preserve">Замена трансформатора 6/0,4 кВ мощностью 180 кВА  на трансформатор 6/0,4 кВ мощностью 160 кВА  ТП 655 г. Орел -1 шт. </t>
    </r>
    <r>
      <rPr>
        <b/>
        <sz val="11"/>
        <rFont val="Times New Roman"/>
        <family val="1"/>
      </rPr>
      <t xml:space="preserve">Коррект </t>
    </r>
  </si>
  <si>
    <t>Замена трансформатора 6/0,4 кВ  мощностью 315 кВА  на трансформатор 6/0,4 кВ мощностью 400 кВА ТП 305 г. Орел -1шт</t>
  </si>
  <si>
    <t>Замена трансформатора 6/0,4 кВ мощностью 200 кВА  на трансформатор 6/0,4 кВ мощностью 250 кВА ТП 311 г. Орел -1шт</t>
  </si>
  <si>
    <t>Замена трансформатора 6/0,4 кВ мощностью 200 кВА  на трансформатор 6/0,4 кВ мощностью 250 кВА ТП 334 г. Орел -1шт</t>
  </si>
  <si>
    <t>Замена трансформаторов  6/0,4 кВ мощностью 200 кВА  на трансформаторы 6/0,4 кВ мощностью 250 кВА ТП 386 г. Орел -2шт</t>
  </si>
  <si>
    <t>Замена трансформатора 6/0,4 кВ мощностью 200 кВА  на трансформатор 6/0,4 кВ мощностью 250 кВА ТП 518 г. Орел -1шт</t>
  </si>
  <si>
    <t>Замена трансформаторов 6/0,4 кВ мощностью 400 кВА на трансформаторы 6/0,4 кВ мощностью 400 кВА ТП115 г. Орел - 2 шт.</t>
  </si>
  <si>
    <t>Замена трансформатора 10/0,4 кВ мощностью 250 кВА на трансформатор 10/0,4 кВ мощностью 250 кВА  ТП 011 г. Болхов -1шт.</t>
  </si>
  <si>
    <t>Замена трансформатора 10/0,4 кВ мощностью 630 кВА на трансформатор 10/0,4 кВ мощностью 630 кВА  ЦРП 04 г. Мценск -1шт.</t>
  </si>
  <si>
    <t>Замена трансформатора 10/0,4 кВ мощностью 320 кВА на трансформатор 10/0,4 кВ мощностью 400 кВА  ТП 003 г. Мценск -1шт.</t>
  </si>
  <si>
    <t>Замена трансформатора 10/0,4 кВ мощностью 400 кВА на трансформатор 10/0,4 кВ мощностью 400 кВА  ТП 003 г. Мценск -1шт.</t>
  </si>
  <si>
    <t>Замена трансформатора 6/0,4 кВ мощностью160 кВа на трансформатор 6/0,4 кВ мощностью 100 кВА ТП 147 г. Ливны -1шт. Коррект . установить 160 кВА</t>
  </si>
  <si>
    <t>Замена трансформатора 6/0,4 кВ мощностью 250 кВа на трансформатор 6/0,4 кВ мощностью 160 кВА ТП 003 г. Ливны -1шт. Коррект. установить 250кВА</t>
  </si>
  <si>
    <t>Замена трансформатора 6/0,4 кВ мощностью 250 кВа на трансформатор 6/0,4 кВ мощностью 250 кВА ТП 033 г. Ливны -1шт.</t>
  </si>
  <si>
    <t>Замена трансформатора 6/0,4 кВ мощностью 400 кВа на трансформатор 6/0,4 кВ мощностью 630 кВА ТП 052 г. Ливны -1шт. Коррект. установить 400кВА</t>
  </si>
  <si>
    <t>Замена трансформатора 10/0,4 кВ мощностью 160 кВА на трансформатор 10/0,4 кВ мощностью 160 кВА  ТП 003 с. Русский Брод -1шт.</t>
  </si>
  <si>
    <t>Замена трансформатора 10/0,4 кВ мощностью 160 кВА на трансформатор 10/0,4 кВ мощностью 160 кВА  ТП 013 п. Красная Заря -1шт.</t>
  </si>
  <si>
    <t>Замена трансформатора 10/0,4 кВ мощностью 250 кВА на трансформатор 10/0,4 кВ мощностью 250 кВА ТП 001  п. Хомутово -1шт.</t>
  </si>
  <si>
    <t>Замена трансформатора  10/0,4 кВ мощностью 200 кВА на трансформатор 10/0,4 кВ мощностью 250 кВА ТП 027 пер. Мелиораторов п. Глазуновка -1шт.</t>
  </si>
  <si>
    <t>Замена трансформатора 10/0,4 кВ мощностью 100 кВА на трансформатор 10/0,4 кВ мощностью 100 кВА ТП 017 п. Покровское -1шт.</t>
  </si>
  <si>
    <t>Замена трансформатора 10/0,4 кВ мощностью 400 кВА на трансформатор 10/0,4 кВ мощностью 400 кВА ТП 010 м-н Строителей, п Нарышкино -1шт.</t>
  </si>
  <si>
    <t>Замена трансформатора 10/0,4 кВ мощностью 400 кВА на трансформатор 10/0,4 кВ мощностью 250 кВА  ТП 006 г. Новосиль -1шт.</t>
  </si>
  <si>
    <t>Замена трансформатора 10/0,4 кВ мощностью 400 кВА на трансформатор 10/0,4 кВ мощностью 250 кВА  ТП 027 п. Залегощь -1шт.</t>
  </si>
  <si>
    <t>Замена трансформатора 10/0,4 кВ мощностью 250 кВА на трансформатор 10/0,4 кВ мощностью 250 кВА ТП 023, Кромы -1шт.</t>
  </si>
  <si>
    <r>
      <t>Замена оборудования РУ 10кВ ТП 201 г.Орел -12шт. КСО298.</t>
    </r>
    <r>
      <rPr>
        <b/>
        <sz val="11"/>
        <rFont val="Times New Roman"/>
        <family val="1"/>
      </rPr>
      <t xml:space="preserve"> ИСКЛ</t>
    </r>
  </si>
  <si>
    <t>Замена оборудования РУ 6 кВ ТП 303 г. Орел -6шт. (КСО393-03 4шт., КСО393-04 2шт)</t>
  </si>
  <si>
    <t>Замена оборудования РУ 6 кВ ТП 399 г. Орел -6шт (КСО393-03 4шт., КСО393-04 2шт.)</t>
  </si>
  <si>
    <t>Замена оборудования РУ 6кВ ТП 035 яч.03 г. Орел -1шт. ВНА-630А</t>
  </si>
  <si>
    <t>Замена оборудования РУ 10кВ  ТП 808 яч. 05 г. Орел 1шт. ВНА-630А</t>
  </si>
  <si>
    <r>
      <t>Замена оборудования РУ 6 кВ ТП 100 яч.</t>
    </r>
    <r>
      <rPr>
        <strike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г. Орел -РВз-10-630А 2шт, ВВ -1шт. </t>
    </r>
    <r>
      <rPr>
        <b/>
        <sz val="11"/>
        <rFont val="Times New Roman"/>
        <family val="1"/>
      </rPr>
      <t>Коррект. яч.03</t>
    </r>
  </si>
  <si>
    <r>
      <t>Замена оборудования РУ 6 кВ ТП 107 яч.</t>
    </r>
    <r>
      <rPr>
        <strike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яч.06</t>
    </r>
  </si>
  <si>
    <r>
      <t>Замена оборудования РУ 6 кВ ТП 057 яч.</t>
    </r>
    <r>
      <rPr>
        <strike/>
        <sz val="11"/>
        <rFont val="Times New Roman"/>
        <family val="1"/>
      </rPr>
      <t xml:space="preserve">05 </t>
    </r>
    <r>
      <rPr>
        <sz val="11"/>
        <rFont val="Times New Roman"/>
        <family val="1"/>
      </rPr>
      <t xml:space="preserve">г. Орел -1шт КСО310 </t>
    </r>
    <r>
      <rPr>
        <b/>
        <sz val="11"/>
        <rFont val="Times New Roman"/>
        <family val="1"/>
      </rPr>
      <t xml:space="preserve">Коррект. яч.03 -РВз-10-630А 2шт, ВВ -1шт </t>
    </r>
  </si>
  <si>
    <r>
      <t>Замена оборудования РУ 6 кВ ТП 073 яч.</t>
    </r>
    <r>
      <rPr>
        <strike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яч.04</t>
    </r>
  </si>
  <si>
    <t>Замена оборудования  РУ 10кВ ТП 004 г. Болхов -4шт. (КСО393-04 1шт., КСО393-03 3шт.)</t>
  </si>
  <si>
    <t>Замена оборудования РУ 10кВ ТП 011 яч№1; №2; №3; №4; №5; №6. г. Мценск -6шт. (КСО393-03 4шт., КСО393-04 2шт.)</t>
  </si>
  <si>
    <t>Замена оборудования РУ 10кВ ТП 070 яч№3; №4; №5. г. Мценск -3шт. (КСО393-03 2шт., КСО393-04 1шт.)</t>
  </si>
  <si>
    <r>
      <t xml:space="preserve">Замена оборудования РУ-6кВ ТП 043 г. Ливны -6шт.  </t>
    </r>
    <r>
      <rPr>
        <b/>
        <sz val="11"/>
        <rFont val="Times New Roman"/>
        <family val="1"/>
      </rPr>
      <t>Коррект 5 шт. (КСО393-04 1шт., КСО393-03 4шт.)</t>
    </r>
  </si>
  <si>
    <t>Замена оборудования РУ-6кВ ТП 046 г. Ливны -6шт. (КСО393-04 1шт., КСО393-03 5шт.)</t>
  </si>
  <si>
    <t>Замена оборудования РУ-6кВ ТП 166 г. Ливны -4шт. ( КСО393-03 3шт.; КСО-939-04 1шт. )</t>
  </si>
  <si>
    <t xml:space="preserve">Замена оборудования РУ 0,4кВ ТП 056 г.Ливны -1шт. ЩО70-1-85 </t>
  </si>
  <si>
    <r>
      <t xml:space="preserve">Замена оборудования РУ 10кВ ТП 002 п. Хомутово -3шт. КСО366 </t>
    </r>
    <r>
      <rPr>
        <b/>
        <sz val="11"/>
        <rFont val="Times New Roman"/>
        <family val="1"/>
      </rPr>
      <t>Коррек. КСО393 -03 1шт., КСО393-04 1шт., КСО393-08 1шт.)</t>
    </r>
  </si>
  <si>
    <t>Замена оборудования РУ 10кВ ТП 003 п. Покровское -1шт. (КСО393-09)</t>
  </si>
  <si>
    <t>Замена оборудования РУ 0,4кВ ТП 011 п. Змиевка -2шт. (ЩО70-1-84 1шт, ЩО70-1-01 1шт.)</t>
  </si>
  <si>
    <r>
      <t xml:space="preserve">Замена оборудования РУ 0,4кВ ТП 002 с. Сосково -2шт. ЩО70 </t>
    </r>
    <r>
      <rPr>
        <b/>
        <sz val="11"/>
        <rFont val="Times New Roman"/>
        <family val="1"/>
      </rPr>
      <t>ИСКЛ</t>
    </r>
  </si>
  <si>
    <t>Замена оборудования РУ 10кВ ТП 021  п.Залегощь -2шт. (КСО393-03 1шт., КСО393-04 1шт.)</t>
  </si>
  <si>
    <t>Замена оборудования РУ 0,4 кВ ТП 015  г. Дмитровск -1шт. ЩО70-1-85</t>
  </si>
  <si>
    <t>Замена оборудования РУ 10кВ ТП 023  п.Кромы -1шт. КСО393-03</t>
  </si>
  <si>
    <r>
      <t xml:space="preserve">Замена оборудования РУ 0,4кВ ТП 003  г.Дмитровск -1шт. ЩО70-1-03  </t>
    </r>
    <r>
      <rPr>
        <b/>
        <sz val="11"/>
        <rFont val="Times New Roman"/>
        <family val="1"/>
      </rPr>
      <t>ИСКЛ</t>
    </r>
  </si>
  <si>
    <r>
      <t>Внедрение дуговой защиты в РП 36 Яч. 02,03,04,05,06,07,09,11,12,13.14,16,17,</t>
    </r>
    <r>
      <rPr>
        <strike/>
        <sz val="11"/>
        <rFont val="Times New Roman"/>
        <family val="1"/>
      </rPr>
      <t>35,33,32,30,27,25,24,23,22,20</t>
    </r>
    <r>
      <rPr>
        <sz val="11"/>
        <rFont val="Times New Roman"/>
        <family val="1"/>
      </rPr>
      <t xml:space="preserve"> г. Орёл -23 шт. </t>
    </r>
    <r>
      <rPr>
        <b/>
        <sz val="11"/>
        <rFont val="Times New Roman"/>
        <family val="1"/>
      </rPr>
      <t>Коррект: искл 10шт яч. =13шт.</t>
    </r>
  </si>
  <si>
    <t>Внедрение дуговой защиты в ЦРП 03 яч.01, 02, 03, 04, 05, 06, 07, 08, 09, 10, 11, 12 г. Мценск - (12шт.)</t>
  </si>
  <si>
    <r>
      <t>Внедрение микропроцессорной релейной защиты и автоматики в РП 15 Яч.04,12,16  г. Орёл -3 шт.</t>
    </r>
    <r>
      <rPr>
        <b/>
        <sz val="11"/>
        <rFont val="Times New Roman"/>
        <family val="1"/>
      </rPr>
      <t>ИСКЛ</t>
    </r>
  </si>
  <si>
    <t xml:space="preserve">Внедрение микропроцессорной релейной защиты и автоматики в РП 30 Яч.11,05,10  г. Орёл -3 шт.                                  </t>
  </si>
  <si>
    <r>
      <t>Внедрение микропроцессорной релейной защиты и автоматики в РП 25 Яч.01,03,13,06,10 г. Орёл -5 шт</t>
    </r>
    <r>
      <rPr>
        <b/>
        <sz val="11"/>
        <rFont val="Times New Roman"/>
        <family val="1"/>
      </rPr>
      <t>.Коррект доб яч. 15,08,05 -8шт.</t>
    </r>
  </si>
  <si>
    <r>
      <t xml:space="preserve">Внедрение микропроцессорной релейной защиты и автоматики в ТП 100 Яч.01  г. Орёл -1 шт. 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</si>
  <si>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107 Яч.02 г. Орёл - 1 шт.</t>
    </r>
    <r>
      <rPr>
        <b/>
        <sz val="11"/>
        <rFont val="Times New Roman"/>
        <family val="1"/>
      </rPr>
      <t>Корркет.: яч.06</t>
    </r>
  </si>
  <si>
    <r>
      <t>Внедрение микропроцессорной релейной защиты и автоматики в ТП 073 Яч.03  г. Орёл -1 шт.</t>
    </r>
    <r>
      <rPr>
        <b/>
        <sz val="11"/>
        <rFont val="Times New Roman"/>
        <family val="1"/>
      </rPr>
      <t>Корркет.: яч.04</t>
    </r>
  </si>
  <si>
    <r>
      <t>Внедрение микропроцессорной релейной защиты и автоматики в ТП 057 Яч.05  г. Орёл -1 шт.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</si>
  <si>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805 Яч.01 г. Орёл - 1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</si>
  <si>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ТП 861 Яч.05 г. Орёл - 1 шт</t>
    </r>
    <r>
      <rPr>
        <b/>
        <sz val="11"/>
        <rFont val="Times New Roman"/>
        <family val="1"/>
      </rPr>
      <t>.ИСКЛ</t>
    </r>
  </si>
  <si>
    <r>
      <t>Внедрение микропроцессорной релейной защиты и автоматики в ТП 879 Яч.01 г. Орёл - 1 шт.</t>
    </r>
    <r>
      <rPr>
        <b/>
        <sz val="11"/>
        <rFont val="Times New Roman"/>
        <family val="1"/>
      </rPr>
      <t>ИСКЛ</t>
    </r>
  </si>
  <si>
    <r>
      <t>ВЛ-0,4 кВ №4 ТП 311 ул. Карачевская г. Орел -0,05км.</t>
    </r>
    <r>
      <rPr>
        <b/>
        <sz val="11"/>
        <rFont val="Times New Roman"/>
        <family val="1"/>
      </rPr>
      <t>ИСКЛ</t>
    </r>
  </si>
  <si>
    <r>
      <t xml:space="preserve">ВЛ 0,4 кВ №4 ТП 641 ул.Медведева, ул. Добролюбова  г. Орел -1,05км </t>
    </r>
    <r>
      <rPr>
        <b/>
        <sz val="11"/>
        <rFont val="Times New Roman"/>
        <family val="1"/>
      </rPr>
      <t>Коррект.:0,896 км.</t>
    </r>
  </si>
  <si>
    <r>
      <t xml:space="preserve">ВЛ-0,4 кВ №5 ТП 641 ул. Медведева, ул. Ляшко, пер. Лунина г. Орел -0,86км </t>
    </r>
    <r>
      <rPr>
        <b/>
        <sz val="11"/>
        <rFont val="Times New Roman"/>
        <family val="1"/>
      </rPr>
      <t>Коррект.: 0,91 км.</t>
    </r>
  </si>
  <si>
    <r>
      <t xml:space="preserve">ВЛ-0,4 кВ №6 ТП 641 ул. Н-Прядильная, пер. Культурный г. Орел -0,98км </t>
    </r>
    <r>
      <rPr>
        <b/>
        <sz val="11"/>
        <rFont val="Times New Roman"/>
        <family val="1"/>
      </rPr>
      <t>Коррект.: -0,88км</t>
    </r>
  </si>
  <si>
    <r>
      <t xml:space="preserve">ВЛ-0,4 кВ №7 ТП 307 ул. Колхозная, ул. Громовой г. Орел -0,78км </t>
    </r>
    <r>
      <rPr>
        <b/>
        <sz val="11"/>
        <rFont val="Times New Roman"/>
        <family val="1"/>
      </rPr>
      <t>Коррект.: -0,631 км.</t>
    </r>
  </si>
  <si>
    <r>
      <t xml:space="preserve">ВЛ-0,4 кВ №4 ТП 409 ул. Менделеева, ул. Тимирязева, ул. Степная, пер. Еловый, ул. Афонина, ул. Светлая </t>
    </r>
    <r>
      <rPr>
        <b/>
        <sz val="11"/>
        <rFont val="Times New Roman"/>
        <family val="1"/>
      </rPr>
      <t xml:space="preserve">с разукрупнением распределительной линии </t>
    </r>
    <r>
      <rPr>
        <sz val="11"/>
        <rFont val="Times New Roman"/>
        <family val="1"/>
      </rPr>
      <t xml:space="preserve">г.  Орел -2,12км </t>
    </r>
    <r>
      <rPr>
        <b/>
        <sz val="11"/>
        <rFont val="Times New Roman"/>
        <family val="1"/>
      </rPr>
      <t>Коррект.:1,996км.</t>
    </r>
  </si>
  <si>
    <r>
      <t>ВЛ-0,4 кВ №19 ТП 341 ул. Карачевская г. Орел -0,08км.</t>
    </r>
    <r>
      <rPr>
        <b/>
        <sz val="11"/>
        <rFont val="Times New Roman"/>
        <family val="1"/>
      </rPr>
      <t>Коррект.: -0,042км</t>
    </r>
  </si>
  <si>
    <r>
      <t xml:space="preserve">ВЛ 0,4 кВ №19 ТП 412 ул. Городская, ул. Поселковая г. Орел -2,05км </t>
    </r>
    <r>
      <rPr>
        <b/>
        <sz val="11"/>
        <rFont val="Times New Roman"/>
        <family val="1"/>
      </rPr>
      <t>Коррект.:-1,601км</t>
    </r>
  </si>
  <si>
    <t>ВЛ-10кВ №10 ПС "Болхов" от опоры №110 до опоры №9.2, опора №110 - ТП 051 г. Болхов -0,702км.</t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</si>
  <si>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0,4 кВ №3 ТП 003 -</t>
    </r>
    <r>
      <rPr>
        <b/>
        <sz val="11"/>
        <rFont val="Times New Roman"/>
        <family val="1"/>
      </rPr>
      <t xml:space="preserve"> опора.№6, опора.№24-44</t>
    </r>
    <r>
      <rPr>
        <sz val="11"/>
        <rFont val="Times New Roman"/>
        <family val="1"/>
      </rPr>
      <t xml:space="preserve"> пер. 4-й Ленинский, ул. Свердлова, пер. 3-й Ленинский г.Болхов -0,95км </t>
    </r>
    <r>
      <rPr>
        <b/>
        <sz val="11"/>
        <rFont val="Times New Roman"/>
        <family val="1"/>
      </rPr>
      <t>Коррект.: 0,815</t>
    </r>
  </si>
  <si>
    <r>
      <t xml:space="preserve">ВЛ 0,4 кВ №4 ТП 031 ул. Ямская г. Болхов -0,45км </t>
    </r>
    <r>
      <rPr>
        <b/>
        <sz val="11"/>
        <rFont val="Times New Roman"/>
        <family val="1"/>
      </rPr>
      <t>Коррект.: 0,434 км.</t>
    </r>
  </si>
  <si>
    <r>
      <t xml:space="preserve">ВЛ-10 кВ №32 ПС "Мценск" от опоры №96 до опоры №115 с установкой охранной зоны г. Мценск -1,4км </t>
    </r>
    <r>
      <rPr>
        <b/>
        <sz val="11"/>
        <color indexed="8"/>
        <rFont val="Times New Roman"/>
        <family val="1"/>
      </rPr>
      <t>ИСКЛ</t>
    </r>
  </si>
  <si>
    <r>
      <t xml:space="preserve">ВЛ-10 кВ №10 ПС "Коммаш" отпайка от опоры №8 до ТП 104 г. Мценск -1,35км </t>
    </r>
    <r>
      <rPr>
        <b/>
        <sz val="11"/>
        <rFont val="Times New Roman"/>
        <family val="1"/>
      </rPr>
      <t>Коррект.:1,438 км</t>
    </r>
  </si>
  <si>
    <r>
      <t xml:space="preserve">ВЛ-0,4кВ №18 ТП 018 ул. Советская, ул. Красноармейская г. Мценск -0,96км </t>
    </r>
    <r>
      <rPr>
        <b/>
        <sz val="11"/>
        <rFont val="Times New Roman"/>
        <family val="1"/>
      </rPr>
      <t>Коррект.: 0,817км</t>
    </r>
  </si>
  <si>
    <r>
      <t xml:space="preserve">ВЛ-0,4кВ №3 ТП 021 ул. Ленина, пер.Алтуховский, пер. Спортивный, пар. Зеленый г. Мценск -1,24км </t>
    </r>
    <r>
      <rPr>
        <b/>
        <sz val="11"/>
        <rFont val="Times New Roman"/>
        <family val="1"/>
      </rPr>
      <t>Коррект.:1,052 км</t>
    </r>
  </si>
  <si>
    <t xml:space="preserve">ВЛ-0,4кВ №3 ТП-106 ул. Караулова Гора,  пер.2-й Новосильский г. Мценск -0,541км </t>
  </si>
  <si>
    <r>
      <t xml:space="preserve">ВЛ 0,4 кВ №9 ТП 019 по ул. Курская  в г. Ливны -1,7км </t>
    </r>
    <r>
      <rPr>
        <b/>
        <sz val="11"/>
        <color indexed="8"/>
        <rFont val="Times New Roman"/>
        <family val="1"/>
      </rPr>
      <t xml:space="preserve">ИСКЛ  </t>
    </r>
  </si>
  <si>
    <r>
      <t xml:space="preserve">ВЛ 0,4 кВ №4 ТП 101 по ул. Курская  в г. Ливны -0,5км </t>
    </r>
    <r>
      <rPr>
        <b/>
        <sz val="11"/>
        <rFont val="Times New Roman"/>
        <family val="1"/>
      </rPr>
      <t>ИСКЛ</t>
    </r>
    <r>
      <rPr>
        <sz val="11"/>
        <rFont val="Times New Roman"/>
        <family val="1"/>
      </rPr>
      <t xml:space="preserve"> </t>
    </r>
  </si>
  <si>
    <r>
      <t xml:space="preserve">ВЛ 0,4 кВ №2 ТП 003 по пер. 3-й Первомайский, ул. Новоселов  п. Колпна -0,85км </t>
    </r>
    <r>
      <rPr>
        <b/>
        <sz val="11"/>
        <rFont val="Times New Roman"/>
        <family val="1"/>
      </rPr>
      <t>Коррект.: 0,81 км</t>
    </r>
  </si>
  <si>
    <r>
      <t>ВЛ 0,4 кВ №2 ТП 001 по ул. Октябрьская, ул. Свердлова, ул. Маяковского  п. Долгое -1,18км</t>
    </r>
    <r>
      <rPr>
        <b/>
        <sz val="11"/>
        <rFont val="Times New Roman"/>
        <family val="1"/>
      </rPr>
      <t xml:space="preserve"> Коррект.: 1,863 км с разукрупнением распределительной сети </t>
    </r>
  </si>
  <si>
    <r>
      <t xml:space="preserve">ВЛ 0,4 кВ №9 ТП 053 по ул. Др.Народов, ул. Кирова в г. Ливны -0,97км </t>
    </r>
    <r>
      <rPr>
        <b/>
        <sz val="11"/>
        <color indexed="8"/>
        <rFont val="Times New Roman"/>
        <family val="1"/>
      </rPr>
      <t>ИСКЛ</t>
    </r>
  </si>
  <si>
    <r>
      <t xml:space="preserve">ВЛ 0,4 кВ №11 ТП 166 по ул. Индустриальная, ул. Мира г. Ливны -0,93км </t>
    </r>
    <r>
      <rPr>
        <b/>
        <sz val="11"/>
        <rFont val="Times New Roman"/>
        <family val="1"/>
      </rPr>
      <t>Коррект.: 1,082 км</t>
    </r>
  </si>
  <si>
    <r>
      <t xml:space="preserve">ВЛ 0,4 кВ №1 ТП 166 по ул. Индустриальная г. Ливны -0,49км  </t>
    </r>
    <r>
      <rPr>
        <b/>
        <sz val="11"/>
        <rFont val="Times New Roman"/>
        <family val="1"/>
      </rPr>
      <t>Коррект 0,54 км</t>
    </r>
  </si>
  <si>
    <r>
      <t xml:space="preserve">ВЛ 0,4 кВ №13 ТП 081 по ул. М.Горького  г. Ливны -0,38км </t>
    </r>
    <r>
      <rPr>
        <b/>
        <sz val="11"/>
        <rFont val="Times New Roman"/>
        <family val="1"/>
      </rPr>
      <t>Коррект.:-0,364 км</t>
    </r>
  </si>
  <si>
    <t>Участок ВЛ 10 кВ №1 ПС Долгое 110/35/10  от  ТП 001 до ТП 017 с совместным подвесом ВЛ 04 кВ п. Долгое -1,715км</t>
  </si>
  <si>
    <r>
      <t xml:space="preserve">ВЛ 0,4 кВ №2 ТП 015 п.Хомутово, ул. Южная  -0,318м </t>
    </r>
    <r>
      <rPr>
        <b/>
        <sz val="11"/>
        <rFont val="Times New Roman"/>
        <family val="1"/>
      </rPr>
      <t>Коррект.: -0,255 км.</t>
    </r>
  </si>
  <si>
    <r>
      <t xml:space="preserve">ВЛ 0,4 кВ №1 ТП 002  с.Русский Брод, ул. СХТ -0,716км </t>
    </r>
    <r>
      <rPr>
        <b/>
        <sz val="11"/>
        <rFont val="Times New Roman"/>
        <family val="1"/>
      </rPr>
      <t>Коррект.: -0,667км</t>
    </r>
  </si>
  <si>
    <r>
      <t xml:space="preserve">ВЛ 0,4 кВ №4 ТП 015 п.Хомутово, ул. Королева -0,371км </t>
    </r>
    <r>
      <rPr>
        <b/>
        <sz val="11"/>
        <rFont val="Times New Roman"/>
        <family val="1"/>
      </rPr>
      <t>Коррект.: 0,45 км</t>
    </r>
  </si>
  <si>
    <r>
      <t xml:space="preserve">ВЛ 0,4 кВ №3 ТП 010 п.Красная Заря, ул. Запольная  -0,943км </t>
    </r>
    <r>
      <rPr>
        <b/>
        <sz val="11"/>
        <rFont val="Times New Roman"/>
        <family val="1"/>
      </rPr>
      <t>Коррект.: -0,83 км</t>
    </r>
  </si>
  <si>
    <r>
      <t xml:space="preserve">ВЛ 10 кВ №16 ПС Хомутово  от опоры №1  до опоры №15 -0,9км </t>
    </r>
    <r>
      <rPr>
        <b/>
        <sz val="11"/>
        <rFont val="Times New Roman"/>
        <family val="1"/>
      </rPr>
      <t>Коррект.:-0,93км.</t>
    </r>
  </si>
  <si>
    <r>
      <t xml:space="preserve">ВЛ 0,4 кВ №2 ТП 007 ул. 8 Марта, Лесная, с разукрупнением распределительной линии п. Покровское  -1,31км. </t>
    </r>
    <r>
      <rPr>
        <b/>
        <sz val="11"/>
        <rFont val="Times New Roman"/>
        <family val="1"/>
      </rPr>
      <t>ИСКЛ</t>
    </r>
  </si>
  <si>
    <r>
      <t xml:space="preserve">ВЛ 0,4 кВ №3 ТП 041 п. Змиевка ул. Московская -0,58км </t>
    </r>
    <r>
      <rPr>
        <b/>
        <sz val="11"/>
        <rFont val="Times New Roman"/>
        <family val="1"/>
      </rPr>
      <t>Коррект.: 0,634км</t>
    </r>
  </si>
  <si>
    <r>
      <t xml:space="preserve">ВЛ 0,4 кВ №1 ТП 054 п. Змиевка ул. Элеваторная, Фета-0,7км </t>
    </r>
    <r>
      <rPr>
        <b/>
        <sz val="11"/>
        <rFont val="Times New Roman"/>
        <family val="1"/>
      </rPr>
      <t>Коррект.:с разукрупнением распределительной линии. - 0,727 км</t>
    </r>
  </si>
  <si>
    <r>
      <t xml:space="preserve">ВЛ 0,4 кВ № 2 ТП 029 п. Глазуновка, ул. Бунина, ул. Есенина, ул.  Маяковского -0,8км </t>
    </r>
    <r>
      <rPr>
        <b/>
        <sz val="11"/>
        <rFont val="Times New Roman"/>
        <family val="1"/>
      </rPr>
      <t>Коррект.: 0,949 км</t>
    </r>
  </si>
  <si>
    <r>
      <t xml:space="preserve">ВЛ 0,4 кВ №1 ТП 010 ул. Калинина, г. Малоархангельск -0,710км </t>
    </r>
    <r>
      <rPr>
        <b/>
        <sz val="11"/>
        <rFont val="Times New Roman"/>
        <family val="1"/>
      </rPr>
      <t>Коррект.: 0,666 км.</t>
    </r>
  </si>
  <si>
    <r>
      <t xml:space="preserve">ВЛ 0,4 кВ №2 ТП 010 ул. Калинина, г. Малоархангельск  -0,42км </t>
    </r>
    <r>
      <rPr>
        <b/>
        <sz val="11"/>
        <rFont val="Times New Roman"/>
        <family val="1"/>
      </rPr>
      <t>Коррект.: 0,564 км.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</si>
  <si>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-0,4 кВ №1 ТП 030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по ул. Солнечная,п. Глазуновка  -0,4км </t>
    </r>
    <r>
      <rPr>
        <b/>
        <sz val="11"/>
        <rFont val="Times New Roman"/>
        <family val="1"/>
      </rPr>
      <t>Коррект.: 0,45 км</t>
    </r>
  </si>
  <si>
    <r>
      <t xml:space="preserve">ВЛ 10 кВ №3 ПС 110/35/10 кВ ЭЧЭ-61 п. Змиевка от оп. №26 до  ТП АЗС п. Змиевка -1,3км </t>
    </r>
    <r>
      <rPr>
        <b/>
        <sz val="11"/>
        <rFont val="Times New Roman"/>
        <family val="1"/>
      </rPr>
      <t>Коррект.: 1,583км.</t>
    </r>
  </si>
  <si>
    <r>
      <t>Участок ВЛ 0,4 кВ №2 ТП 001 (опоры №15-42)  ул. Ленина, ул. Первомайская   с. Сосково -0,99км</t>
    </r>
    <r>
      <rPr>
        <b/>
        <sz val="11"/>
        <rFont val="Times New Roman"/>
        <family val="1"/>
      </rPr>
      <t xml:space="preserve"> Коррект. с разукрупнением распределительной линии (переключение реконструируемого участка от ТП 002) -0,917 км.</t>
    </r>
  </si>
  <si>
    <r>
      <t xml:space="preserve">Участок ВЛ 0,4 кВ №2 ТП 001 ул. Первомайская, пер. Некрасова  п. Шаблыкино -0,885км. </t>
    </r>
    <r>
      <rPr>
        <b/>
        <sz val="11"/>
        <rFont val="Times New Roman"/>
        <family val="1"/>
      </rPr>
      <t>Коррект.: -0,902 км. с переводом питания на ТП 002.04</t>
    </r>
  </si>
  <si>
    <r>
      <t xml:space="preserve">ВЛ 0,4 кВ №2 ТП 003 ул. Тургенева, Советская, пер. Лескова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п. Хотынец -2,2км </t>
    </r>
    <r>
      <rPr>
        <b/>
        <sz val="11"/>
        <rFont val="Times New Roman"/>
        <family val="1"/>
      </rPr>
      <t>Коррект.: -1,58 км.</t>
    </r>
  </si>
  <si>
    <r>
      <t xml:space="preserve">ВЛ 10 кВ №5 ПС 110/35/10 кВ «Нарышкинская» опоры №165-168 п. Нарышкино -0,13 км </t>
    </r>
    <r>
      <rPr>
        <b/>
        <sz val="11"/>
        <rFont val="Times New Roman"/>
        <family val="1"/>
      </rPr>
      <t>Коррект -0,344км)</t>
    </r>
  </si>
  <si>
    <r>
      <t xml:space="preserve">ВЛ 0,4 кВ №1 ТП 009  ул. Чернышевского   п. Нарышкино </t>
    </r>
    <r>
      <rPr>
        <b/>
        <sz val="11"/>
        <rFont val="Times New Roman"/>
        <family val="1"/>
      </rPr>
      <t>с разукрупнением респределительной линии</t>
    </r>
    <r>
      <rPr>
        <sz val="11"/>
        <rFont val="Times New Roman"/>
        <family val="1"/>
      </rPr>
      <t xml:space="preserve"> -0,4км.</t>
    </r>
    <r>
      <rPr>
        <b/>
        <sz val="11"/>
        <rFont val="Times New Roman"/>
        <family val="1"/>
      </rPr>
      <t xml:space="preserve"> Коррект.: 0,85км.</t>
    </r>
  </si>
  <si>
    <r>
      <t xml:space="preserve">ВЛ 0,4 кВ №4 ТП 002  ул. Гуськова  п. Нарышкино -0,55км </t>
    </r>
    <r>
      <rPr>
        <b/>
        <sz val="11"/>
        <rFont val="Times New Roman"/>
        <family val="1"/>
      </rPr>
      <t>Коррект.: Участок ВЛ 0,4 кВ №4 ТП 002 от опоры №12 - 12/10  с переводом питания от ТП 016.07 -0,592 км</t>
    </r>
  </si>
  <si>
    <r>
      <t xml:space="preserve">ВЛ 0,4 кВ №1 ТП 007 ул. Ленина п. Нарышкино -0,2км </t>
    </r>
    <r>
      <rPr>
        <b/>
        <sz val="11"/>
        <rFont val="Times New Roman"/>
        <family val="1"/>
      </rPr>
      <t>ИСКЛ</t>
    </r>
  </si>
  <si>
    <t xml:space="preserve">Участок ВЛ 10 кВ №1 ПС 110/35/10 кВ "Нарышкинская" оп. №114 - ТП 012  п. Нарышкино -0,223 км </t>
  </si>
  <si>
    <r>
      <t>ВЛ 0,4 кВ №2 ТП 011 п. Залегощь, ул. Верховская  -</t>
    </r>
    <r>
      <rPr>
        <b/>
        <sz val="11"/>
        <rFont val="Times New Roman"/>
        <family val="1"/>
      </rPr>
      <t>0,651 км</t>
    </r>
  </si>
  <si>
    <r>
      <t xml:space="preserve">ВЛ 0,4 кВ №1 ТП 008 г. Новосиль, ул. Коммунаров, Луначарского -1,52км </t>
    </r>
    <r>
      <rPr>
        <b/>
        <sz val="11"/>
        <rFont val="Times New Roman"/>
        <family val="1"/>
      </rPr>
      <t>ИСКЛ</t>
    </r>
  </si>
  <si>
    <r>
      <t xml:space="preserve">ВЛ 0,4 кВ №6 ТП 007 г. Новосиль, ул. Урицкого -0,475км </t>
    </r>
    <r>
      <rPr>
        <b/>
        <sz val="11"/>
        <rFont val="Times New Roman"/>
        <family val="1"/>
      </rPr>
      <t>Коррект 0,356км</t>
    </r>
  </si>
  <si>
    <r>
      <t>ВЛ 0,4 кВ № 5 ТП 003 ул. Советская п. Кромы -0,275км</t>
    </r>
    <r>
      <rPr>
        <b/>
        <sz val="11"/>
        <rFont val="Times New Roman"/>
        <family val="1"/>
      </rPr>
      <t xml:space="preserve"> Коррек.:0,237 км</t>
    </r>
  </si>
  <si>
    <r>
      <t xml:space="preserve">ВЛ 0,4 кВ № 4 ТП 011 пер. Газопроводский,  пос. СХТ  п. Кромы -0,565км </t>
    </r>
    <r>
      <rPr>
        <b/>
        <sz val="11"/>
        <rFont val="Times New Roman"/>
        <family val="1"/>
      </rPr>
      <t>Коррект.: -0,441км</t>
    </r>
  </si>
  <si>
    <r>
      <t xml:space="preserve">ВЛ 0,4 кВ № 12 ТП 002 ул. Советская, г. Дмитровск-0,6км </t>
    </r>
    <r>
      <rPr>
        <b/>
        <sz val="11"/>
        <rFont val="Times New Roman"/>
        <family val="1"/>
      </rPr>
      <t>Коррект.: -0,505 км.</t>
    </r>
  </si>
  <si>
    <r>
      <t xml:space="preserve">ВЛ 0,4 кВ № 3 ТП 010, ул. Красная, г. Дмитровск -0,5км </t>
    </r>
    <r>
      <rPr>
        <b/>
        <sz val="11"/>
        <rFont val="Times New Roman"/>
        <family val="1"/>
      </rPr>
      <t>Коррект.: 0,504 км.</t>
    </r>
  </si>
  <si>
    <r>
      <t xml:space="preserve">ВЛ 0,4 кВ № 3 ТП 003 ул. Комсомольская, ул. Красная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 г. Дмитровск -1,8км Коррект.:1,877 км.</t>
    </r>
  </si>
  <si>
    <t>Участок ВЛ 10 кВ Пенькозавод от опоры №12 до опоры №25 г. Дмитровск - 0,718 км.</t>
  </si>
  <si>
    <r>
      <t xml:space="preserve">КЛ-6кВ ТП652.01-ТП653.05 г.Орел -0,48км </t>
    </r>
    <r>
      <rPr>
        <b/>
        <sz val="11"/>
        <rFont val="Times New Roman"/>
        <family val="1"/>
      </rPr>
      <t>Коррект.: -0,494км</t>
    </r>
  </si>
  <si>
    <t>КЛ-6кВ ТП651.02-ТП652.03 г.Орел - 0,22км</t>
  </si>
  <si>
    <r>
      <t xml:space="preserve">КЛ-6кВ ТП658.02-ТП657.04 г.Орел -0,3 км </t>
    </r>
    <r>
      <rPr>
        <b/>
        <sz val="11"/>
        <rFont val="Times New Roman"/>
        <family val="1"/>
      </rPr>
      <t>Коррект.: -0,18км.</t>
    </r>
  </si>
  <si>
    <r>
      <t xml:space="preserve">КЛ-6кВ ТП656.05-ТП657.05 г.Орел -0,3км </t>
    </r>
    <r>
      <rPr>
        <b/>
        <sz val="11"/>
        <rFont val="Times New Roman"/>
        <family val="1"/>
      </rPr>
      <t>Коррект.: -0,393км</t>
    </r>
  </si>
  <si>
    <r>
      <t xml:space="preserve">КЛ-6кВ   ТП 065.01 - ТП 064.04 г.Орел -0,238км </t>
    </r>
    <r>
      <rPr>
        <b/>
        <sz val="11"/>
        <rFont val="Times New Roman"/>
        <family val="1"/>
      </rPr>
      <t>Коррект.:-0,235 км</t>
    </r>
  </si>
  <si>
    <r>
      <t xml:space="preserve">КЛ-6кВ   ТП 043.02 -ТП 044.04  г.Орел - 0,15км </t>
    </r>
    <r>
      <rPr>
        <b/>
        <sz val="11"/>
        <rFont val="Times New Roman"/>
        <family val="1"/>
      </rPr>
      <t>Коррект.: 0,385км</t>
    </r>
  </si>
  <si>
    <r>
      <t xml:space="preserve">КЛ-6кВ  №434 ПС Советская - ТП 082.04 г.Орел -0,624 </t>
    </r>
    <r>
      <rPr>
        <b/>
        <sz val="11"/>
        <rFont val="Times New Roman"/>
        <family val="1"/>
      </rPr>
      <t>Коррект.: -0,708км</t>
    </r>
  </si>
  <si>
    <t>КЛ-6кВ ТП079.01-ТП077.02  г.Орел -0,52км</t>
  </si>
  <si>
    <r>
      <t xml:space="preserve">КЛ-6кВ ТП066.02-ТП078.01  г.Орел-0,47км </t>
    </r>
    <r>
      <rPr>
        <b/>
        <sz val="11"/>
        <rFont val="Times New Roman"/>
        <family val="1"/>
      </rPr>
      <t>Коррект.: -0,45 км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</si>
  <si>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КЛ-0,4кВ №10 </t>
    </r>
    <r>
      <rPr>
        <b/>
        <sz val="11"/>
        <rFont val="Times New Roman"/>
        <family val="1"/>
      </rPr>
      <t>№02</t>
    </r>
    <r>
      <rPr>
        <sz val="11"/>
        <rFont val="Times New Roman"/>
        <family val="1"/>
      </rPr>
      <t xml:space="preserve"> ТП079 - ВРУ№1 Общежитие института сельхозакадемии  г.Орел -0,48км </t>
    </r>
    <r>
      <rPr>
        <b/>
        <sz val="11"/>
        <rFont val="Times New Roman"/>
        <family val="1"/>
      </rPr>
      <t>Коррект.: (2х0,117)=0,234 км</t>
    </r>
  </si>
  <si>
    <t>участок КЛ-6кВ ТП663.05 - ТП677.01 г. Орел -0,240 км</t>
  </si>
  <si>
    <r>
      <t xml:space="preserve">КЛ 0,4 кВ №17 ТП 164 до ж/д №225 по ул. Мира г. Ливны - 0,07км </t>
    </r>
    <r>
      <rPr>
        <b/>
        <sz val="11"/>
        <rFont val="Times New Roman"/>
        <family val="1"/>
      </rPr>
      <t>Коррект.: -0,114км</t>
    </r>
  </si>
  <si>
    <r>
      <t xml:space="preserve">КЛ 0,4 кВ №13 ТП 164 до ж/д №227 по ул. Мира  г. Ливны -0,09км </t>
    </r>
    <r>
      <rPr>
        <b/>
        <sz val="11"/>
        <rFont val="Times New Roman"/>
        <family val="1"/>
      </rPr>
      <t>Коррект.: -0,159км</t>
    </r>
  </si>
  <si>
    <r>
      <t xml:space="preserve">КЛ 0,4 кВ №9  ТП 164 до ж/д №221А по ул. Мира  г. Ливны -0,08км </t>
    </r>
    <r>
      <rPr>
        <b/>
        <sz val="11"/>
        <rFont val="Times New Roman"/>
        <family val="1"/>
      </rPr>
      <t>Коррект.: -0,064км</t>
    </r>
  </si>
  <si>
    <r>
      <t xml:space="preserve">КЛ 0,4 кВ № 6 ТП 164 до ж/д №221 по ул. Мира  г. Ливны -0,1км </t>
    </r>
    <r>
      <rPr>
        <b/>
        <sz val="11"/>
        <rFont val="Times New Roman"/>
        <family val="1"/>
      </rPr>
      <t>Коррект.: -0,145км</t>
    </r>
  </si>
  <si>
    <r>
      <t xml:space="preserve">КЛ 0,4 кВ № 9 ТП 054 до ж/д №209 по ул. Мира г. Ливны -0,08км </t>
    </r>
    <r>
      <rPr>
        <b/>
        <sz val="11"/>
        <rFont val="Times New Roman"/>
        <family val="1"/>
      </rPr>
      <t>Коррект.: -0,1км</t>
    </r>
  </si>
  <si>
    <r>
      <t xml:space="preserve">КЛ 6 кВ ТП 030-ТП 060 г. Ливны -0,49км </t>
    </r>
    <r>
      <rPr>
        <b/>
        <sz val="11"/>
        <rFont val="Times New Roman"/>
        <family val="1"/>
      </rPr>
      <t>ИСКЛ</t>
    </r>
  </si>
  <si>
    <t xml:space="preserve">КЛ 6 кВ ТП 028-ТП 054 ул. Мира г. Ливны -0,58км </t>
  </si>
  <si>
    <r>
      <t xml:space="preserve">КЛ 6 кВ №4 ПС Черкасская-опора №1 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</si>
  <si>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№16 ПС Черкасская-опора №1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</si>
  <si>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ТП 059-ТП 058 ул. Мира, ул. Гайдара г. Ливны -0,2км </t>
    </r>
    <r>
      <rPr>
        <b/>
        <sz val="11"/>
        <rFont val="Times New Roman"/>
        <family val="1"/>
      </rPr>
      <t>Коррект.: -0,23км</t>
    </r>
  </si>
  <si>
    <r>
      <t xml:space="preserve">КЛ 0,4 кВ №13 ТП 047 до ж/д №178 по ул. Мира  г. Ливны -0,15км </t>
    </r>
    <r>
      <rPr>
        <b/>
        <sz val="11"/>
        <rFont val="Times New Roman"/>
        <family val="1"/>
      </rPr>
      <t>Коррект.: -0,204км</t>
    </r>
  </si>
  <si>
    <r>
      <t xml:space="preserve">КЛ 0,4 кВ №8 ТП 047 до ж/д №180 по ул. Мира г. Ливны -0,11км </t>
    </r>
    <r>
      <rPr>
        <b/>
        <sz val="11"/>
        <rFont val="Times New Roman"/>
        <family val="1"/>
      </rPr>
      <t>Коррект.: -0,102км</t>
    </r>
  </si>
  <si>
    <t>КЛ 0,4 кВ №9 ТП 144 до ВРУ ж/д №1 по ул. Победы г. Ливны -0,16км</t>
  </si>
  <si>
    <t>КЛ 0,4 кВ №9 ТП 142 до ВРУ ж/д №5 по ул. Денисова г. Ливны -0,215 км.</t>
  </si>
  <si>
    <t>КЛ 0,4 кВ №28 ТП 142 до ВРУ ж/д №13 по ул. Денисова г. Ливны -0,110км</t>
  </si>
  <si>
    <t>КЛ 0,4 кВ №9 ТП 015 до ВРУ столовой  МБОУ СОШ №1 по ул. Кирова г. Ливны -0,21 км.</t>
  </si>
  <si>
    <r>
      <t>Установка для целей защиты пункта секционирования столбового (ПСС-10 Реклоузер) на опору №135 ВЛ 10 кВ №10 ПС "Болхов" г. Болхов -1шт.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</si>
  <si>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 (ПСС-10 Реклоузер) на опору №28 ВЛ 10 кВ №12 ПС "Район В" г. Мценск -1шт.</t>
    </r>
  </si>
  <si>
    <r>
      <t xml:space="preserve">Установка для целей защиты, управления, контроля и учета  электроэнеогии  (ПСС-10 Реклоузер + ПКУ) на опору №1 ВЛ 10 кВ Ф№12 ПС "Район В"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</si>
  <si>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на  КЛ-6 кВ Фидер №24,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</si>
  <si>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  (ПСС-10 Реклоузер) на  КЛ-6 кВ Фидер №25,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</si>
  <si>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опору №63 ВЛ 10кВ №27 ПС-Красная Заря  п. Красная Заря -1шт.</t>
    </r>
    <r>
      <rPr>
        <b/>
        <sz val="11"/>
        <rFont val="Times New Roman"/>
        <family val="1"/>
      </rPr>
      <t>ИСКЛ</t>
    </r>
  </si>
  <si>
    <t xml:space="preserve">Установка для целей защиты, управления, контроля и учета  электроэнеогии  ПСС-10 Реклоузер  на ВЛ-10 №7 кВ  ПС 110/35/10 кВ ЭЧЭ-61 п. Змиевка оп. №2 </t>
  </si>
  <si>
    <r>
      <t>Установка для целей защиты пункта секционирования столбовой ПСС-10 реклоузер  на ВЛ-10 №7 кВ  ПС 110/35/10 кВ ЭЧЭ-61 п. Змиевка Кольцевая связь ф. 7 с ф. 4.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</si>
  <si>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столбовой ПСС-10 реклоузер  на ВЛ-10 №7 кВ  ПС 110/35/10 кВ ЭЧЭ-61 п. Змиевка оп. №№ 62-63</t>
    </r>
    <r>
      <rPr>
        <b/>
        <sz val="11"/>
        <rFont val="Times New Roman"/>
        <family val="1"/>
      </rPr>
      <t xml:space="preserve"> </t>
    </r>
  </si>
  <si>
    <r>
      <t xml:space="preserve">Установка для целей защиты пункта секционирования столбовой ПСС-10 реклоузер на ВЛ-10 №7 кВ  ПС 110/35/10 кВ ЭЧЭ-61 п. Змиевка оп. №№ 83-84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</si>
  <si>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 на ВЛ-10 кВ №1  ПС 110/35/10 кВ Нарышкинская опора №</t>
    </r>
    <r>
      <rPr>
        <b/>
        <sz val="11"/>
        <rFont val="Times New Roman"/>
        <family val="1"/>
      </rPr>
      <t xml:space="preserve">72  </t>
    </r>
    <r>
      <rPr>
        <sz val="11"/>
        <rFont val="Times New Roman"/>
        <family val="1"/>
      </rPr>
      <t xml:space="preserve"> п. Нарышкино -1шт.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</si>
  <si>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ВЛ-10 кВ №18  ПС 35/10 кВ «Хотынец» опора №143 п. Хотынец -1шт.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</si>
  <si>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столбового   (ПСС-10 Реклоузер)   на ВЛ-10 кВ №18  ПС 35/10 кВ «Хотынец» опора №84</t>
    </r>
    <r>
      <rPr>
        <b/>
        <sz val="11"/>
        <rFont val="Times New Roman"/>
        <family val="1"/>
      </rPr>
      <t xml:space="preserve"> ИСКЛ</t>
    </r>
  </si>
  <si>
    <t xml:space="preserve">Установка для целей защиты пункта секционирования столбового   (ПСС-10 Реклоузер)   на ВЛ-10 кВ №7 п/с 110/35/10 кВ «Дмитровская» на ТП 015 </t>
  </si>
  <si>
    <r>
      <t>Построение АСКУЭ  в распределительных сетях 0,4 кВ на вводах в ТП 027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</si>
  <si>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103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</si>
  <si>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106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</si>
  <si>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</si>
  <si>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123 г. Орел -1шт </t>
    </r>
    <r>
      <rPr>
        <b/>
        <sz val="11"/>
        <rFont val="Times New Roman"/>
        <family val="1"/>
      </rPr>
      <t>ИСКЛ</t>
    </r>
  </si>
  <si>
    <t xml:space="preserve">Построение АСКУЭ  в распределительных сетях 0,4 кВ на вводах в ТП 207 г. Орел -1шт </t>
  </si>
  <si>
    <r>
      <t xml:space="preserve">Построение АСКУЭ  в распределительных сетях 0,4 кВ на вводах в ТП 400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</si>
  <si>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414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</si>
  <si>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462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</si>
  <si>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520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</si>
  <si>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648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</si>
  <si>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654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</si>
  <si>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702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</si>
  <si>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733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</si>
  <si>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744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</si>
  <si>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760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</si>
  <si>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802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</si>
  <si>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</si>
  <si>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841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</si>
  <si>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(1357 объекта) г. Орел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</si>
  <si>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 -31 шт</t>
  </si>
  <si>
    <t>Монтаж оборудования для организации каналов связи с ИСУ-1шт</t>
  </si>
  <si>
    <r>
      <t xml:space="preserve">Построение АСКУЭ в распределительных сетях 0,4 кВ на вводах в ТП и объекты электроснабжения от ТП 031 (55 объектов)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</si>
  <si>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ИСУ-10шт</t>
  </si>
  <si>
    <r>
      <t xml:space="preserve">Построение АСКУЭ в распределительных сетях 0,4 кВ на вводах в ТП и объекты электроснабжения от ТП  (90 объекта) г.Мценск.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</si>
  <si>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ИСУ-20шт</t>
  </si>
  <si>
    <r>
      <t>Построение АСКУЭ  в распределительных сетях 0,4 кВ на вводах в ТП 120 г. Ливны  -1шт</t>
    </r>
    <r>
      <rPr>
        <b/>
        <sz val="11"/>
        <rFont val="Times New Roman"/>
        <family val="1"/>
      </rPr>
      <t>.ИСКЛ</t>
    </r>
  </si>
  <si>
    <r>
      <t xml:space="preserve">Построение АСКУЭ  в распределительных сетях 0,4 кВ на вводах в ТП 124 г. Ливны  -1шт.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</si>
  <si>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(95 объекта) г.Ливны 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</si>
  <si>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ИСУ-35шт</t>
  </si>
  <si>
    <r>
      <t>Построение АСКУЭ в распределительных сетях 0,4 кВ на вводах в ТП и объекты электроснабжения от ТП  (90 объекта)</t>
    </r>
    <r>
      <rPr>
        <b/>
        <sz val="11"/>
        <rFont val="Times New Roman"/>
        <family val="1"/>
      </rPr>
      <t xml:space="preserve"> ИСКЛ</t>
    </r>
  </si>
  <si>
    <t>Монтаж оборудования для организации каналов связи с ИСУ-12шт</t>
  </si>
  <si>
    <r>
      <t>Построение АСКУЭ  в распределительных сетях 0,4 кВ на вводах в ТП 021  п. Глазуновка</t>
    </r>
    <r>
      <rPr>
        <strike/>
        <sz val="11"/>
        <rFont val="Times New Roman"/>
        <family val="1"/>
      </rPr>
      <t>, в том числе на вводах в жилые дома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</si>
  <si>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005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</si>
  <si>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</si>
  <si>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014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</si>
  <si>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003  п. Змиевка,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 xml:space="preserve">ИСКЛ </t>
    </r>
  </si>
  <si>
    <r>
      <t xml:space="preserve">Построение АСКУЭ в распределительных сетях 0,4 кВ на вводах в ТП и объекты электроснабжения от ТП  (93 объекта)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</si>
  <si>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ИСУ-18 шт</t>
  </si>
  <si>
    <r>
      <t xml:space="preserve">Построение АСКУЭ  в распределительных сетях 0,4 кВ на вводах в ТП 009 и объекты электроснабжения от ТП 009.01 п. Нарышкино, ул. Чернышевского (81 объект)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</si>
  <si>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и объекты электроснабжения от ТП 002.04 п. Нарышкино, ул. Гуськова  - (69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</si>
  <si>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 п. Нарышкино, в том числе на вводах в жилые дома 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</si>
  <si>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и объекты электроснабжения от ТП 007.01п. Нарышкино, ул. Ленина — (53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</si>
  <si>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 п. Нарышкино, в том числе на вводах в жилые дома — (10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</si>
  <si>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014  п. Нарышкино, </t>
    </r>
    <r>
      <rPr>
        <strike/>
        <sz val="11"/>
        <rFont val="Times New Roman"/>
        <family val="1"/>
      </rPr>
      <t>в том числе на вводах в жилые дома.</t>
    </r>
    <r>
      <rPr>
        <b/>
        <sz val="11"/>
        <rFont val="Times New Roman"/>
        <family val="1"/>
      </rPr>
      <t>Коррект.</t>
    </r>
  </si>
  <si>
    <r>
      <t xml:space="preserve">Построение АСКУЭ  в распределительных сетях 0,4 кВ на вводах в ТП 003 и объекты электроснабжения от ТП 003.02 п. Хотынец,, ул. Тургенева, Советская, пер. Лескова — (82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</si>
  <si>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</si>
  <si>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 в распределительных сетях 0,4 кВ на вводах в ТП 011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</si>
  <si>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t>Монтаж оборудования для организации каналов связи с ИСУ-13шт</t>
  </si>
  <si>
    <r>
      <t xml:space="preserve">Построение АСКУЭ в распределительных сетях 0,4 кВ на вводах в ТП и объекты электроснабжения от ТП  (91 объекта) п. Залегощь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</si>
  <si>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(94 объекта) п. Кромы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</si>
  <si>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ИСУ-9шт</t>
  </si>
  <si>
    <r>
      <t xml:space="preserve">Построение автоматизированной информационно-ф системы АСКУЭ  в распределительных сетях 6/10 кВ по питающим линиям №00, №24 в  РП 10 г.Орел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</si>
  <si>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на оп.№1 ВЛ 10кВ №10 ПС "Коммаш" г. Мценск -1шт.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</si>
  <si>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 xml:space="preserve">с ПКУ </t>
    </r>
    <r>
      <rPr>
        <sz val="11"/>
        <rFont val="Times New Roman"/>
        <family val="1"/>
      </rPr>
      <t xml:space="preserve">на оп.№1 ВЛ 10кВ №18 ПС "Коммаш" г. Мценск -1шт. </t>
    </r>
  </si>
  <si>
    <r>
      <t xml:space="preserve"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г. Ливны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</si>
  <si>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 </t>
    </r>
    <r>
      <rPr>
        <b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 ПКУ на ВЛ 10 кВ № 6 ПС Кромская, ответвление к ТП 018 п. Кромы -1шт. </t>
    </r>
    <r>
      <rPr>
        <b/>
        <sz val="11"/>
        <rFont val="Times New Roman"/>
        <family val="1"/>
      </rPr>
      <t>ИСКЛ</t>
    </r>
  </si>
  <si>
    <t>Замена ветхих, деревянных окон на пластиковые в административно-производственном здании по адресу Г.Орел,ул. Ростовская,20</t>
  </si>
  <si>
    <t>Замена ветхих, деревянных окон на пластиковые в административно-производственном здании по адресу  г. Мценск, пер. Перевозный, 13</t>
  </si>
  <si>
    <t>Замена ветхих, деревянных окон на пластиковые в административно-производственном здании по адресу г. Болхов, пер.  Фрунзе, 9А</t>
  </si>
  <si>
    <t>Замена ветхих, деревянных окон на пластиковые в административно-производственном здании по адресу г.Ливны,ул. Дзержинского, д. 102</t>
  </si>
  <si>
    <t>Замена ветхих, деревянных окон на пластиковые в административно-производственном здании по адресу п.Колпна ,пер. 2ой Комсомольский, д. 2</t>
  </si>
  <si>
    <t>Замена ветхих, деревянных окон на пластиковые в административно-производственном здании по адресу п.Долгое,ул. Калинина, 4А</t>
  </si>
  <si>
    <t>Замена ветхих, деревянных окон на пластиковые в административно-производственном здании по адресу п.Красная Заря,ул. Кирова,7</t>
  </si>
  <si>
    <t>Замена ветхих, деревянных окон на пластиковые в административно-производственном здании по адресу п. Русский брод,ул. Завокзальная,12</t>
  </si>
  <si>
    <t>Замена ветхих, деревянных окон на пластиковые в административно-производственном здании по адресу п.Хомутово,ул. Кооперативная,26</t>
  </si>
  <si>
    <t>Замена ветхих, деревянных окон на пластиковые в административно-производственном здании по адресу п.Змиевка, ул. Чапаева,20</t>
  </si>
  <si>
    <t>Замена ветхих, деревянных окон на пластиковые в административно-производственном здании по адресу п.Залегощь, ул. Пушкина,10</t>
  </si>
  <si>
    <t>Замена ветхих, деревянных окон на пластиковые в административно-производственном здании по адресу с.Моховое, ул. Молодежная,2</t>
  </si>
  <si>
    <t>Замена ветхих, деревянных окон на пластиковые в административно-производственном здании по адресу с.Корсаково, ул. Советская,36</t>
  </si>
  <si>
    <t>Замена ветхих, деревянных окон на пластиковые в административно-производственном здании по адресу п.Кромы,пер. Сидельникова,15</t>
  </si>
  <si>
    <t>Замена ветхих, деревянных окон на пластиковые в административно-производственном здании по адресу п.Нарышкино, ул. Немкова, 31</t>
  </si>
  <si>
    <t>Реконструкция системы отопления (с переводом на индивидуальное газовое) административно-производственного здания по адресуг. Мценск, пер. Перевозный, 13 (1 этап работ- ПИР)</t>
  </si>
  <si>
    <r>
      <t xml:space="preserve">Эталонный трансформатор тока </t>
    </r>
    <r>
      <rPr>
        <b/>
        <sz val="11"/>
        <rFont val="Times New Roman"/>
        <family val="1"/>
      </rPr>
      <t>ИСКЛ</t>
    </r>
  </si>
  <si>
    <t xml:space="preserve">Переносной прибор  Энергомонитор ЭМ 3.3Т1-С –10,1000К 
(кл. т. 0,5) с шунтом 100А. -2шт
</t>
  </si>
  <si>
    <t>Прибор УПК-02Н-3 - 5шт</t>
  </si>
  <si>
    <t>Стационарная лаборатория испытания эл.защитных средств и эл..инструмента - 1шт</t>
  </si>
  <si>
    <t>БКМ -317 на шасси ГАЗ -3308 -1шт</t>
  </si>
  <si>
    <t>БГМ-1 на шасси МТЗ 82 -1шт.</t>
  </si>
  <si>
    <r>
      <t xml:space="preserve">Кран -манипулятор R -019 МL </t>
    </r>
    <r>
      <rPr>
        <b/>
        <sz val="11"/>
        <rFont val="Times New Roman"/>
        <family val="1"/>
      </rPr>
      <t>ИСКЛ</t>
    </r>
  </si>
  <si>
    <t>Автоподъёмник 48126 С -4 ПСС-131.18.Э -2шт</t>
  </si>
  <si>
    <r>
      <t xml:space="preserve">УАЗ-390945 -2шт. </t>
    </r>
    <r>
      <rPr>
        <b/>
        <sz val="11"/>
        <rFont val="Times New Roman"/>
        <family val="1"/>
      </rPr>
      <t>ИСКЛ</t>
    </r>
  </si>
  <si>
    <r>
      <t xml:space="preserve">Камаз- 4318-6013-50 Евро 5 с манипулятором </t>
    </r>
    <r>
      <rPr>
        <b/>
        <sz val="11"/>
        <rFont val="Times New Roman"/>
        <family val="1"/>
      </rPr>
      <t>Коррект.: Седельный тягач КАМАЗ 65116-7010-48 с КМУ ML-805   -1шт.</t>
    </r>
  </si>
  <si>
    <t>Прицеп-роспуск 949173 - 1шт</t>
  </si>
  <si>
    <t>Автомобиль LADA Largus универсал 3 шт.</t>
  </si>
  <si>
    <r>
      <t xml:space="preserve">Строительство ВЛИ 0,4 кВ №3, №12 ТП 030 до ВРУ здания МФЦ, ул. Ленина, 1 для обеспечеия надежности снабжения эл.энергиии потребителей. г. Орел </t>
    </r>
    <r>
      <rPr>
        <b/>
        <sz val="11"/>
        <rFont val="Times New Roman"/>
        <family val="1"/>
      </rPr>
      <t>-0,384км.</t>
    </r>
  </si>
  <si>
    <t>Строительство КЛ-6 кВ от РП28.10 до ТП520.03 г. Орел - 1,2 км.</t>
  </si>
  <si>
    <t>Строительство КЛ-10 кВ от РП25.16 до ТП115.02 г. Орел - 0,05км</t>
  </si>
  <si>
    <t>Строительство КЛ-10 кВ от РП25.17 до ТП115.05 г. Орел - 0,05км</t>
  </si>
  <si>
    <r>
      <t xml:space="preserve">Строительство ВЛЗ 10кВ для оптимизации потерь и улучшения качества электроэнергии  от опоры №14/1 ВЛЗ-10кВ №15 ПС "Коммаш" до ТП 095 г. Мценск -1,0км </t>
    </r>
    <r>
      <rPr>
        <b/>
        <sz val="11"/>
        <rFont val="Times New Roman"/>
        <family val="1"/>
      </rPr>
      <t>ИСКЛ</t>
    </r>
  </si>
  <si>
    <r>
      <t xml:space="preserve">Строительство КЛ 6 кВ ТП 188-ТП 043 г. Ливны -0,546км </t>
    </r>
    <r>
      <rPr>
        <b/>
        <sz val="11"/>
        <rFont val="Times New Roman"/>
        <family val="1"/>
      </rPr>
      <t>ИСКЛ</t>
    </r>
  </si>
  <si>
    <t>Строительство ВЛИ 0,4 кВ № 9 ТП 122 по ул. Орловская для обеспечеия надежности снабжения эл.энергиии потребителей  г. Ливны -0,383км</t>
  </si>
  <si>
    <t xml:space="preserve">Строительство КЛ 0,4 кВ №2 ТП 184 до ВРУ ж/д №112 по ул. Заливенская для обеспечеия надежности снабжения эл.энергиии потребителей в г. Ливны -0,09км  </t>
  </si>
  <si>
    <t xml:space="preserve">Строительство КЛ 0,4 кВ №6 ТП 184 до ВРУ ж/д №114 по ул. Заливенская  для обеспечеия надежности снабжения эл.энергиии потребителей в г. Ливны -0,08км  </t>
  </si>
  <si>
    <t xml:space="preserve">Строительство КЛ 0,4 кВ №7 ТП 025 до ВРУ ж/д №43 по ул. Свердлова для обеспечеия надежности снабжения эл.энергиии потребителей в г. Ливны -0,05км  </t>
  </si>
  <si>
    <t>Строительство КЛ 0,4 кВ №8 ТП 025 до ВРУ ж/д №49 по ул. М.Горькогодля обеспечеия надежности снабжения эл.энергиии потребителей в г. Ливны -0,07км</t>
  </si>
  <si>
    <r>
  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</t>
    </r>
    <r>
      <rPr>
        <b/>
        <sz val="11"/>
        <rFont val="Times New Roman"/>
        <family val="1"/>
      </rPr>
      <t>ИСКЛ</t>
    </r>
  </si>
  <si>
    <r>
      <t>Строительство КЛ 0,4 кВ ТП 052 до ВРУ дополнительного корпуса МБОУ «Средняя общеобразовательная  школа №4 г. Ливны» по ул. Октябрьская,5 в г. Ливны -0,24км</t>
    </r>
    <r>
      <rPr>
        <b/>
        <sz val="11"/>
        <rFont val="Times New Roman"/>
        <family val="1"/>
      </rPr>
      <t xml:space="preserve"> ИСКЛ</t>
    </r>
  </si>
  <si>
    <t xml:space="preserve">Строительство БКТП  6/0,4 кВ для перераспределения существующих нагрузок, оптимизации потерь и улучшения качества электроэнергии  по ул. Октябрьская,  ул. Гайдара в г. Ливны </t>
  </si>
  <si>
    <t>Монтаж 3БКТП 6/0,4 кВ 2*0,63МВА</t>
  </si>
  <si>
    <t>Строительство КЛ 6 кВ - 1,4км</t>
  </si>
  <si>
    <r>
      <t>Строительство КЛ 0,4 кВ -0,3км</t>
    </r>
    <r>
      <rPr>
        <b/>
        <sz val="11"/>
        <rFont val="Times New Roman"/>
        <family val="1"/>
      </rPr>
      <t xml:space="preserve"> ИСКЛ</t>
    </r>
  </si>
  <si>
    <t xml:space="preserve">Строительство ВЛИ 0,4 СИП 2А для перераспределения существующих нагрузок, оптимизации потерь и улучшения качества электроэнергии по ул. Веселая, ул. Раздольная  п. Змиевка -0,33км. </t>
  </si>
  <si>
    <t>Строительство КТП  10/0,4 кВ, ВЛИ 0,4 кВ для перераспределения существующих нагрузок, оптимизации потерь и улучшения качества электроэнергии по ул. Чернышевского, ул. Русанова, ул. Тургенева п. Нарышкино</t>
  </si>
  <si>
    <r>
      <t xml:space="preserve">Установка УТКЗ по КЛ 6 кВ РП 04.03 в ТП 105 (2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</si>
  <si>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04.00 в ТП 099 (1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</si>
  <si>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04.01 в </t>
    </r>
    <r>
      <rPr>
        <b/>
        <sz val="11"/>
        <rFont val="Times New Roman"/>
        <family val="1"/>
      </rPr>
      <t>ТП 137</t>
    </r>
    <r>
      <rPr>
        <sz val="11"/>
        <rFont val="Times New Roman"/>
        <family val="1"/>
      </rPr>
      <t xml:space="preserve"> (2 шт.)  </t>
    </r>
    <r>
      <rPr>
        <b/>
        <sz val="11"/>
        <rFont val="Times New Roman"/>
        <family val="1"/>
      </rPr>
      <t>(1шт.)</t>
    </r>
  </si>
  <si>
    <r>
      <t xml:space="preserve">Установка УТКЗпо КЛ 6 кВ РП 04.01 ТП 042 (2 шт.), ТП 046 (1 шт.) </t>
    </r>
    <r>
      <rPr>
        <b/>
        <sz val="11"/>
        <rFont val="Times New Roman"/>
        <family val="1"/>
      </rPr>
      <t xml:space="preserve"> (2шт.)</t>
    </r>
  </si>
  <si>
    <r>
      <t xml:space="preserve">Установка УТКЗ по КЛ 6 кВ РП 04.06 в ТП 132 (1 шт.), ТП 133 (1 шт.), ТП 134 (1 шт.)  </t>
    </r>
    <r>
      <rPr>
        <b/>
        <sz val="11"/>
        <rFont val="Times New Roman"/>
        <family val="1"/>
      </rPr>
      <t>(3шт.)</t>
    </r>
  </si>
  <si>
    <r>
      <t xml:space="preserve">Установка УТКЗ по КЛ 6 кВ №406 ПС Советская в ТП 160 (1 шт.), ТП 122 (2 шт.), ТП 128 (1 шт.), ТП 129 (2 шт.), ТП 127 (1 шт.), ТП 126 (2 шт.), ТП 058 (1 шт.) </t>
    </r>
    <r>
      <rPr>
        <b/>
        <sz val="11"/>
        <rFont val="Times New Roman"/>
        <family val="1"/>
      </rPr>
      <t>(7шт.)</t>
    </r>
  </si>
  <si>
    <r>
      <t xml:space="preserve">Установка ИКЗ на ВЛ-10 кВ №29  ПС 110/35/10 Болхов, 4 комплекта </t>
    </r>
    <r>
      <rPr>
        <b/>
        <sz val="11"/>
        <rFont val="Times New Roman"/>
        <family val="1"/>
      </rPr>
      <t>ИСКЛ</t>
    </r>
  </si>
  <si>
    <r>
      <t xml:space="preserve">Установка УТКЗ по КЛ 10 кВ №17 ПС Мценск в </t>
    </r>
    <r>
      <rPr>
        <b/>
        <sz val="11"/>
        <rFont val="Times New Roman"/>
        <family val="1"/>
      </rPr>
      <t>ЦРП 03</t>
    </r>
    <r>
      <rPr>
        <sz val="11"/>
        <rFont val="Times New Roman"/>
        <family val="1"/>
      </rPr>
      <t xml:space="preserve"> (2 шт.), </t>
    </r>
    <r>
      <rPr>
        <b/>
        <sz val="11"/>
        <rFont val="Times New Roman"/>
        <family val="1"/>
      </rPr>
      <t xml:space="preserve"> ТП 016 </t>
    </r>
    <r>
      <rPr>
        <sz val="11"/>
        <rFont val="Times New Roman"/>
        <family val="1"/>
      </rPr>
      <t>(2 шт.),</t>
    </r>
    <r>
      <rPr>
        <b/>
        <sz val="11"/>
        <rFont val="Times New Roman"/>
        <family val="1"/>
      </rPr>
      <t>ТП 025</t>
    </r>
    <r>
      <rPr>
        <sz val="11"/>
        <rFont val="Times New Roman"/>
        <family val="1"/>
      </rPr>
      <t xml:space="preserve"> (2 шт.) г. Мценск </t>
    </r>
    <r>
      <rPr>
        <b/>
        <sz val="11"/>
        <rFont val="Times New Roman"/>
        <family val="1"/>
      </rPr>
      <t>(3шт.)</t>
    </r>
  </si>
  <si>
    <r>
      <t>Установка УТКЗ по КЛ 10 кВ №17 ПС Мценск в  ТП 047 (1 шт.), ТП 045 (1 шт.), ТП004 (1 шт.), ТП 017 (1 шт.),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ТП 037 (1 шт.), г. Мценск 11шт.</t>
    </r>
    <r>
      <rPr>
        <b/>
        <sz val="11"/>
        <rFont val="Times New Roman"/>
        <family val="1"/>
      </rPr>
      <t>(5шт.)</t>
    </r>
  </si>
  <si>
    <r>
      <t>Установка УТКЗ по КЛ 6 кВ №38 Пластмасс в ТП 059 (1 шт.), ТП 013 (1 шт.) г. Ливны</t>
    </r>
    <r>
      <rPr>
        <b/>
        <sz val="11"/>
        <rFont val="Times New Roman"/>
        <family val="1"/>
      </rPr>
      <t xml:space="preserve"> (2 шт.)</t>
    </r>
  </si>
  <si>
    <r>
      <t xml:space="preserve">Установка УТКЗ по КЛ 6 кВ №10 Черкасская в ЦРП (2 шт.) г. Ливны </t>
    </r>
    <r>
      <rPr>
        <b/>
        <sz val="11"/>
        <rFont val="Times New Roman"/>
        <family val="1"/>
      </rPr>
      <t>(1 шт.)</t>
    </r>
  </si>
  <si>
    <r>
      <t>Установка И</t>
    </r>
    <r>
      <rPr>
        <b/>
        <sz val="11"/>
        <rFont val="Times New Roman"/>
        <family val="1"/>
      </rPr>
      <t>КЗ</t>
    </r>
    <r>
      <rPr>
        <sz val="11"/>
        <rFont val="Times New Roman"/>
        <family val="1"/>
      </rPr>
      <t xml:space="preserve"> на ВЛ 6 кВ  №11 ПС Черкасская (1 шт.) г. Ливны </t>
    </r>
    <r>
      <rPr>
        <b/>
        <sz val="11"/>
        <rFont val="Times New Roman"/>
        <family val="1"/>
      </rPr>
      <t>ИСКЛ</t>
    </r>
  </si>
  <si>
    <r>
      <t>Установка</t>
    </r>
    <r>
      <rPr>
        <b/>
        <sz val="11"/>
        <rFont val="Times New Roman"/>
        <family val="1"/>
      </rPr>
      <t xml:space="preserve"> ИКЗ</t>
    </r>
    <r>
      <rPr>
        <sz val="11"/>
        <rFont val="Times New Roman"/>
        <family val="1"/>
      </rPr>
      <t xml:space="preserve"> на ВЛ 6 кВ  №14 ПС Черкасская (1 шт.) г. Ливны </t>
    </r>
    <r>
      <rPr>
        <b/>
        <sz val="11"/>
        <rFont val="Times New Roman"/>
        <family val="1"/>
      </rPr>
      <t>ИСКЛ</t>
    </r>
  </si>
  <si>
    <r>
      <t xml:space="preserve">Установка ИКЗ на ВЛ-10 №2 кВ  ПС 110/35/10 Верховье-1, 1  комплекта </t>
    </r>
    <r>
      <rPr>
        <b/>
        <sz val="11"/>
        <rFont val="Times New Roman"/>
        <family val="1"/>
      </rPr>
      <t>ИСКЛ</t>
    </r>
  </si>
  <si>
    <r>
      <t>Установка ИКЗ на ВЛ-10 №5 кВ  ПС 110/35/10 кВ ЭЧЭ-62 п. Глазуновка, 1 комплект</t>
    </r>
    <r>
      <rPr>
        <b/>
        <sz val="11"/>
        <rFont val="Times New Roman"/>
        <family val="1"/>
      </rPr>
      <t xml:space="preserve"> </t>
    </r>
  </si>
  <si>
    <r>
      <t>Установка ИКЗ на ВЛ-10 №13 кВ  ПС 110/35/10 кВ «Покровская», 1  комплект</t>
    </r>
    <r>
      <rPr>
        <b/>
        <sz val="11"/>
        <rFont val="Times New Roman"/>
        <family val="1"/>
      </rPr>
      <t xml:space="preserve"> ИСКЛ</t>
    </r>
  </si>
  <si>
    <t>Установка ИКЗ на ВЛ-10 кВ №1  ПС 110/35/10 кВ «Нарышкинская» п. Нарышкино, 1  комплектов</t>
  </si>
  <si>
    <r>
      <t xml:space="preserve">Установка ИКЗ на ВЛ-10 кВ №18  ПС 35/10 кВ «Хотынецкая» п. Хотынец, 1  комплекта </t>
    </r>
    <r>
      <rPr>
        <b/>
        <sz val="11"/>
        <rFont val="Times New Roman"/>
        <family val="1"/>
      </rPr>
      <t>ИСКЛ</t>
    </r>
  </si>
  <si>
    <r>
      <t xml:space="preserve">Установка ИКЗ на ВЛ-10 №25 кВ  ПС 110/35/10 Залегощь, 1  комплекта </t>
    </r>
    <r>
      <rPr>
        <b/>
        <sz val="11"/>
        <rFont val="Times New Roman"/>
        <family val="1"/>
      </rPr>
      <t>ИСКЛ</t>
    </r>
  </si>
  <si>
    <t>4</t>
  </si>
  <si>
    <t>2022</t>
  </si>
  <si>
    <t>Приказом Управления по тарифам иценовой политике Орловской и области №608-т от 27.12.2021</t>
  </si>
  <si>
    <r>
      <t xml:space="preserve">КЛ-10 кВ №3 ПС "Тяговая" - ТП 008 г. Мценск -0,6км. </t>
    </r>
    <r>
      <rPr>
        <b/>
        <sz val="11"/>
        <rFont val="Times New Roman"/>
        <family val="1"/>
      </rPr>
      <t>Коррект.:-0,464 км</t>
    </r>
    <r>
      <rPr>
        <sz val="11"/>
        <rFont val="Times New Roman"/>
        <family val="1"/>
      </rPr>
      <t xml:space="preserve"> </t>
    </r>
  </si>
  <si>
    <r>
      <t>КЛ-10 кВ ТП 057 - ТП 008 г. Мценск -0,604км.</t>
    </r>
    <r>
      <rPr>
        <b/>
        <sz val="11"/>
        <rFont val="Times New Roman"/>
        <family val="1"/>
      </rPr>
      <t xml:space="preserve"> Коррек.:0,623 км</t>
    </r>
  </si>
  <si>
    <t>Изменение проектного решения. Усиление угловых опор.</t>
  </si>
  <si>
    <t>Увеличение стоимости на металл</t>
  </si>
  <si>
    <t>Увеличение количества присоединенных потребителей</t>
  </si>
  <si>
    <t>Прохождение трассы по существующей линии не возможно. (В связи с выносом КЛ с территории школы, и прохождению новой трассы по территории МКЖД, требуется дополнительное согласование с владельцами земельного участка).</t>
  </si>
  <si>
    <t>Изменение проектного решения. Увеличение длины трассы и количества проколов</t>
  </si>
  <si>
    <t>Изменение проектоно решения. Увеличение длины трассы.</t>
  </si>
  <si>
    <t>Изменение проектного решения. Увеличение длины трассы и количества проколов.</t>
  </si>
  <si>
    <t>Изменение проектного решения. Уменьшение длины трассы</t>
  </si>
  <si>
    <t>Изменение способа прокладки трассы.</t>
  </si>
  <si>
    <t>Монтаж оборудования производился в установленный ранее щит.</t>
  </si>
  <si>
    <t>В связи с изменением законодательной базы, п. 5 статьи 37 Федерального закона «Об электроэнергетике», выполнение данного мероприятия нецелесообразно.</t>
  </si>
  <si>
    <t>Подрядчик применяет упрощенную систему налогооблажения (не является плательщиком НДС).</t>
  </si>
  <si>
    <t>Стоимость подряда сложилась по результатам торгов.</t>
  </si>
  <si>
    <t xml:space="preserve">Стоимость подряда сложилась по результатам торгов. </t>
  </si>
  <si>
    <t>Превышение лимита по проекту, в соответствии с проведенными закупочными процедурами.</t>
  </si>
  <si>
    <t>Превышение лимита по проекту.</t>
  </si>
  <si>
    <t>Стоимость  сложилась по результатам торгов.</t>
  </si>
  <si>
    <t>Приобретено 2 автомобиля.</t>
  </si>
  <si>
    <t xml:space="preserve">Потеря актуальности мероприятия в связи с проведением работ по усилению и переустройству линий КЛ-6 кВ в рамках выполнения технологического присоединения строящихся многоквартирных жилых домов. </t>
  </si>
  <si>
    <t>Не осуществлен перевод сетей с 6 кВ на 10 кВ .</t>
  </si>
  <si>
    <t>Отсутствует согласование прохождения трассы по территории МКД.</t>
  </si>
  <si>
    <t>Требуется дооборудование ВРУ ж/д (собственность жильцов)</t>
  </si>
  <si>
    <t>Отсутствуют ТУ на техприсоединение к сетям ПАО "Россети Центр"</t>
  </si>
  <si>
    <t>Изменение технического решения в связи с изменением системы передачи данных.</t>
  </si>
  <si>
    <t>Стоимость комплекта сложилась по результатам торгов</t>
  </si>
  <si>
    <t>Не подготовлена база  для внедрения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</si>
</sst>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left" wrapText="1"/>
    </xf>
    <xf numFmtId="0" fontId="5" fillId="0" borderId="14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 wrapText="1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4" xfId="54" applyFont="1" applyFill="1" applyBorder="1">
      <alignment/>
      <protection/>
    </xf>
    <xf numFmtId="0" fontId="5" fillId="0" borderId="11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4" xfId="54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1" xfId="54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wrapText="1"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4" xfId="54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9" xfId="53" applyFont="1" applyFill="1" applyBorder="1" applyAlignment="1">
      <alignment horizontal="left" vertical="center" wrapText="1"/>
      <protection/>
    </xf>
    <xf numFmtId="0" fontId="6" fillId="0" borderId="14" xfId="54" applyFont="1" applyFill="1" applyBorder="1">
      <alignment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4" xfId="0" applyFont="1" applyFill="1" applyBorder="1" applyAlignment="1">
      <alignment horizontal="center"/>
    </xf>
    <xf numFmtId="0" fontId="6" fillId="0" borderId="11" xfId="54" applyFont="1" applyFill="1" applyBorder="1" applyAlignment="1">
      <alignment horizontal="left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53"/>
  <sheetViews>
    <sheetView showZeros="0" tabSelected="1" view="pageBreakPreview" zoomScale="90" zoomScaleSheetLayoutView="90" zoomScalePageLayoutView="0" workbookViewId="0" topLeftCell="AP13">
      <pane ySplit="3345" topLeftCell="A1" activePane="bottomLeft" state="split"/>
      <selection pane="topLeft" activeCell="W13" sqref="A1:IV16384"/>
      <selection pane="bottomLeft" activeCell="CA20" sqref="CA20:CA553"/>
    </sheetView>
  </sheetViews>
  <sheetFormatPr defaultColWidth="9.00390625" defaultRowHeight="12.75"/>
  <cols>
    <col min="1" max="1" width="7.875" style="1" customWidth="1"/>
    <col min="2" max="2" width="53.75390625" style="1" customWidth="1"/>
    <col min="3" max="3" width="19.375" style="1" customWidth="1"/>
    <col min="4" max="4" width="7.00390625" style="1" customWidth="1"/>
    <col min="5" max="12" width="9.375" style="1" customWidth="1"/>
    <col min="13" max="13" width="7.00390625" style="1" customWidth="1"/>
    <col min="14" max="14" width="6.625" style="1" customWidth="1"/>
    <col min="15" max="15" width="9.375" style="1" customWidth="1"/>
    <col min="16" max="16" width="7.125" style="1" customWidth="1"/>
    <col min="17" max="17" width="9.375" style="1" customWidth="1"/>
    <col min="18" max="18" width="6.875" style="1" customWidth="1"/>
    <col min="19" max="19" width="9.375" style="1" customWidth="1"/>
    <col min="20" max="21" width="7.875" style="1" customWidth="1"/>
    <col min="22" max="22" width="9.375" style="1" customWidth="1"/>
    <col min="23" max="23" width="7.875" style="1" customWidth="1"/>
    <col min="24" max="24" width="8.00390625" style="1" customWidth="1"/>
    <col min="25" max="25" width="6.375" style="1" customWidth="1"/>
    <col min="26" max="26" width="9.375" style="1" customWidth="1"/>
    <col min="27" max="27" width="7.125" style="1" customWidth="1"/>
    <col min="28" max="28" width="6.125" style="1" customWidth="1"/>
    <col min="29" max="29" width="9.375" style="1" customWidth="1"/>
    <col min="30" max="30" width="7.75390625" style="1" customWidth="1"/>
    <col min="31" max="31" width="9.375" style="1" customWidth="1"/>
    <col min="32" max="32" width="7.00390625" style="1" customWidth="1"/>
    <col min="33" max="34" width="9.375" style="1" customWidth="1"/>
    <col min="35" max="35" width="6.25390625" style="1" customWidth="1"/>
    <col min="36" max="36" width="9.375" style="1" customWidth="1"/>
    <col min="37" max="37" width="6.875" style="1" customWidth="1"/>
    <col min="38" max="38" width="9.375" style="1" customWidth="1"/>
    <col min="39" max="39" width="8.625" style="1" customWidth="1"/>
    <col min="40" max="41" width="9.375" style="1" customWidth="1"/>
    <col min="42" max="42" width="7.875" style="1" customWidth="1"/>
    <col min="43" max="43" width="9.375" style="1" hidden="1" customWidth="1"/>
    <col min="44" max="44" width="7.25390625" style="1" customWidth="1"/>
    <col min="45" max="45" width="9.375" style="1" hidden="1" customWidth="1"/>
    <col min="46" max="46" width="7.00390625" style="1" customWidth="1"/>
    <col min="47" max="47" width="9.375" style="1" hidden="1" customWidth="1"/>
    <col min="48" max="48" width="6.75390625" style="1" customWidth="1"/>
    <col min="49" max="49" width="6.625" style="1" customWidth="1"/>
    <col min="50" max="50" width="9.375" style="1" hidden="1" customWidth="1"/>
    <col min="51" max="51" width="7.875" style="1" customWidth="1"/>
    <col min="52" max="52" width="9.375" style="1" hidden="1" customWidth="1"/>
    <col min="53" max="53" width="7.375" style="1" customWidth="1"/>
    <col min="54" max="54" width="9.375" style="1" hidden="1" customWidth="1"/>
    <col min="55" max="56" width="7.625" style="1" customWidth="1"/>
    <col min="57" max="57" width="9.375" style="1" hidden="1" customWidth="1"/>
    <col min="58" max="58" width="6.875" style="1" customWidth="1"/>
    <col min="59" max="59" width="9.375" style="1" hidden="1" customWidth="1"/>
    <col min="60" max="60" width="6.375" style="1" customWidth="1"/>
    <col min="61" max="61" width="9.375" style="1" hidden="1" customWidth="1"/>
    <col min="62" max="62" width="7.625" style="1" customWidth="1"/>
    <col min="63" max="63" width="7.125" style="1" customWidth="1"/>
    <col min="64" max="64" width="9.375" style="1" hidden="1" customWidth="1"/>
    <col min="65" max="65" width="7.625" style="1" customWidth="1"/>
    <col min="66" max="66" width="9.375" style="1" hidden="1" customWidth="1"/>
    <col min="67" max="67" width="7.375" style="1" customWidth="1"/>
    <col min="68" max="68" width="9.375" style="1" hidden="1" customWidth="1"/>
    <col min="69" max="70" width="9.375" style="1" customWidth="1"/>
    <col min="71" max="71" width="9.375" style="1" hidden="1" customWidth="1"/>
    <col min="72" max="72" width="9.375" style="1" customWidth="1"/>
    <col min="73" max="73" width="9.375" style="1" hidden="1" customWidth="1"/>
    <col min="74" max="78" width="9.375" style="1" customWidth="1"/>
    <col min="79" max="79" width="48.375" style="1" customWidth="1"/>
    <col min="80" max="16384" width="9.125" style="1" customWidth="1"/>
  </cols>
  <sheetData>
    <row r="1" ht="12.75">
      <c r="CA1" s="2" t="s">
        <v>19</v>
      </c>
    </row>
    <row r="2" spans="76:79" ht="42.75" customHeight="1">
      <c r="BX2" s="3"/>
      <c r="BY2" s="87" t="s">
        <v>2</v>
      </c>
      <c r="BZ2" s="87"/>
      <c r="CA2" s="87"/>
    </row>
    <row r="3" spans="1:39" ht="12.75">
      <c r="A3" s="82" t="s">
        <v>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4:20" ht="12.75">
      <c r="N4" s="2" t="s">
        <v>68</v>
      </c>
      <c r="O4" s="86" t="s">
        <v>633</v>
      </c>
      <c r="P4" s="86"/>
      <c r="Q4" s="82" t="s">
        <v>69</v>
      </c>
      <c r="R4" s="82"/>
      <c r="S4" s="4" t="s">
        <v>241</v>
      </c>
      <c r="T4" s="1" t="s">
        <v>70</v>
      </c>
    </row>
    <row r="5" ht="9" customHeight="1"/>
    <row r="6" spans="13:26" ht="12.75" customHeight="1">
      <c r="M6" s="2" t="s">
        <v>3</v>
      </c>
      <c r="N6" s="85" t="s">
        <v>107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4:37" ht="10.5" customHeight="1">
      <c r="N7" s="84" t="s">
        <v>4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5"/>
      <c r="AJ7" s="5"/>
      <c r="AK7" s="5"/>
    </row>
    <row r="8" ht="9" customHeight="1"/>
    <row r="9" spans="18:44" ht="12.75">
      <c r="R9" s="2" t="s">
        <v>5</v>
      </c>
      <c r="S9" s="4" t="s">
        <v>634</v>
      </c>
      <c r="T9" s="1" t="s">
        <v>6</v>
      </c>
      <c r="Z9" s="2"/>
      <c r="AR9" s="6"/>
    </row>
    <row r="10" ht="9" customHeight="1"/>
    <row r="11" spans="16:51" ht="9.75" customHeight="1">
      <c r="P11" s="2" t="s">
        <v>7</v>
      </c>
      <c r="Q11" s="83" t="s">
        <v>635</v>
      </c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Y11" s="6"/>
    </row>
    <row r="12" spans="17:32" ht="12.75">
      <c r="Q12" s="84" t="s">
        <v>8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5"/>
      <c r="AD12" s="5"/>
      <c r="AE12" s="5"/>
      <c r="AF12" s="5"/>
    </row>
    <row r="13" spans="7:19" ht="9" customHeight="1"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79" ht="15" customHeight="1">
      <c r="A14" s="80" t="s">
        <v>17</v>
      </c>
      <c r="B14" s="80" t="s">
        <v>18</v>
      </c>
      <c r="C14" s="80" t="s">
        <v>9</v>
      </c>
      <c r="D14" s="80" t="s">
        <v>20</v>
      </c>
      <c r="E14" s="81" t="s">
        <v>21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8" t="s">
        <v>242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0" t="s">
        <v>72</v>
      </c>
      <c r="BX14" s="80"/>
      <c r="BY14" s="80"/>
      <c r="BZ14" s="80"/>
      <c r="CA14" s="80" t="s">
        <v>73</v>
      </c>
    </row>
    <row r="15" spans="1:79" ht="8.25" customHeight="1">
      <c r="A15" s="80"/>
      <c r="B15" s="80"/>
      <c r="C15" s="80"/>
      <c r="D15" s="80"/>
      <c r="E15" s="80" t="s"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 t="s">
        <v>1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</row>
    <row r="16" spans="1:79" ht="18" customHeight="1">
      <c r="A16" s="80"/>
      <c r="B16" s="80"/>
      <c r="C16" s="80"/>
      <c r="D16" s="80"/>
      <c r="E16" s="80" t="s">
        <v>22</v>
      </c>
      <c r="F16" s="80"/>
      <c r="G16" s="80"/>
      <c r="H16" s="80"/>
      <c r="I16" s="80"/>
      <c r="J16" s="80"/>
      <c r="K16" s="80"/>
      <c r="L16" s="80" t="s">
        <v>23</v>
      </c>
      <c r="M16" s="80"/>
      <c r="N16" s="80"/>
      <c r="O16" s="80"/>
      <c r="P16" s="80"/>
      <c r="Q16" s="80"/>
      <c r="R16" s="80"/>
      <c r="S16" s="80" t="s">
        <v>24</v>
      </c>
      <c r="T16" s="80"/>
      <c r="U16" s="80"/>
      <c r="V16" s="80"/>
      <c r="W16" s="80"/>
      <c r="X16" s="80"/>
      <c r="Y16" s="80"/>
      <c r="Z16" s="80" t="s">
        <v>25</v>
      </c>
      <c r="AA16" s="80"/>
      <c r="AB16" s="80"/>
      <c r="AC16" s="80"/>
      <c r="AD16" s="80"/>
      <c r="AE16" s="80"/>
      <c r="AF16" s="80"/>
      <c r="AG16" s="80" t="s">
        <v>26</v>
      </c>
      <c r="AH16" s="80"/>
      <c r="AI16" s="80"/>
      <c r="AJ16" s="80"/>
      <c r="AK16" s="80"/>
      <c r="AL16" s="80"/>
      <c r="AM16" s="80"/>
      <c r="AN16" s="80" t="s">
        <v>22</v>
      </c>
      <c r="AO16" s="80"/>
      <c r="AP16" s="80"/>
      <c r="AQ16" s="80"/>
      <c r="AR16" s="80"/>
      <c r="AS16" s="80"/>
      <c r="AT16" s="80"/>
      <c r="AU16" s="80" t="s">
        <v>23</v>
      </c>
      <c r="AV16" s="80"/>
      <c r="AW16" s="80"/>
      <c r="AX16" s="80"/>
      <c r="AY16" s="80"/>
      <c r="AZ16" s="80"/>
      <c r="BA16" s="80"/>
      <c r="BB16" s="80" t="s">
        <v>24</v>
      </c>
      <c r="BC16" s="80"/>
      <c r="BD16" s="80"/>
      <c r="BE16" s="80"/>
      <c r="BF16" s="80"/>
      <c r="BG16" s="80"/>
      <c r="BH16" s="80"/>
      <c r="BI16" s="80" t="s">
        <v>25</v>
      </c>
      <c r="BJ16" s="80"/>
      <c r="BK16" s="80"/>
      <c r="BL16" s="80"/>
      <c r="BM16" s="80"/>
      <c r="BN16" s="80"/>
      <c r="BO16" s="80"/>
      <c r="BP16" s="80" t="s">
        <v>26</v>
      </c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</row>
    <row r="17" spans="1:80" ht="21" customHeight="1">
      <c r="A17" s="80"/>
      <c r="B17" s="80"/>
      <c r="C17" s="80"/>
      <c r="D17" s="80"/>
      <c r="E17" s="7" t="s">
        <v>27</v>
      </c>
      <c r="F17" s="80" t="s">
        <v>29</v>
      </c>
      <c r="G17" s="80"/>
      <c r="H17" s="80"/>
      <c r="I17" s="80"/>
      <c r="J17" s="80"/>
      <c r="K17" s="80"/>
      <c r="L17" s="7" t="s">
        <v>27</v>
      </c>
      <c r="M17" s="80" t="s">
        <v>29</v>
      </c>
      <c r="N17" s="80"/>
      <c r="O17" s="80"/>
      <c r="P17" s="80"/>
      <c r="Q17" s="80"/>
      <c r="R17" s="80"/>
      <c r="S17" s="7" t="s">
        <v>27</v>
      </c>
      <c r="T17" s="80" t="s">
        <v>29</v>
      </c>
      <c r="U17" s="80"/>
      <c r="V17" s="80"/>
      <c r="W17" s="80"/>
      <c r="X17" s="80"/>
      <c r="Y17" s="80"/>
      <c r="Z17" s="7" t="s">
        <v>27</v>
      </c>
      <c r="AA17" s="80" t="s">
        <v>29</v>
      </c>
      <c r="AB17" s="80"/>
      <c r="AC17" s="80"/>
      <c r="AD17" s="80"/>
      <c r="AE17" s="80"/>
      <c r="AF17" s="80"/>
      <c r="AG17" s="7" t="s">
        <v>27</v>
      </c>
      <c r="AH17" s="80" t="s">
        <v>29</v>
      </c>
      <c r="AI17" s="80"/>
      <c r="AJ17" s="80"/>
      <c r="AK17" s="80"/>
      <c r="AL17" s="80"/>
      <c r="AM17" s="80"/>
      <c r="AN17" s="7" t="s">
        <v>27</v>
      </c>
      <c r="AO17" s="80" t="s">
        <v>29</v>
      </c>
      <c r="AP17" s="80"/>
      <c r="AQ17" s="80"/>
      <c r="AR17" s="80"/>
      <c r="AS17" s="80"/>
      <c r="AT17" s="80"/>
      <c r="AU17" s="7" t="s">
        <v>27</v>
      </c>
      <c r="AV17" s="80" t="s">
        <v>29</v>
      </c>
      <c r="AW17" s="80"/>
      <c r="AX17" s="80"/>
      <c r="AY17" s="80"/>
      <c r="AZ17" s="80"/>
      <c r="BA17" s="80"/>
      <c r="BB17" s="7" t="s">
        <v>27</v>
      </c>
      <c r="BC17" s="80" t="s">
        <v>29</v>
      </c>
      <c r="BD17" s="80"/>
      <c r="BE17" s="80"/>
      <c r="BF17" s="80"/>
      <c r="BG17" s="80"/>
      <c r="BH17" s="80"/>
      <c r="BI17" s="7" t="s">
        <v>27</v>
      </c>
      <c r="BJ17" s="80" t="s">
        <v>29</v>
      </c>
      <c r="BK17" s="80"/>
      <c r="BL17" s="80"/>
      <c r="BM17" s="80"/>
      <c r="BN17" s="80"/>
      <c r="BO17" s="80"/>
      <c r="BP17" s="7" t="s">
        <v>27</v>
      </c>
      <c r="BQ17" s="80" t="s">
        <v>29</v>
      </c>
      <c r="BR17" s="80"/>
      <c r="BS17" s="80"/>
      <c r="BT17" s="80"/>
      <c r="BU17" s="80"/>
      <c r="BV17" s="80"/>
      <c r="BW17" s="80" t="s">
        <v>27</v>
      </c>
      <c r="BX17" s="80"/>
      <c r="BY17" s="80" t="s">
        <v>29</v>
      </c>
      <c r="BZ17" s="80"/>
      <c r="CA17" s="80"/>
      <c r="CB17" s="39"/>
    </row>
    <row r="18" spans="1:79" ht="29.25" customHeight="1">
      <c r="A18" s="80"/>
      <c r="B18" s="80"/>
      <c r="C18" s="80"/>
      <c r="D18" s="80"/>
      <c r="E18" s="8" t="s">
        <v>28</v>
      </c>
      <c r="F18" s="8" t="s">
        <v>28</v>
      </c>
      <c r="G18" s="8" t="s">
        <v>30</v>
      </c>
      <c r="H18" s="8" t="s">
        <v>31</v>
      </c>
      <c r="I18" s="8" t="s">
        <v>32</v>
      </c>
      <c r="J18" s="8" t="s">
        <v>33</v>
      </c>
      <c r="K18" s="8" t="s">
        <v>34</v>
      </c>
      <c r="L18" s="8" t="s">
        <v>28</v>
      </c>
      <c r="M18" s="8" t="s">
        <v>28</v>
      </c>
      <c r="N18" s="8" t="s">
        <v>30</v>
      </c>
      <c r="O18" s="8" t="s">
        <v>31</v>
      </c>
      <c r="P18" s="8" t="s">
        <v>32</v>
      </c>
      <c r="Q18" s="8" t="s">
        <v>33</v>
      </c>
      <c r="R18" s="8" t="s">
        <v>34</v>
      </c>
      <c r="S18" s="8" t="s">
        <v>28</v>
      </c>
      <c r="T18" s="8" t="s">
        <v>28</v>
      </c>
      <c r="U18" s="8" t="s">
        <v>30</v>
      </c>
      <c r="V18" s="8" t="s">
        <v>31</v>
      </c>
      <c r="W18" s="8" t="s">
        <v>32</v>
      </c>
      <c r="X18" s="8" t="s">
        <v>33</v>
      </c>
      <c r="Y18" s="8" t="s">
        <v>34</v>
      </c>
      <c r="Z18" s="8" t="s">
        <v>28</v>
      </c>
      <c r="AA18" s="8" t="s">
        <v>28</v>
      </c>
      <c r="AB18" s="8" t="s">
        <v>30</v>
      </c>
      <c r="AC18" s="8" t="s">
        <v>31</v>
      </c>
      <c r="AD18" s="8" t="s">
        <v>32</v>
      </c>
      <c r="AE18" s="8" t="s">
        <v>33</v>
      </c>
      <c r="AF18" s="8" t="s">
        <v>34</v>
      </c>
      <c r="AG18" s="8" t="s">
        <v>28</v>
      </c>
      <c r="AH18" s="8" t="s">
        <v>28</v>
      </c>
      <c r="AI18" s="8" t="s">
        <v>30</v>
      </c>
      <c r="AJ18" s="8" t="s">
        <v>31</v>
      </c>
      <c r="AK18" s="8" t="s">
        <v>32</v>
      </c>
      <c r="AL18" s="8" t="s">
        <v>33</v>
      </c>
      <c r="AM18" s="8" t="s">
        <v>34</v>
      </c>
      <c r="AN18" s="8" t="s">
        <v>28</v>
      </c>
      <c r="AO18" s="8" t="s">
        <v>28</v>
      </c>
      <c r="AP18" s="8" t="s">
        <v>30</v>
      </c>
      <c r="AQ18" s="8" t="s">
        <v>31</v>
      </c>
      <c r="AR18" s="8" t="s">
        <v>32</v>
      </c>
      <c r="AS18" s="8" t="s">
        <v>33</v>
      </c>
      <c r="AT18" s="8" t="s">
        <v>34</v>
      </c>
      <c r="AU18" s="8" t="s">
        <v>28</v>
      </c>
      <c r="AV18" s="8" t="s">
        <v>28</v>
      </c>
      <c r="AW18" s="8" t="s">
        <v>30</v>
      </c>
      <c r="AX18" s="8" t="s">
        <v>31</v>
      </c>
      <c r="AY18" s="8" t="s">
        <v>32</v>
      </c>
      <c r="AZ18" s="8" t="s">
        <v>33</v>
      </c>
      <c r="BA18" s="8" t="s">
        <v>34</v>
      </c>
      <c r="BB18" s="8" t="s">
        <v>28</v>
      </c>
      <c r="BC18" s="8" t="s">
        <v>28</v>
      </c>
      <c r="BD18" s="8" t="s">
        <v>30</v>
      </c>
      <c r="BE18" s="8" t="s">
        <v>31</v>
      </c>
      <c r="BF18" s="8" t="s">
        <v>32</v>
      </c>
      <c r="BG18" s="8" t="s">
        <v>33</v>
      </c>
      <c r="BH18" s="8" t="s">
        <v>34</v>
      </c>
      <c r="BI18" s="8" t="s">
        <v>28</v>
      </c>
      <c r="BJ18" s="8" t="s">
        <v>28</v>
      </c>
      <c r="BK18" s="8" t="s">
        <v>30</v>
      </c>
      <c r="BL18" s="8" t="s">
        <v>31</v>
      </c>
      <c r="BM18" s="8" t="s">
        <v>32</v>
      </c>
      <c r="BN18" s="8" t="s">
        <v>33</v>
      </c>
      <c r="BO18" s="8" t="s">
        <v>34</v>
      </c>
      <c r="BP18" s="8" t="s">
        <v>28</v>
      </c>
      <c r="BQ18" s="8" t="s">
        <v>28</v>
      </c>
      <c r="BR18" s="8" t="s">
        <v>30</v>
      </c>
      <c r="BS18" s="8" t="s">
        <v>31</v>
      </c>
      <c r="BT18" s="8" t="s">
        <v>32</v>
      </c>
      <c r="BU18" s="8" t="s">
        <v>33</v>
      </c>
      <c r="BV18" s="8" t="s">
        <v>34</v>
      </c>
      <c r="BW18" s="7" t="s">
        <v>28</v>
      </c>
      <c r="BX18" s="7" t="s">
        <v>71</v>
      </c>
      <c r="BY18" s="7" t="s">
        <v>28</v>
      </c>
      <c r="BZ18" s="7" t="s">
        <v>71</v>
      </c>
      <c r="CA18" s="80"/>
    </row>
    <row r="19" spans="1:79" ht="12.75">
      <c r="A19" s="9">
        <v>1</v>
      </c>
      <c r="B19" s="10">
        <v>2</v>
      </c>
      <c r="C19" s="11">
        <v>3</v>
      </c>
      <c r="D19" s="12">
        <v>4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35</v>
      </c>
      <c r="J19" s="12" t="s">
        <v>36</v>
      </c>
      <c r="K19" s="12" t="s">
        <v>37</v>
      </c>
      <c r="L19" s="12" t="s">
        <v>38</v>
      </c>
      <c r="M19" s="12" t="s">
        <v>39</v>
      </c>
      <c r="N19" s="12" t="s">
        <v>40</v>
      </c>
      <c r="O19" s="12" t="s">
        <v>41</v>
      </c>
      <c r="P19" s="12" t="s">
        <v>42</v>
      </c>
      <c r="Q19" s="12" t="s">
        <v>43</v>
      </c>
      <c r="R19" s="12" t="s">
        <v>44</v>
      </c>
      <c r="S19" s="12" t="s">
        <v>45</v>
      </c>
      <c r="T19" s="12" t="s">
        <v>46</v>
      </c>
      <c r="U19" s="12" t="s">
        <v>47</v>
      </c>
      <c r="V19" s="12" t="s">
        <v>48</v>
      </c>
      <c r="W19" s="12" t="s">
        <v>49</v>
      </c>
      <c r="X19" s="12" t="s">
        <v>50</v>
      </c>
      <c r="Y19" s="12" t="s">
        <v>51</v>
      </c>
      <c r="Z19" s="12" t="s">
        <v>52</v>
      </c>
      <c r="AA19" s="12" t="s">
        <v>53</v>
      </c>
      <c r="AB19" s="12" t="s">
        <v>54</v>
      </c>
      <c r="AC19" s="12" t="s">
        <v>55</v>
      </c>
      <c r="AD19" s="12" t="s">
        <v>56</v>
      </c>
      <c r="AE19" s="12" t="s">
        <v>57</v>
      </c>
      <c r="AF19" s="12" t="s">
        <v>58</v>
      </c>
      <c r="AG19" s="12" t="s">
        <v>59</v>
      </c>
      <c r="AH19" s="12" t="s">
        <v>60</v>
      </c>
      <c r="AI19" s="12" t="s">
        <v>61</v>
      </c>
      <c r="AJ19" s="12" t="s">
        <v>62</v>
      </c>
      <c r="AK19" s="12" t="s">
        <v>63</v>
      </c>
      <c r="AL19" s="12" t="s">
        <v>64</v>
      </c>
      <c r="AM19" s="12" t="s">
        <v>65</v>
      </c>
      <c r="AN19" s="12" t="s">
        <v>14</v>
      </c>
      <c r="AO19" s="12" t="s">
        <v>15</v>
      </c>
      <c r="AP19" s="12" t="s">
        <v>16</v>
      </c>
      <c r="AQ19" s="12" t="s">
        <v>105</v>
      </c>
      <c r="AR19" s="12" t="s">
        <v>74</v>
      </c>
      <c r="AS19" s="12" t="s">
        <v>75</v>
      </c>
      <c r="AT19" s="12" t="s">
        <v>76</v>
      </c>
      <c r="AU19" s="12" t="s">
        <v>77</v>
      </c>
      <c r="AV19" s="12" t="s">
        <v>78</v>
      </c>
      <c r="AW19" s="12" t="s">
        <v>79</v>
      </c>
      <c r="AX19" s="12" t="s">
        <v>80</v>
      </c>
      <c r="AY19" s="12" t="s">
        <v>81</v>
      </c>
      <c r="AZ19" s="12" t="s">
        <v>82</v>
      </c>
      <c r="BA19" s="12" t="s">
        <v>83</v>
      </c>
      <c r="BB19" s="12" t="s">
        <v>84</v>
      </c>
      <c r="BC19" s="12" t="s">
        <v>85</v>
      </c>
      <c r="BD19" s="12" t="s">
        <v>86</v>
      </c>
      <c r="BE19" s="12" t="s">
        <v>87</v>
      </c>
      <c r="BF19" s="12" t="s">
        <v>88</v>
      </c>
      <c r="BG19" s="12" t="s">
        <v>89</v>
      </c>
      <c r="BH19" s="12" t="s">
        <v>90</v>
      </c>
      <c r="BI19" s="12" t="s">
        <v>91</v>
      </c>
      <c r="BJ19" s="12" t="s">
        <v>92</v>
      </c>
      <c r="BK19" s="12" t="s">
        <v>93</v>
      </c>
      <c r="BL19" s="12" t="s">
        <v>94</v>
      </c>
      <c r="BM19" s="12" t="s">
        <v>95</v>
      </c>
      <c r="BN19" s="12" t="s">
        <v>96</v>
      </c>
      <c r="BO19" s="12" t="s">
        <v>97</v>
      </c>
      <c r="BP19" s="12" t="s">
        <v>98</v>
      </c>
      <c r="BQ19" s="12" t="s">
        <v>99</v>
      </c>
      <c r="BR19" s="12" t="s">
        <v>100</v>
      </c>
      <c r="BS19" s="12" t="s">
        <v>101</v>
      </c>
      <c r="BT19" s="12" t="s">
        <v>102</v>
      </c>
      <c r="BU19" s="12" t="s">
        <v>103</v>
      </c>
      <c r="BV19" s="12" t="s">
        <v>104</v>
      </c>
      <c r="BW19" s="12">
        <v>7</v>
      </c>
      <c r="BX19" s="12">
        <v>8</v>
      </c>
      <c r="BY19" s="12">
        <v>9</v>
      </c>
      <c r="BZ19" s="12">
        <v>10</v>
      </c>
      <c r="CA19" s="12">
        <v>11</v>
      </c>
    </row>
    <row r="20" spans="1:79" ht="21" customHeight="1">
      <c r="A20" s="13" t="s">
        <v>108</v>
      </c>
      <c r="B20" s="14" t="s">
        <v>66</v>
      </c>
      <c r="C20" s="15" t="s">
        <v>109</v>
      </c>
      <c r="D20" s="16">
        <v>212.145734249152</v>
      </c>
      <c r="E20" s="16">
        <v>0</v>
      </c>
      <c r="F20" s="16">
        <f aca="true" t="shared" si="0" ref="F20:K20">M20+T20+AA20+AH20</f>
        <v>212.145734249152</v>
      </c>
      <c r="G20" s="16">
        <f t="shared" si="0"/>
        <v>16.950000000000003</v>
      </c>
      <c r="H20" s="16">
        <f t="shared" si="0"/>
        <v>0</v>
      </c>
      <c r="I20" s="16">
        <f t="shared" si="0"/>
        <v>61.552</v>
      </c>
      <c r="J20" s="16">
        <f t="shared" si="0"/>
        <v>0</v>
      </c>
      <c r="K20" s="16">
        <f t="shared" si="0"/>
        <v>392</v>
      </c>
      <c r="L20" s="16">
        <v>0</v>
      </c>
      <c r="M20" s="16">
        <f>M22+M24</f>
        <v>31.56433889908192</v>
      </c>
      <c r="N20" s="16">
        <f aca="true" t="shared" si="1" ref="N20:AM20">N22+N24</f>
        <v>8.840000000000003</v>
      </c>
      <c r="O20" s="16">
        <f t="shared" si="1"/>
        <v>0</v>
      </c>
      <c r="P20" s="16">
        <f t="shared" si="1"/>
        <v>12.551000000000002</v>
      </c>
      <c r="Q20" s="16">
        <f t="shared" si="1"/>
        <v>0</v>
      </c>
      <c r="R20" s="16">
        <f t="shared" si="1"/>
        <v>71</v>
      </c>
      <c r="S20" s="16">
        <f t="shared" si="1"/>
        <v>0</v>
      </c>
      <c r="T20" s="16">
        <f t="shared" si="1"/>
        <v>46.56915597475483</v>
      </c>
      <c r="U20" s="16">
        <f t="shared" si="1"/>
        <v>3.5300000000000002</v>
      </c>
      <c r="V20" s="16">
        <f t="shared" si="1"/>
        <v>0</v>
      </c>
      <c r="W20" s="16">
        <f t="shared" si="1"/>
        <v>26.351000000000003</v>
      </c>
      <c r="X20" s="16">
        <f t="shared" si="1"/>
        <v>0</v>
      </c>
      <c r="Y20" s="16">
        <f t="shared" si="1"/>
        <v>68</v>
      </c>
      <c r="Z20" s="16">
        <f t="shared" si="1"/>
        <v>0</v>
      </c>
      <c r="AA20" s="16">
        <f t="shared" si="1"/>
        <v>66.25991224780485</v>
      </c>
      <c r="AB20" s="16">
        <f t="shared" si="1"/>
        <v>2.7600000000000002</v>
      </c>
      <c r="AC20" s="16">
        <f t="shared" si="1"/>
        <v>0</v>
      </c>
      <c r="AD20" s="16">
        <f t="shared" si="1"/>
        <v>15.723</v>
      </c>
      <c r="AE20" s="16">
        <f t="shared" si="1"/>
        <v>0</v>
      </c>
      <c r="AF20" s="16">
        <f t="shared" si="1"/>
        <v>114</v>
      </c>
      <c r="AG20" s="16">
        <f t="shared" si="1"/>
        <v>0</v>
      </c>
      <c r="AH20" s="16">
        <f t="shared" si="1"/>
        <v>67.75232712751043</v>
      </c>
      <c r="AI20" s="16">
        <f t="shared" si="1"/>
        <v>1.8199999999999998</v>
      </c>
      <c r="AJ20" s="16">
        <f t="shared" si="1"/>
        <v>0</v>
      </c>
      <c r="AK20" s="16">
        <f t="shared" si="1"/>
        <v>6.927000000000001</v>
      </c>
      <c r="AL20" s="16">
        <f t="shared" si="1"/>
        <v>0</v>
      </c>
      <c r="AM20" s="16">
        <f t="shared" si="1"/>
        <v>139</v>
      </c>
      <c r="AN20" s="16">
        <v>0</v>
      </c>
      <c r="AO20" s="16">
        <f aca="true" t="shared" si="2" ref="AO20:AT20">AV20+BC20+BJ20+BQ20</f>
        <v>205.24441296999998</v>
      </c>
      <c r="AP20" s="16">
        <f t="shared" si="2"/>
        <v>15.690000000000001</v>
      </c>
      <c r="AQ20" s="16">
        <f t="shared" si="2"/>
        <v>0</v>
      </c>
      <c r="AR20" s="16">
        <f t="shared" si="2"/>
        <v>58.706</v>
      </c>
      <c r="AS20" s="16">
        <f t="shared" si="2"/>
        <v>0</v>
      </c>
      <c r="AT20" s="16">
        <f t="shared" si="2"/>
        <v>358</v>
      </c>
      <c r="AU20" s="16">
        <v>0</v>
      </c>
      <c r="AV20" s="16">
        <v>35.751213369999995</v>
      </c>
      <c r="AW20" s="16">
        <f>AW22+AW24</f>
        <v>9.490000000000002</v>
      </c>
      <c r="AX20" s="16">
        <f aca="true" t="shared" si="3" ref="AX20:BV20">AX22+AX24</f>
        <v>0</v>
      </c>
      <c r="AY20" s="16">
        <f t="shared" si="3"/>
        <v>12.006000000000002</v>
      </c>
      <c r="AZ20" s="16">
        <f t="shared" si="3"/>
        <v>0</v>
      </c>
      <c r="BA20" s="16">
        <f t="shared" si="3"/>
        <v>71</v>
      </c>
      <c r="BB20" s="16">
        <f t="shared" si="3"/>
        <v>0</v>
      </c>
      <c r="BC20" s="16">
        <v>42.17377257</v>
      </c>
      <c r="BD20" s="16">
        <f t="shared" si="3"/>
        <v>1.63</v>
      </c>
      <c r="BE20" s="16">
        <f t="shared" si="3"/>
        <v>0</v>
      </c>
      <c r="BF20" s="16">
        <f t="shared" si="3"/>
        <v>28.003</v>
      </c>
      <c r="BG20" s="16">
        <f t="shared" si="3"/>
        <v>0</v>
      </c>
      <c r="BH20" s="40">
        <f t="shared" si="3"/>
        <v>73</v>
      </c>
      <c r="BI20" s="16">
        <f t="shared" si="3"/>
        <v>0</v>
      </c>
      <c r="BJ20" s="16">
        <v>66.86624536</v>
      </c>
      <c r="BK20" s="16">
        <f>BK22+BK24</f>
        <v>2.01</v>
      </c>
      <c r="BL20" s="16">
        <f>BL22+BL24</f>
        <v>0</v>
      </c>
      <c r="BM20" s="16">
        <f>BM22+BM24</f>
        <v>15.488</v>
      </c>
      <c r="BN20" s="16">
        <f>BN22+BN24</f>
        <v>0</v>
      </c>
      <c r="BO20" s="16">
        <f>BO22+BO24</f>
        <v>95</v>
      </c>
      <c r="BP20" s="16">
        <f t="shared" si="3"/>
        <v>0</v>
      </c>
      <c r="BQ20" s="16">
        <v>60.45318166999999</v>
      </c>
      <c r="BR20" s="16">
        <f t="shared" si="3"/>
        <v>2.56</v>
      </c>
      <c r="BS20" s="16">
        <f t="shared" si="3"/>
        <v>0</v>
      </c>
      <c r="BT20" s="16">
        <f t="shared" si="3"/>
        <v>3.2089999999999996</v>
      </c>
      <c r="BU20" s="16">
        <f t="shared" si="3"/>
        <v>0</v>
      </c>
      <c r="BV20" s="16">
        <f t="shared" si="3"/>
        <v>119</v>
      </c>
      <c r="BW20" s="16">
        <v>0</v>
      </c>
      <c r="BX20" s="16">
        <v>0</v>
      </c>
      <c r="BY20" s="16">
        <f>AO20-F20</f>
        <v>-6.901321279152029</v>
      </c>
      <c r="BZ20" s="16">
        <f>BY20/F20*100</f>
        <v>-3.2531039587375603</v>
      </c>
      <c r="CA20" s="17"/>
    </row>
    <row r="21" spans="1:79" ht="12.75">
      <c r="A21" s="13" t="s">
        <v>110</v>
      </c>
      <c r="B21" s="14" t="s">
        <v>111</v>
      </c>
      <c r="C21" s="18"/>
      <c r="D21" s="16">
        <v>0</v>
      </c>
      <c r="E21" s="16">
        <v>0</v>
      </c>
      <c r="F21" s="16">
        <f aca="true" t="shared" si="4" ref="F21:F84">M21+T21+AA21+AH21</f>
        <v>0</v>
      </c>
      <c r="G21" s="16">
        <f aca="true" t="shared" si="5" ref="G21:G84">N21+U21+AB21+AI21</f>
        <v>0</v>
      </c>
      <c r="H21" s="16">
        <f aca="true" t="shared" si="6" ref="H21:H84">O21+V21+AC21+AJ21</f>
        <v>0</v>
      </c>
      <c r="I21" s="16">
        <f aca="true" t="shared" si="7" ref="I21:I84">P21+W21+AD21+AK21</f>
        <v>0</v>
      </c>
      <c r="J21" s="16">
        <f aca="true" t="shared" si="8" ref="J21:J84">Q21+X21+AE21+AL21</f>
        <v>0</v>
      </c>
      <c r="K21" s="16">
        <f aca="true" t="shared" si="9" ref="K21:K84">R21+Y21+AF21+AM21</f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0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f aca="true" t="shared" si="10" ref="AO21:AO84">AV21+BC21+BJ21+BQ21</f>
        <v>0</v>
      </c>
      <c r="AP21" s="16">
        <f aca="true" t="shared" si="11" ref="AP21:AP84">AW21+BD21+BK21+BR21</f>
        <v>0</v>
      </c>
      <c r="AQ21" s="16">
        <f aca="true" t="shared" si="12" ref="AQ21:AQ84">AX21+BE21+BL21+BS21</f>
        <v>0</v>
      </c>
      <c r="AR21" s="16">
        <f aca="true" t="shared" si="13" ref="AR21:AR84">AY21+BF21+BM21+BT21</f>
        <v>0</v>
      </c>
      <c r="AS21" s="16">
        <f aca="true" t="shared" si="14" ref="AS21:AS84">AZ21+BG21+BN21+BU21</f>
        <v>0</v>
      </c>
      <c r="AT21" s="16">
        <f aca="true" t="shared" si="15" ref="AT21:AT84">BA21+BH21+BO21+BV21</f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f aca="true" t="shared" si="16" ref="BY21:BY84">AO21-F21</f>
        <v>0</v>
      </c>
      <c r="BZ21" s="16"/>
      <c r="CA21" s="17"/>
    </row>
    <row r="22" spans="1:79" ht="25.5">
      <c r="A22" s="13" t="s">
        <v>112</v>
      </c>
      <c r="B22" s="14" t="s">
        <v>113</v>
      </c>
      <c r="C22" s="15" t="s">
        <v>109</v>
      </c>
      <c r="D22" s="16">
        <v>188.983410109279</v>
      </c>
      <c r="E22" s="16">
        <v>0</v>
      </c>
      <c r="F22" s="16">
        <f t="shared" si="4"/>
        <v>188.983410109279</v>
      </c>
      <c r="G22" s="16">
        <f t="shared" si="5"/>
        <v>15.530000000000005</v>
      </c>
      <c r="H22" s="16">
        <f t="shared" si="6"/>
        <v>0</v>
      </c>
      <c r="I22" s="16">
        <f t="shared" si="7"/>
        <v>56.197</v>
      </c>
      <c r="J22" s="16">
        <f t="shared" si="8"/>
        <v>0</v>
      </c>
      <c r="K22" s="16">
        <f t="shared" si="9"/>
        <v>353</v>
      </c>
      <c r="L22" s="16">
        <v>0</v>
      </c>
      <c r="M22" s="16">
        <f>M49</f>
        <v>31.31002043467363</v>
      </c>
      <c r="N22" s="16">
        <f aca="true" t="shared" si="17" ref="N22:AM22">N49</f>
        <v>8.840000000000003</v>
      </c>
      <c r="O22" s="16">
        <f t="shared" si="17"/>
        <v>0</v>
      </c>
      <c r="P22" s="16">
        <f t="shared" si="17"/>
        <v>12.167000000000002</v>
      </c>
      <c r="Q22" s="16">
        <f t="shared" si="17"/>
        <v>0</v>
      </c>
      <c r="R22" s="16">
        <f t="shared" si="17"/>
        <v>71</v>
      </c>
      <c r="S22" s="16">
        <f t="shared" si="17"/>
        <v>0</v>
      </c>
      <c r="T22" s="16">
        <f t="shared" si="17"/>
        <v>41.74376599742943</v>
      </c>
      <c r="U22" s="16">
        <f t="shared" si="17"/>
        <v>3.5300000000000002</v>
      </c>
      <c r="V22" s="16">
        <f t="shared" si="17"/>
        <v>0</v>
      </c>
      <c r="W22" s="16">
        <f t="shared" si="17"/>
        <v>25.483000000000004</v>
      </c>
      <c r="X22" s="16">
        <f t="shared" si="17"/>
        <v>0</v>
      </c>
      <c r="Y22" s="16">
        <f t="shared" si="17"/>
        <v>68</v>
      </c>
      <c r="Z22" s="16">
        <f t="shared" si="17"/>
        <v>0</v>
      </c>
      <c r="AA22" s="16">
        <f t="shared" si="17"/>
        <v>62.753688247804845</v>
      </c>
      <c r="AB22" s="16">
        <f t="shared" si="17"/>
        <v>2.7600000000000002</v>
      </c>
      <c r="AC22" s="16">
        <f t="shared" si="17"/>
        <v>0</v>
      </c>
      <c r="AD22" s="16">
        <f t="shared" si="17"/>
        <v>15.723</v>
      </c>
      <c r="AE22" s="16">
        <f t="shared" si="17"/>
        <v>0</v>
      </c>
      <c r="AF22" s="16">
        <f t="shared" si="17"/>
        <v>102</v>
      </c>
      <c r="AG22" s="16">
        <f t="shared" si="17"/>
        <v>0</v>
      </c>
      <c r="AH22" s="16">
        <f t="shared" si="17"/>
        <v>53.1759354293711</v>
      </c>
      <c r="AI22" s="16">
        <f t="shared" si="17"/>
        <v>0.4</v>
      </c>
      <c r="AJ22" s="16">
        <f t="shared" si="17"/>
        <v>0</v>
      </c>
      <c r="AK22" s="16">
        <f t="shared" si="17"/>
        <v>2.8240000000000003</v>
      </c>
      <c r="AL22" s="16">
        <f t="shared" si="17"/>
        <v>0</v>
      </c>
      <c r="AM22" s="16">
        <f t="shared" si="17"/>
        <v>112</v>
      </c>
      <c r="AN22" s="16">
        <v>0</v>
      </c>
      <c r="AO22" s="16">
        <f t="shared" si="10"/>
        <v>194.55446977</v>
      </c>
      <c r="AP22" s="16">
        <f t="shared" si="11"/>
        <v>15.530000000000001</v>
      </c>
      <c r="AQ22" s="16">
        <f t="shared" si="12"/>
        <v>0</v>
      </c>
      <c r="AR22" s="16">
        <f t="shared" si="13"/>
        <v>56.388000000000005</v>
      </c>
      <c r="AS22" s="16">
        <f t="shared" si="14"/>
        <v>0</v>
      </c>
      <c r="AT22" s="16">
        <f t="shared" si="15"/>
        <v>346</v>
      </c>
      <c r="AU22" s="16">
        <v>0</v>
      </c>
      <c r="AV22" s="16">
        <v>35.51187116</v>
      </c>
      <c r="AW22" s="16">
        <f aca="true" t="shared" si="18" ref="AW22:BV22">AW49</f>
        <v>9.490000000000002</v>
      </c>
      <c r="AX22" s="16">
        <f t="shared" si="18"/>
        <v>0</v>
      </c>
      <c r="AY22" s="16">
        <f t="shared" si="18"/>
        <v>11.622000000000002</v>
      </c>
      <c r="AZ22" s="16">
        <f t="shared" si="18"/>
        <v>0</v>
      </c>
      <c r="BA22" s="16">
        <f t="shared" si="18"/>
        <v>71</v>
      </c>
      <c r="BB22" s="16">
        <f t="shared" si="18"/>
        <v>0</v>
      </c>
      <c r="BC22" s="16">
        <v>37.354430719999996</v>
      </c>
      <c r="BD22" s="16">
        <f t="shared" si="18"/>
        <v>1.63</v>
      </c>
      <c r="BE22" s="16">
        <f t="shared" si="18"/>
        <v>0</v>
      </c>
      <c r="BF22" s="16">
        <f t="shared" si="18"/>
        <v>27.135</v>
      </c>
      <c r="BG22" s="16">
        <f t="shared" si="18"/>
        <v>0</v>
      </c>
      <c r="BH22" s="40">
        <f t="shared" si="18"/>
        <v>73</v>
      </c>
      <c r="BI22" s="16">
        <f t="shared" si="18"/>
        <v>0</v>
      </c>
      <c r="BJ22" s="16">
        <v>63.16205523</v>
      </c>
      <c r="BK22" s="16">
        <f>BK49</f>
        <v>2.01</v>
      </c>
      <c r="BL22" s="16">
        <f>BL49</f>
        <v>0</v>
      </c>
      <c r="BM22" s="16">
        <f>BM49</f>
        <v>15.488</v>
      </c>
      <c r="BN22" s="16">
        <f>BN49</f>
        <v>0</v>
      </c>
      <c r="BO22" s="16">
        <f>BO49</f>
        <v>83</v>
      </c>
      <c r="BP22" s="16">
        <f t="shared" si="18"/>
        <v>0</v>
      </c>
      <c r="BQ22" s="16">
        <v>58.526112659999995</v>
      </c>
      <c r="BR22" s="16">
        <f t="shared" si="18"/>
        <v>2.4</v>
      </c>
      <c r="BS22" s="16">
        <f t="shared" si="18"/>
        <v>0</v>
      </c>
      <c r="BT22" s="16">
        <f t="shared" si="18"/>
        <v>2.143</v>
      </c>
      <c r="BU22" s="16">
        <f t="shared" si="18"/>
        <v>0</v>
      </c>
      <c r="BV22" s="16">
        <f t="shared" si="18"/>
        <v>119</v>
      </c>
      <c r="BW22" s="16">
        <v>0</v>
      </c>
      <c r="BX22" s="16">
        <v>0</v>
      </c>
      <c r="BY22" s="16">
        <f t="shared" si="16"/>
        <v>5.571059660721005</v>
      </c>
      <c r="BZ22" s="16">
        <f>BY22/F22*100</f>
        <v>2.947909373367514</v>
      </c>
      <c r="CA22" s="17"/>
    </row>
    <row r="23" spans="1:79" ht="38.25">
      <c r="A23" s="13" t="s">
        <v>114</v>
      </c>
      <c r="B23" s="19" t="s">
        <v>115</v>
      </c>
      <c r="C23" s="18"/>
      <c r="D23" s="16">
        <v>0</v>
      </c>
      <c r="E23" s="16">
        <v>0</v>
      </c>
      <c r="F23" s="16">
        <f t="shared" si="4"/>
        <v>0</v>
      </c>
      <c r="G23" s="16">
        <f t="shared" si="5"/>
        <v>0</v>
      </c>
      <c r="H23" s="16">
        <f t="shared" si="6"/>
        <v>0</v>
      </c>
      <c r="I23" s="16">
        <f t="shared" si="7"/>
        <v>0</v>
      </c>
      <c r="J23" s="16">
        <f t="shared" si="8"/>
        <v>0</v>
      </c>
      <c r="K23" s="16">
        <f t="shared" si="9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f t="shared" si="10"/>
        <v>0</v>
      </c>
      <c r="AP23" s="16">
        <f t="shared" si="11"/>
        <v>0</v>
      </c>
      <c r="AQ23" s="16">
        <f t="shared" si="12"/>
        <v>0</v>
      </c>
      <c r="AR23" s="16">
        <f t="shared" si="13"/>
        <v>0</v>
      </c>
      <c r="AS23" s="16">
        <f t="shared" si="14"/>
        <v>0</v>
      </c>
      <c r="AT23" s="16">
        <f t="shared" si="15"/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f t="shared" si="16"/>
        <v>0</v>
      </c>
      <c r="BZ23" s="16"/>
      <c r="CA23" s="17"/>
    </row>
    <row r="24" spans="1:79" ht="25.5">
      <c r="A24" s="20" t="s">
        <v>116</v>
      </c>
      <c r="B24" s="14" t="s">
        <v>117</v>
      </c>
      <c r="C24" s="15" t="s">
        <v>109</v>
      </c>
      <c r="D24" s="16">
        <v>23.16232413987302</v>
      </c>
      <c r="E24" s="16">
        <v>0</v>
      </c>
      <c r="F24" s="16">
        <f t="shared" si="4"/>
        <v>23.16232413987302</v>
      </c>
      <c r="G24" s="16">
        <f t="shared" si="5"/>
        <v>1.42</v>
      </c>
      <c r="H24" s="16">
        <f t="shared" si="6"/>
        <v>0</v>
      </c>
      <c r="I24" s="16">
        <f t="shared" si="7"/>
        <v>5.355</v>
      </c>
      <c r="J24" s="16">
        <f t="shared" si="8"/>
        <v>0</v>
      </c>
      <c r="K24" s="16">
        <f t="shared" si="9"/>
        <v>39</v>
      </c>
      <c r="L24" s="16">
        <v>0</v>
      </c>
      <c r="M24" s="16">
        <f>M488</f>
        <v>0.2543184644082944</v>
      </c>
      <c r="N24" s="16">
        <f aca="true" t="shared" si="19" ref="N24:AM24">N488</f>
        <v>0</v>
      </c>
      <c r="O24" s="16">
        <f t="shared" si="19"/>
        <v>0</v>
      </c>
      <c r="P24" s="16">
        <f t="shared" si="19"/>
        <v>0.384</v>
      </c>
      <c r="Q24" s="16">
        <f t="shared" si="19"/>
        <v>0</v>
      </c>
      <c r="R24" s="16">
        <f t="shared" si="19"/>
        <v>0</v>
      </c>
      <c r="S24" s="16">
        <f t="shared" si="19"/>
        <v>0</v>
      </c>
      <c r="T24" s="16">
        <f t="shared" si="19"/>
        <v>4.8253899773254005</v>
      </c>
      <c r="U24" s="16">
        <f t="shared" si="19"/>
        <v>0</v>
      </c>
      <c r="V24" s="16">
        <f t="shared" si="19"/>
        <v>0</v>
      </c>
      <c r="W24" s="16">
        <f t="shared" si="19"/>
        <v>0.868</v>
      </c>
      <c r="X24" s="16">
        <f t="shared" si="19"/>
        <v>0</v>
      </c>
      <c r="Y24" s="16">
        <f t="shared" si="19"/>
        <v>0</v>
      </c>
      <c r="Z24" s="16">
        <f t="shared" si="19"/>
        <v>0</v>
      </c>
      <c r="AA24" s="16">
        <f t="shared" si="19"/>
        <v>3.506224</v>
      </c>
      <c r="AB24" s="16">
        <f t="shared" si="19"/>
        <v>0</v>
      </c>
      <c r="AC24" s="16">
        <f t="shared" si="19"/>
        <v>0</v>
      </c>
      <c r="AD24" s="16">
        <f t="shared" si="19"/>
        <v>0</v>
      </c>
      <c r="AE24" s="16">
        <f t="shared" si="19"/>
        <v>0</v>
      </c>
      <c r="AF24" s="16">
        <f t="shared" si="19"/>
        <v>12</v>
      </c>
      <c r="AG24" s="16">
        <f t="shared" si="19"/>
        <v>0</v>
      </c>
      <c r="AH24" s="16">
        <f t="shared" si="19"/>
        <v>14.576391698139327</v>
      </c>
      <c r="AI24" s="16">
        <f t="shared" si="19"/>
        <v>1.42</v>
      </c>
      <c r="AJ24" s="16">
        <f t="shared" si="19"/>
        <v>0</v>
      </c>
      <c r="AK24" s="16">
        <f t="shared" si="19"/>
        <v>4.103000000000001</v>
      </c>
      <c r="AL24" s="16">
        <f t="shared" si="19"/>
        <v>0</v>
      </c>
      <c r="AM24" s="16">
        <f t="shared" si="19"/>
        <v>27</v>
      </c>
      <c r="AN24" s="16">
        <v>0</v>
      </c>
      <c r="AO24" s="16">
        <f t="shared" si="10"/>
        <v>10.6899432</v>
      </c>
      <c r="AP24" s="16">
        <f t="shared" si="11"/>
        <v>0.16</v>
      </c>
      <c r="AQ24" s="16">
        <f t="shared" si="12"/>
        <v>0</v>
      </c>
      <c r="AR24" s="16">
        <f t="shared" si="13"/>
        <v>2.318</v>
      </c>
      <c r="AS24" s="16">
        <f t="shared" si="14"/>
        <v>0</v>
      </c>
      <c r="AT24" s="16">
        <f t="shared" si="15"/>
        <v>12</v>
      </c>
      <c r="AU24" s="16">
        <v>0</v>
      </c>
      <c r="AV24" s="16">
        <v>0.23934221</v>
      </c>
      <c r="AW24" s="16">
        <f>AW488</f>
        <v>0</v>
      </c>
      <c r="AX24" s="16">
        <f aca="true" t="shared" si="20" ref="AX24:BV24">AX488</f>
        <v>0</v>
      </c>
      <c r="AY24" s="16">
        <f t="shared" si="20"/>
        <v>0.384</v>
      </c>
      <c r="AZ24" s="16">
        <f t="shared" si="20"/>
        <v>0</v>
      </c>
      <c r="BA24" s="16">
        <f t="shared" si="20"/>
        <v>0</v>
      </c>
      <c r="BB24" s="16">
        <f t="shared" si="20"/>
        <v>0</v>
      </c>
      <c r="BC24" s="16">
        <v>4.81934185</v>
      </c>
      <c r="BD24" s="16">
        <f>BD488</f>
        <v>0</v>
      </c>
      <c r="BE24" s="16">
        <f>BE488</f>
        <v>0</v>
      </c>
      <c r="BF24" s="16">
        <f>BF488</f>
        <v>0.868</v>
      </c>
      <c r="BG24" s="16">
        <f>BG488</f>
        <v>0</v>
      </c>
      <c r="BH24" s="16">
        <f>BH488</f>
        <v>0</v>
      </c>
      <c r="BI24" s="16">
        <f t="shared" si="20"/>
        <v>0</v>
      </c>
      <c r="BJ24" s="16">
        <v>3.70419013</v>
      </c>
      <c r="BK24" s="16">
        <f>BK488</f>
        <v>0</v>
      </c>
      <c r="BL24" s="16">
        <f>BL488</f>
        <v>0</v>
      </c>
      <c r="BM24" s="16">
        <f>BM488</f>
        <v>0</v>
      </c>
      <c r="BN24" s="16">
        <f>BN488</f>
        <v>0</v>
      </c>
      <c r="BO24" s="16">
        <f>BO488</f>
        <v>12</v>
      </c>
      <c r="BP24" s="16">
        <f t="shared" si="20"/>
        <v>0</v>
      </c>
      <c r="BQ24" s="16">
        <v>1.9270690099999999</v>
      </c>
      <c r="BR24" s="16">
        <f t="shared" si="20"/>
        <v>0.16</v>
      </c>
      <c r="BS24" s="16">
        <f t="shared" si="20"/>
        <v>0</v>
      </c>
      <c r="BT24" s="16">
        <f t="shared" si="20"/>
        <v>1.066</v>
      </c>
      <c r="BU24" s="16">
        <f t="shared" si="20"/>
        <v>0</v>
      </c>
      <c r="BV24" s="16">
        <f t="shared" si="20"/>
        <v>0</v>
      </c>
      <c r="BW24" s="16">
        <v>0</v>
      </c>
      <c r="BX24" s="16">
        <v>0</v>
      </c>
      <c r="BY24" s="16">
        <f t="shared" si="16"/>
        <v>-12.472380939873021</v>
      </c>
      <c r="BZ24" s="16">
        <f>BY24/F24*100</f>
        <v>-53.84770917009279</v>
      </c>
      <c r="CA24" s="17"/>
    </row>
    <row r="25" spans="1:79" ht="25.5">
      <c r="A25" s="13" t="s">
        <v>118</v>
      </c>
      <c r="B25" s="14" t="s">
        <v>119</v>
      </c>
      <c r="C25" s="18"/>
      <c r="D25" s="16">
        <v>0</v>
      </c>
      <c r="E25" s="16">
        <v>0</v>
      </c>
      <c r="F25" s="16">
        <f t="shared" si="4"/>
        <v>0</v>
      </c>
      <c r="G25" s="16">
        <f t="shared" si="5"/>
        <v>0</v>
      </c>
      <c r="H25" s="16">
        <f t="shared" si="6"/>
        <v>0</v>
      </c>
      <c r="I25" s="16">
        <f t="shared" si="7"/>
        <v>0</v>
      </c>
      <c r="J25" s="16">
        <f t="shared" si="8"/>
        <v>0</v>
      </c>
      <c r="K25" s="16">
        <f t="shared" si="9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f t="shared" si="10"/>
        <v>0</v>
      </c>
      <c r="AP25" s="16">
        <f t="shared" si="11"/>
        <v>0</v>
      </c>
      <c r="AQ25" s="16">
        <f t="shared" si="12"/>
        <v>0</v>
      </c>
      <c r="AR25" s="16">
        <f t="shared" si="13"/>
        <v>0</v>
      </c>
      <c r="AS25" s="16">
        <f t="shared" si="14"/>
        <v>0</v>
      </c>
      <c r="AT25" s="16">
        <f t="shared" si="15"/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f t="shared" si="16"/>
        <v>0</v>
      </c>
      <c r="BZ25" s="16"/>
      <c r="CA25" s="17"/>
    </row>
    <row r="26" spans="1:79" ht="12.75">
      <c r="A26" s="13" t="s">
        <v>120</v>
      </c>
      <c r="B26" s="19" t="s">
        <v>121</v>
      </c>
      <c r="C26" s="18"/>
      <c r="D26" s="16">
        <v>0</v>
      </c>
      <c r="E26" s="16">
        <v>0</v>
      </c>
      <c r="F26" s="16">
        <f t="shared" si="4"/>
        <v>0</v>
      </c>
      <c r="G26" s="16">
        <f t="shared" si="5"/>
        <v>0</v>
      </c>
      <c r="H26" s="16">
        <f t="shared" si="6"/>
        <v>0</v>
      </c>
      <c r="I26" s="16">
        <f t="shared" si="7"/>
        <v>0</v>
      </c>
      <c r="J26" s="16">
        <f t="shared" si="8"/>
        <v>0</v>
      </c>
      <c r="K26" s="16">
        <f t="shared" si="9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f t="shared" si="10"/>
        <v>0</v>
      </c>
      <c r="AP26" s="16">
        <f t="shared" si="11"/>
        <v>0</v>
      </c>
      <c r="AQ26" s="16">
        <f t="shared" si="12"/>
        <v>0</v>
      </c>
      <c r="AR26" s="16">
        <f t="shared" si="13"/>
        <v>0</v>
      </c>
      <c r="AS26" s="16">
        <f t="shared" si="14"/>
        <v>0</v>
      </c>
      <c r="AT26" s="16">
        <f t="shared" si="15"/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f t="shared" si="16"/>
        <v>0</v>
      </c>
      <c r="BZ26" s="16"/>
      <c r="CA26" s="17"/>
    </row>
    <row r="27" spans="1:79" ht="12.75">
      <c r="A27" s="20" t="s">
        <v>106</v>
      </c>
      <c r="B27" s="14" t="s">
        <v>122</v>
      </c>
      <c r="C27" s="15" t="s">
        <v>109</v>
      </c>
      <c r="D27" s="16">
        <v>212.145734249152</v>
      </c>
      <c r="E27" s="16">
        <f>E20</f>
        <v>0</v>
      </c>
      <c r="F27" s="16">
        <f t="shared" si="4"/>
        <v>212.145734249152</v>
      </c>
      <c r="G27" s="16">
        <f t="shared" si="5"/>
        <v>16.950000000000003</v>
      </c>
      <c r="H27" s="16">
        <f t="shared" si="6"/>
        <v>0</v>
      </c>
      <c r="I27" s="16">
        <f t="shared" si="7"/>
        <v>61.552</v>
      </c>
      <c r="J27" s="16">
        <f t="shared" si="8"/>
        <v>0</v>
      </c>
      <c r="K27" s="16">
        <f t="shared" si="9"/>
        <v>392</v>
      </c>
      <c r="L27" s="16">
        <v>0</v>
      </c>
      <c r="M27" s="16">
        <f>M20</f>
        <v>31.56433889908192</v>
      </c>
      <c r="N27" s="16">
        <f aca="true" t="shared" si="21" ref="N27:AM27">N20</f>
        <v>8.840000000000003</v>
      </c>
      <c r="O27" s="16">
        <f t="shared" si="21"/>
        <v>0</v>
      </c>
      <c r="P27" s="16">
        <f t="shared" si="21"/>
        <v>12.551000000000002</v>
      </c>
      <c r="Q27" s="16">
        <f t="shared" si="21"/>
        <v>0</v>
      </c>
      <c r="R27" s="16">
        <f t="shared" si="21"/>
        <v>71</v>
      </c>
      <c r="S27" s="16">
        <f t="shared" si="21"/>
        <v>0</v>
      </c>
      <c r="T27" s="16">
        <f t="shared" si="21"/>
        <v>46.56915597475483</v>
      </c>
      <c r="U27" s="16">
        <f t="shared" si="21"/>
        <v>3.5300000000000002</v>
      </c>
      <c r="V27" s="16">
        <f t="shared" si="21"/>
        <v>0</v>
      </c>
      <c r="W27" s="16">
        <f t="shared" si="21"/>
        <v>26.351000000000003</v>
      </c>
      <c r="X27" s="16">
        <f t="shared" si="21"/>
        <v>0</v>
      </c>
      <c r="Y27" s="16">
        <f t="shared" si="21"/>
        <v>68</v>
      </c>
      <c r="Z27" s="16">
        <f t="shared" si="21"/>
        <v>0</v>
      </c>
      <c r="AA27" s="16">
        <f t="shared" si="21"/>
        <v>66.25991224780485</v>
      </c>
      <c r="AB27" s="16">
        <f t="shared" si="21"/>
        <v>2.7600000000000002</v>
      </c>
      <c r="AC27" s="16">
        <f t="shared" si="21"/>
        <v>0</v>
      </c>
      <c r="AD27" s="16">
        <f t="shared" si="21"/>
        <v>15.723</v>
      </c>
      <c r="AE27" s="16">
        <f t="shared" si="21"/>
        <v>0</v>
      </c>
      <c r="AF27" s="16">
        <f t="shared" si="21"/>
        <v>114</v>
      </c>
      <c r="AG27" s="16">
        <f t="shared" si="21"/>
        <v>0</v>
      </c>
      <c r="AH27" s="16">
        <f t="shared" si="21"/>
        <v>67.75232712751043</v>
      </c>
      <c r="AI27" s="16">
        <f t="shared" si="21"/>
        <v>1.8199999999999998</v>
      </c>
      <c r="AJ27" s="16">
        <f t="shared" si="21"/>
        <v>0</v>
      </c>
      <c r="AK27" s="16">
        <f t="shared" si="21"/>
        <v>6.927000000000001</v>
      </c>
      <c r="AL27" s="16">
        <f t="shared" si="21"/>
        <v>0</v>
      </c>
      <c r="AM27" s="16">
        <f t="shared" si="21"/>
        <v>139</v>
      </c>
      <c r="AN27" s="16">
        <f>AN20</f>
        <v>0</v>
      </c>
      <c r="AO27" s="16">
        <f t="shared" si="10"/>
        <v>205.24441296999998</v>
      </c>
      <c r="AP27" s="16">
        <f t="shared" si="11"/>
        <v>15.690000000000001</v>
      </c>
      <c r="AQ27" s="16">
        <f t="shared" si="12"/>
        <v>0</v>
      </c>
      <c r="AR27" s="16">
        <f t="shared" si="13"/>
        <v>58.706</v>
      </c>
      <c r="AS27" s="16">
        <f t="shared" si="14"/>
        <v>0</v>
      </c>
      <c r="AT27" s="16">
        <f t="shared" si="15"/>
        <v>358</v>
      </c>
      <c r="AU27" s="16">
        <v>0</v>
      </c>
      <c r="AV27" s="16">
        <v>35.751213369999995</v>
      </c>
      <c r="AW27" s="16">
        <f>AW20</f>
        <v>9.490000000000002</v>
      </c>
      <c r="AX27" s="16">
        <f aca="true" t="shared" si="22" ref="AX27:BV27">AX20</f>
        <v>0</v>
      </c>
      <c r="AY27" s="16">
        <f t="shared" si="22"/>
        <v>12.006000000000002</v>
      </c>
      <c r="AZ27" s="16">
        <f t="shared" si="22"/>
        <v>0</v>
      </c>
      <c r="BA27" s="16">
        <f t="shared" si="22"/>
        <v>71</v>
      </c>
      <c r="BB27" s="16">
        <f t="shared" si="22"/>
        <v>0</v>
      </c>
      <c r="BC27" s="16">
        <v>42.17377257</v>
      </c>
      <c r="BD27" s="16">
        <f t="shared" si="22"/>
        <v>1.63</v>
      </c>
      <c r="BE27" s="16">
        <f t="shared" si="22"/>
        <v>0</v>
      </c>
      <c r="BF27" s="16">
        <f t="shared" si="22"/>
        <v>28.003</v>
      </c>
      <c r="BG27" s="16">
        <f t="shared" si="22"/>
        <v>0</v>
      </c>
      <c r="BH27" s="40">
        <f t="shared" si="22"/>
        <v>73</v>
      </c>
      <c r="BI27" s="16">
        <f t="shared" si="22"/>
        <v>0</v>
      </c>
      <c r="BJ27" s="16">
        <v>66.86624536</v>
      </c>
      <c r="BK27" s="16">
        <f>BK20</f>
        <v>2.01</v>
      </c>
      <c r="BL27" s="16">
        <f>BL20</f>
        <v>0</v>
      </c>
      <c r="BM27" s="16">
        <f>BM20</f>
        <v>15.488</v>
      </c>
      <c r="BN27" s="16">
        <f>BN20</f>
        <v>0</v>
      </c>
      <c r="BO27" s="16">
        <f>BO20</f>
        <v>95</v>
      </c>
      <c r="BP27" s="16">
        <f t="shared" si="22"/>
        <v>0</v>
      </c>
      <c r="BQ27" s="16">
        <v>60.45318166999999</v>
      </c>
      <c r="BR27" s="16">
        <f t="shared" si="22"/>
        <v>2.56</v>
      </c>
      <c r="BS27" s="16">
        <f t="shared" si="22"/>
        <v>0</v>
      </c>
      <c r="BT27" s="16">
        <f t="shared" si="22"/>
        <v>3.2089999999999996</v>
      </c>
      <c r="BU27" s="16">
        <f t="shared" si="22"/>
        <v>0</v>
      </c>
      <c r="BV27" s="16">
        <f t="shared" si="22"/>
        <v>119</v>
      </c>
      <c r="BW27" s="16">
        <v>0</v>
      </c>
      <c r="BX27" s="16">
        <v>0</v>
      </c>
      <c r="BY27" s="16">
        <f t="shared" si="16"/>
        <v>-6.901321279152029</v>
      </c>
      <c r="BZ27" s="16">
        <f>BY27/F27*100</f>
        <v>-3.2531039587375603</v>
      </c>
      <c r="CA27" s="17"/>
    </row>
    <row r="28" spans="1:79" ht="12.75">
      <c r="A28" s="13" t="s">
        <v>123</v>
      </c>
      <c r="B28" s="14" t="s">
        <v>124</v>
      </c>
      <c r="C28" s="18"/>
      <c r="D28" s="16">
        <v>0</v>
      </c>
      <c r="E28" s="16">
        <v>0</v>
      </c>
      <c r="F28" s="16">
        <f t="shared" si="4"/>
        <v>0</v>
      </c>
      <c r="G28" s="16">
        <f t="shared" si="5"/>
        <v>0</v>
      </c>
      <c r="H28" s="16">
        <f t="shared" si="6"/>
        <v>0</v>
      </c>
      <c r="I28" s="16">
        <f t="shared" si="7"/>
        <v>0</v>
      </c>
      <c r="J28" s="16">
        <f t="shared" si="8"/>
        <v>0</v>
      </c>
      <c r="K28" s="16">
        <f t="shared" si="9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0"/>
        <v>0</v>
      </c>
      <c r="AP28" s="16">
        <f t="shared" si="11"/>
        <v>0</v>
      </c>
      <c r="AQ28" s="16">
        <f t="shared" si="12"/>
        <v>0</v>
      </c>
      <c r="AR28" s="16">
        <f t="shared" si="13"/>
        <v>0</v>
      </c>
      <c r="AS28" s="16">
        <f t="shared" si="14"/>
        <v>0</v>
      </c>
      <c r="AT28" s="16">
        <f t="shared" si="15"/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16"/>
        <v>0</v>
      </c>
      <c r="BZ28" s="16"/>
      <c r="CA28" s="17"/>
    </row>
    <row r="29" spans="1:79" ht="25.5">
      <c r="A29" s="13" t="s">
        <v>125</v>
      </c>
      <c r="B29" s="14" t="s">
        <v>126</v>
      </c>
      <c r="C29" s="18"/>
      <c r="D29" s="16">
        <v>0</v>
      </c>
      <c r="E29" s="16">
        <v>0</v>
      </c>
      <c r="F29" s="16">
        <f t="shared" si="4"/>
        <v>0</v>
      </c>
      <c r="G29" s="16">
        <f t="shared" si="5"/>
        <v>0</v>
      </c>
      <c r="H29" s="16">
        <f t="shared" si="6"/>
        <v>0</v>
      </c>
      <c r="I29" s="16">
        <f t="shared" si="7"/>
        <v>0</v>
      </c>
      <c r="J29" s="16">
        <f t="shared" si="8"/>
        <v>0</v>
      </c>
      <c r="K29" s="16">
        <f t="shared" si="9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f t="shared" si="10"/>
        <v>0</v>
      </c>
      <c r="AP29" s="16">
        <f t="shared" si="11"/>
        <v>0</v>
      </c>
      <c r="AQ29" s="16">
        <f t="shared" si="12"/>
        <v>0</v>
      </c>
      <c r="AR29" s="16">
        <f t="shared" si="13"/>
        <v>0</v>
      </c>
      <c r="AS29" s="16">
        <f t="shared" si="14"/>
        <v>0</v>
      </c>
      <c r="AT29" s="16">
        <f t="shared" si="15"/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f t="shared" si="16"/>
        <v>0</v>
      </c>
      <c r="BZ29" s="16"/>
      <c r="CA29" s="17"/>
    </row>
    <row r="30" spans="1:79" ht="38.25">
      <c r="A30" s="13" t="s">
        <v>127</v>
      </c>
      <c r="B30" s="14" t="s">
        <v>128</v>
      </c>
      <c r="C30" s="18"/>
      <c r="D30" s="16">
        <v>0</v>
      </c>
      <c r="E30" s="16">
        <v>0</v>
      </c>
      <c r="F30" s="16">
        <f t="shared" si="4"/>
        <v>0</v>
      </c>
      <c r="G30" s="16">
        <f t="shared" si="5"/>
        <v>0</v>
      </c>
      <c r="H30" s="16">
        <f t="shared" si="6"/>
        <v>0</v>
      </c>
      <c r="I30" s="16">
        <f t="shared" si="7"/>
        <v>0</v>
      </c>
      <c r="J30" s="16">
        <f t="shared" si="8"/>
        <v>0</v>
      </c>
      <c r="K30" s="16">
        <f t="shared" si="9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0"/>
        <v>0</v>
      </c>
      <c r="AP30" s="16">
        <f t="shared" si="11"/>
        <v>0</v>
      </c>
      <c r="AQ30" s="16">
        <f t="shared" si="12"/>
        <v>0</v>
      </c>
      <c r="AR30" s="16">
        <f t="shared" si="13"/>
        <v>0</v>
      </c>
      <c r="AS30" s="16">
        <f t="shared" si="14"/>
        <v>0</v>
      </c>
      <c r="AT30" s="16">
        <f t="shared" si="15"/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16"/>
        <v>0</v>
      </c>
      <c r="BZ30" s="16"/>
      <c r="CA30" s="17"/>
    </row>
    <row r="31" spans="1:79" ht="38.25">
      <c r="A31" s="13" t="s">
        <v>129</v>
      </c>
      <c r="B31" s="14" t="s">
        <v>130</v>
      </c>
      <c r="C31" s="18"/>
      <c r="D31" s="16">
        <v>0</v>
      </c>
      <c r="E31" s="16">
        <v>0</v>
      </c>
      <c r="F31" s="16">
        <f t="shared" si="4"/>
        <v>0</v>
      </c>
      <c r="G31" s="16">
        <f t="shared" si="5"/>
        <v>0</v>
      </c>
      <c r="H31" s="16">
        <f t="shared" si="6"/>
        <v>0</v>
      </c>
      <c r="I31" s="16">
        <f t="shared" si="7"/>
        <v>0</v>
      </c>
      <c r="J31" s="16">
        <f t="shared" si="8"/>
        <v>0</v>
      </c>
      <c r="K31" s="16">
        <f t="shared" si="9"/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0"/>
        <v>0</v>
      </c>
      <c r="AP31" s="16">
        <f t="shared" si="11"/>
        <v>0</v>
      </c>
      <c r="AQ31" s="16">
        <f t="shared" si="12"/>
        <v>0</v>
      </c>
      <c r="AR31" s="16">
        <f t="shared" si="13"/>
        <v>0</v>
      </c>
      <c r="AS31" s="16">
        <f t="shared" si="14"/>
        <v>0</v>
      </c>
      <c r="AT31" s="16">
        <f t="shared" si="15"/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f t="shared" si="16"/>
        <v>0</v>
      </c>
      <c r="BZ31" s="16"/>
      <c r="CA31" s="17"/>
    </row>
    <row r="32" spans="1:79" ht="25.5">
      <c r="A32" s="13" t="s">
        <v>131</v>
      </c>
      <c r="B32" s="14" t="s">
        <v>132</v>
      </c>
      <c r="C32" s="18"/>
      <c r="D32" s="16">
        <v>0</v>
      </c>
      <c r="E32" s="16">
        <v>0</v>
      </c>
      <c r="F32" s="16">
        <f t="shared" si="4"/>
        <v>0</v>
      </c>
      <c r="G32" s="16">
        <f t="shared" si="5"/>
        <v>0</v>
      </c>
      <c r="H32" s="16">
        <f t="shared" si="6"/>
        <v>0</v>
      </c>
      <c r="I32" s="16">
        <f t="shared" si="7"/>
        <v>0</v>
      </c>
      <c r="J32" s="16">
        <f t="shared" si="8"/>
        <v>0</v>
      </c>
      <c r="K32" s="16">
        <f t="shared" si="9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10"/>
        <v>0</v>
      </c>
      <c r="AP32" s="16">
        <f t="shared" si="11"/>
        <v>0</v>
      </c>
      <c r="AQ32" s="16">
        <f t="shared" si="12"/>
        <v>0</v>
      </c>
      <c r="AR32" s="16">
        <f t="shared" si="13"/>
        <v>0</v>
      </c>
      <c r="AS32" s="16">
        <f t="shared" si="14"/>
        <v>0</v>
      </c>
      <c r="AT32" s="16">
        <f t="shared" si="15"/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f t="shared" si="16"/>
        <v>0</v>
      </c>
      <c r="BZ32" s="16"/>
      <c r="CA32" s="17"/>
    </row>
    <row r="33" spans="1:79" ht="25.5">
      <c r="A33" s="13" t="s">
        <v>133</v>
      </c>
      <c r="B33" s="14" t="s">
        <v>134</v>
      </c>
      <c r="C33" s="18"/>
      <c r="D33" s="16">
        <v>0</v>
      </c>
      <c r="E33" s="16">
        <v>0</v>
      </c>
      <c r="F33" s="16">
        <f t="shared" si="4"/>
        <v>0</v>
      </c>
      <c r="G33" s="16">
        <f t="shared" si="5"/>
        <v>0</v>
      </c>
      <c r="H33" s="16">
        <f t="shared" si="6"/>
        <v>0</v>
      </c>
      <c r="I33" s="16">
        <f t="shared" si="7"/>
        <v>0</v>
      </c>
      <c r="J33" s="16">
        <f t="shared" si="8"/>
        <v>0</v>
      </c>
      <c r="K33" s="16">
        <f t="shared" si="9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0"/>
        <v>0</v>
      </c>
      <c r="AP33" s="16">
        <f t="shared" si="11"/>
        <v>0</v>
      </c>
      <c r="AQ33" s="16">
        <f t="shared" si="12"/>
        <v>0</v>
      </c>
      <c r="AR33" s="16">
        <f t="shared" si="13"/>
        <v>0</v>
      </c>
      <c r="AS33" s="16">
        <f t="shared" si="14"/>
        <v>0</v>
      </c>
      <c r="AT33" s="16">
        <f t="shared" si="15"/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f t="shared" si="16"/>
        <v>0</v>
      </c>
      <c r="BZ33" s="16"/>
      <c r="CA33" s="17"/>
    </row>
    <row r="34" spans="1:79" ht="38.25">
      <c r="A34" s="13" t="s">
        <v>135</v>
      </c>
      <c r="B34" s="14" t="s">
        <v>136</v>
      </c>
      <c r="C34" s="18"/>
      <c r="D34" s="16">
        <v>0</v>
      </c>
      <c r="E34" s="16">
        <v>0</v>
      </c>
      <c r="F34" s="16">
        <f t="shared" si="4"/>
        <v>0</v>
      </c>
      <c r="G34" s="16">
        <f t="shared" si="5"/>
        <v>0</v>
      </c>
      <c r="H34" s="16">
        <f t="shared" si="6"/>
        <v>0</v>
      </c>
      <c r="I34" s="16">
        <f t="shared" si="7"/>
        <v>0</v>
      </c>
      <c r="J34" s="16">
        <f t="shared" si="8"/>
        <v>0</v>
      </c>
      <c r="K34" s="16">
        <f t="shared" si="9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0"/>
        <v>0</v>
      </c>
      <c r="AP34" s="16">
        <f t="shared" si="11"/>
        <v>0</v>
      </c>
      <c r="AQ34" s="16">
        <f t="shared" si="12"/>
        <v>0</v>
      </c>
      <c r="AR34" s="16">
        <f t="shared" si="13"/>
        <v>0</v>
      </c>
      <c r="AS34" s="16">
        <f t="shared" si="14"/>
        <v>0</v>
      </c>
      <c r="AT34" s="16">
        <f t="shared" si="15"/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f t="shared" si="16"/>
        <v>0</v>
      </c>
      <c r="BZ34" s="16"/>
      <c r="CA34" s="17"/>
    </row>
    <row r="35" spans="1:79" ht="25.5">
      <c r="A35" s="13" t="s">
        <v>137</v>
      </c>
      <c r="B35" s="14" t="s">
        <v>138</v>
      </c>
      <c r="C35" s="18"/>
      <c r="D35" s="16">
        <v>0</v>
      </c>
      <c r="E35" s="16">
        <v>0</v>
      </c>
      <c r="F35" s="16">
        <f t="shared" si="4"/>
        <v>0</v>
      </c>
      <c r="G35" s="16">
        <f t="shared" si="5"/>
        <v>0</v>
      </c>
      <c r="H35" s="16">
        <f t="shared" si="6"/>
        <v>0</v>
      </c>
      <c r="I35" s="16">
        <f t="shared" si="7"/>
        <v>0</v>
      </c>
      <c r="J35" s="16">
        <f t="shared" si="8"/>
        <v>0</v>
      </c>
      <c r="K35" s="16">
        <f t="shared" si="9"/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f t="shared" si="10"/>
        <v>0</v>
      </c>
      <c r="AP35" s="16">
        <f t="shared" si="11"/>
        <v>0</v>
      </c>
      <c r="AQ35" s="16">
        <f t="shared" si="12"/>
        <v>0</v>
      </c>
      <c r="AR35" s="16">
        <f t="shared" si="13"/>
        <v>0</v>
      </c>
      <c r="AS35" s="16">
        <f t="shared" si="14"/>
        <v>0</v>
      </c>
      <c r="AT35" s="16">
        <f t="shared" si="15"/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f t="shared" si="16"/>
        <v>0</v>
      </c>
      <c r="BZ35" s="16"/>
      <c r="CA35" s="17"/>
    </row>
    <row r="36" spans="1:79" ht="25.5">
      <c r="A36" s="13" t="s">
        <v>139</v>
      </c>
      <c r="B36" s="14" t="s">
        <v>140</v>
      </c>
      <c r="C36" s="18"/>
      <c r="D36" s="16">
        <v>0</v>
      </c>
      <c r="E36" s="16">
        <v>0</v>
      </c>
      <c r="F36" s="16">
        <f t="shared" si="4"/>
        <v>0</v>
      </c>
      <c r="G36" s="16">
        <f t="shared" si="5"/>
        <v>0</v>
      </c>
      <c r="H36" s="16">
        <f t="shared" si="6"/>
        <v>0</v>
      </c>
      <c r="I36" s="16">
        <f t="shared" si="7"/>
        <v>0</v>
      </c>
      <c r="J36" s="16">
        <f t="shared" si="8"/>
        <v>0</v>
      </c>
      <c r="K36" s="16">
        <f t="shared" si="9"/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0"/>
        <v>0</v>
      </c>
      <c r="AP36" s="16">
        <f t="shared" si="11"/>
        <v>0</v>
      </c>
      <c r="AQ36" s="16">
        <f t="shared" si="12"/>
        <v>0</v>
      </c>
      <c r="AR36" s="16">
        <f t="shared" si="13"/>
        <v>0</v>
      </c>
      <c r="AS36" s="16">
        <f t="shared" si="14"/>
        <v>0</v>
      </c>
      <c r="AT36" s="16">
        <f t="shared" si="15"/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f t="shared" si="16"/>
        <v>0</v>
      </c>
      <c r="BZ36" s="16"/>
      <c r="CA36" s="17"/>
    </row>
    <row r="37" spans="1:79" ht="25.5">
      <c r="A37" s="13" t="s">
        <v>141</v>
      </c>
      <c r="B37" s="14" t="s">
        <v>142</v>
      </c>
      <c r="C37" s="18"/>
      <c r="D37" s="16">
        <v>0</v>
      </c>
      <c r="E37" s="16">
        <v>0</v>
      </c>
      <c r="F37" s="16">
        <f t="shared" si="4"/>
        <v>0</v>
      </c>
      <c r="G37" s="16">
        <f t="shared" si="5"/>
        <v>0</v>
      </c>
      <c r="H37" s="16">
        <f t="shared" si="6"/>
        <v>0</v>
      </c>
      <c r="I37" s="16">
        <f t="shared" si="7"/>
        <v>0</v>
      </c>
      <c r="J37" s="16">
        <f t="shared" si="8"/>
        <v>0</v>
      </c>
      <c r="K37" s="16">
        <f t="shared" si="9"/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0"/>
        <v>0</v>
      </c>
      <c r="AP37" s="16">
        <f t="shared" si="11"/>
        <v>0</v>
      </c>
      <c r="AQ37" s="16">
        <f t="shared" si="12"/>
        <v>0</v>
      </c>
      <c r="AR37" s="16">
        <f t="shared" si="13"/>
        <v>0</v>
      </c>
      <c r="AS37" s="16">
        <f t="shared" si="14"/>
        <v>0</v>
      </c>
      <c r="AT37" s="16">
        <f t="shared" si="15"/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 t="shared" si="16"/>
        <v>0</v>
      </c>
      <c r="BZ37" s="16"/>
      <c r="CA37" s="17"/>
    </row>
    <row r="38" spans="1:79" ht="63.75">
      <c r="A38" s="13" t="s">
        <v>141</v>
      </c>
      <c r="B38" s="14" t="s">
        <v>143</v>
      </c>
      <c r="C38" s="18"/>
      <c r="D38" s="16">
        <v>0</v>
      </c>
      <c r="E38" s="16">
        <v>0</v>
      </c>
      <c r="F38" s="16">
        <f t="shared" si="4"/>
        <v>0</v>
      </c>
      <c r="G38" s="16">
        <f t="shared" si="5"/>
        <v>0</v>
      </c>
      <c r="H38" s="16">
        <f t="shared" si="6"/>
        <v>0</v>
      </c>
      <c r="I38" s="16">
        <f t="shared" si="7"/>
        <v>0</v>
      </c>
      <c r="J38" s="16">
        <f t="shared" si="8"/>
        <v>0</v>
      </c>
      <c r="K38" s="16">
        <f t="shared" si="9"/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f t="shared" si="10"/>
        <v>0</v>
      </c>
      <c r="AP38" s="16">
        <f t="shared" si="11"/>
        <v>0</v>
      </c>
      <c r="AQ38" s="16">
        <f t="shared" si="12"/>
        <v>0</v>
      </c>
      <c r="AR38" s="16">
        <f t="shared" si="13"/>
        <v>0</v>
      </c>
      <c r="AS38" s="16">
        <f t="shared" si="14"/>
        <v>0</v>
      </c>
      <c r="AT38" s="16">
        <f t="shared" si="15"/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 t="shared" si="16"/>
        <v>0</v>
      </c>
      <c r="BZ38" s="16"/>
      <c r="CA38" s="17"/>
    </row>
    <row r="39" spans="1:79" ht="51">
      <c r="A39" s="13" t="s">
        <v>141</v>
      </c>
      <c r="B39" s="14" t="s">
        <v>144</v>
      </c>
      <c r="C39" s="18"/>
      <c r="D39" s="16">
        <v>0</v>
      </c>
      <c r="E39" s="16">
        <v>0</v>
      </c>
      <c r="F39" s="16">
        <f t="shared" si="4"/>
        <v>0</v>
      </c>
      <c r="G39" s="16">
        <f t="shared" si="5"/>
        <v>0</v>
      </c>
      <c r="H39" s="16">
        <f t="shared" si="6"/>
        <v>0</v>
      </c>
      <c r="I39" s="16">
        <f t="shared" si="7"/>
        <v>0</v>
      </c>
      <c r="J39" s="16">
        <f t="shared" si="8"/>
        <v>0</v>
      </c>
      <c r="K39" s="16">
        <f t="shared" si="9"/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f t="shared" si="10"/>
        <v>0</v>
      </c>
      <c r="AP39" s="16">
        <f t="shared" si="11"/>
        <v>0</v>
      </c>
      <c r="AQ39" s="16">
        <f t="shared" si="12"/>
        <v>0</v>
      </c>
      <c r="AR39" s="16">
        <f t="shared" si="13"/>
        <v>0</v>
      </c>
      <c r="AS39" s="16">
        <f t="shared" si="14"/>
        <v>0</v>
      </c>
      <c r="AT39" s="16">
        <f t="shared" si="15"/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 t="shared" si="16"/>
        <v>0</v>
      </c>
      <c r="BZ39" s="16"/>
      <c r="CA39" s="17"/>
    </row>
    <row r="40" spans="1:79" ht="51">
      <c r="A40" s="13" t="s">
        <v>141</v>
      </c>
      <c r="B40" s="14" t="s">
        <v>145</v>
      </c>
      <c r="C40" s="18"/>
      <c r="D40" s="16">
        <v>0</v>
      </c>
      <c r="E40" s="16">
        <v>0</v>
      </c>
      <c r="F40" s="16">
        <f t="shared" si="4"/>
        <v>0</v>
      </c>
      <c r="G40" s="16">
        <f t="shared" si="5"/>
        <v>0</v>
      </c>
      <c r="H40" s="16">
        <f t="shared" si="6"/>
        <v>0</v>
      </c>
      <c r="I40" s="16">
        <f t="shared" si="7"/>
        <v>0</v>
      </c>
      <c r="J40" s="16">
        <f t="shared" si="8"/>
        <v>0</v>
      </c>
      <c r="K40" s="16">
        <f t="shared" si="9"/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f t="shared" si="10"/>
        <v>0</v>
      </c>
      <c r="AP40" s="16">
        <f t="shared" si="11"/>
        <v>0</v>
      </c>
      <c r="AQ40" s="16">
        <f t="shared" si="12"/>
        <v>0</v>
      </c>
      <c r="AR40" s="16">
        <f t="shared" si="13"/>
        <v>0</v>
      </c>
      <c r="AS40" s="16">
        <f t="shared" si="14"/>
        <v>0</v>
      </c>
      <c r="AT40" s="16">
        <f t="shared" si="15"/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f t="shared" si="16"/>
        <v>0</v>
      </c>
      <c r="BZ40" s="16"/>
      <c r="CA40" s="17"/>
    </row>
    <row r="41" spans="1:79" ht="25.5">
      <c r="A41" s="13" t="s">
        <v>146</v>
      </c>
      <c r="B41" s="14" t="s">
        <v>142</v>
      </c>
      <c r="C41" s="18"/>
      <c r="D41" s="16">
        <v>0</v>
      </c>
      <c r="E41" s="16">
        <v>0</v>
      </c>
      <c r="F41" s="16">
        <f t="shared" si="4"/>
        <v>0</v>
      </c>
      <c r="G41" s="16">
        <f t="shared" si="5"/>
        <v>0</v>
      </c>
      <c r="H41" s="16">
        <f t="shared" si="6"/>
        <v>0</v>
      </c>
      <c r="I41" s="16">
        <f t="shared" si="7"/>
        <v>0</v>
      </c>
      <c r="J41" s="16">
        <f t="shared" si="8"/>
        <v>0</v>
      </c>
      <c r="K41" s="16">
        <f t="shared" si="9"/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f t="shared" si="10"/>
        <v>0</v>
      </c>
      <c r="AP41" s="16">
        <f t="shared" si="11"/>
        <v>0</v>
      </c>
      <c r="AQ41" s="16">
        <f t="shared" si="12"/>
        <v>0</v>
      </c>
      <c r="AR41" s="16">
        <f t="shared" si="13"/>
        <v>0</v>
      </c>
      <c r="AS41" s="16">
        <f t="shared" si="14"/>
        <v>0</v>
      </c>
      <c r="AT41" s="16">
        <f t="shared" si="15"/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 t="shared" si="16"/>
        <v>0</v>
      </c>
      <c r="BZ41" s="16"/>
      <c r="CA41" s="17"/>
    </row>
    <row r="42" spans="1:79" ht="63.75">
      <c r="A42" s="13" t="s">
        <v>146</v>
      </c>
      <c r="B42" s="14" t="s">
        <v>143</v>
      </c>
      <c r="C42" s="18"/>
      <c r="D42" s="16">
        <v>0</v>
      </c>
      <c r="E42" s="16">
        <v>0</v>
      </c>
      <c r="F42" s="16">
        <f t="shared" si="4"/>
        <v>0</v>
      </c>
      <c r="G42" s="16">
        <f t="shared" si="5"/>
        <v>0</v>
      </c>
      <c r="H42" s="16">
        <f t="shared" si="6"/>
        <v>0</v>
      </c>
      <c r="I42" s="16">
        <f t="shared" si="7"/>
        <v>0</v>
      </c>
      <c r="J42" s="16">
        <f t="shared" si="8"/>
        <v>0</v>
      </c>
      <c r="K42" s="16">
        <f t="shared" si="9"/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f t="shared" si="10"/>
        <v>0</v>
      </c>
      <c r="AP42" s="16">
        <f t="shared" si="11"/>
        <v>0</v>
      </c>
      <c r="AQ42" s="16">
        <f t="shared" si="12"/>
        <v>0</v>
      </c>
      <c r="AR42" s="16">
        <f t="shared" si="13"/>
        <v>0</v>
      </c>
      <c r="AS42" s="16">
        <f t="shared" si="14"/>
        <v>0</v>
      </c>
      <c r="AT42" s="16">
        <f t="shared" si="15"/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f t="shared" si="16"/>
        <v>0</v>
      </c>
      <c r="BZ42" s="16"/>
      <c r="CA42" s="17"/>
    </row>
    <row r="43" spans="1:79" ht="51">
      <c r="A43" s="13" t="s">
        <v>146</v>
      </c>
      <c r="B43" s="14" t="s">
        <v>144</v>
      </c>
      <c r="C43" s="18"/>
      <c r="D43" s="16">
        <v>0</v>
      </c>
      <c r="E43" s="16">
        <v>0</v>
      </c>
      <c r="F43" s="16">
        <f t="shared" si="4"/>
        <v>0</v>
      </c>
      <c r="G43" s="16">
        <f t="shared" si="5"/>
        <v>0</v>
      </c>
      <c r="H43" s="16">
        <f t="shared" si="6"/>
        <v>0</v>
      </c>
      <c r="I43" s="16">
        <f t="shared" si="7"/>
        <v>0</v>
      </c>
      <c r="J43" s="16">
        <f t="shared" si="8"/>
        <v>0</v>
      </c>
      <c r="K43" s="16">
        <f t="shared" si="9"/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f t="shared" si="10"/>
        <v>0</v>
      </c>
      <c r="AP43" s="16">
        <f t="shared" si="11"/>
        <v>0</v>
      </c>
      <c r="AQ43" s="16">
        <f t="shared" si="12"/>
        <v>0</v>
      </c>
      <c r="AR43" s="16">
        <f t="shared" si="13"/>
        <v>0</v>
      </c>
      <c r="AS43" s="16">
        <f t="shared" si="14"/>
        <v>0</v>
      </c>
      <c r="AT43" s="16">
        <f t="shared" si="15"/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 t="shared" si="16"/>
        <v>0</v>
      </c>
      <c r="BZ43" s="16"/>
      <c r="CA43" s="17"/>
    </row>
    <row r="44" spans="1:79" ht="12.75">
      <c r="A44" s="13" t="s">
        <v>146</v>
      </c>
      <c r="B44" s="21" t="s">
        <v>147</v>
      </c>
      <c r="C44" s="18"/>
      <c r="D44" s="16">
        <v>0</v>
      </c>
      <c r="E44" s="16">
        <v>0</v>
      </c>
      <c r="F44" s="16">
        <f t="shared" si="4"/>
        <v>0</v>
      </c>
      <c r="G44" s="16">
        <f t="shared" si="5"/>
        <v>0</v>
      </c>
      <c r="H44" s="16">
        <f t="shared" si="6"/>
        <v>0</v>
      </c>
      <c r="I44" s="16">
        <f t="shared" si="7"/>
        <v>0</v>
      </c>
      <c r="J44" s="16">
        <f t="shared" si="8"/>
        <v>0</v>
      </c>
      <c r="K44" s="16">
        <f t="shared" si="9"/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f t="shared" si="10"/>
        <v>0</v>
      </c>
      <c r="AP44" s="16">
        <f t="shared" si="11"/>
        <v>0</v>
      </c>
      <c r="AQ44" s="16">
        <f t="shared" si="12"/>
        <v>0</v>
      </c>
      <c r="AR44" s="16">
        <f t="shared" si="13"/>
        <v>0</v>
      </c>
      <c r="AS44" s="16">
        <f t="shared" si="14"/>
        <v>0</v>
      </c>
      <c r="AT44" s="16">
        <f t="shared" si="15"/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f t="shared" si="16"/>
        <v>0</v>
      </c>
      <c r="BZ44" s="16"/>
      <c r="CA44" s="17"/>
    </row>
    <row r="45" spans="1:79" ht="51">
      <c r="A45" s="13" t="s">
        <v>146</v>
      </c>
      <c r="B45" s="14" t="s">
        <v>148</v>
      </c>
      <c r="C45" s="18"/>
      <c r="D45" s="16">
        <v>0</v>
      </c>
      <c r="E45" s="16">
        <v>0</v>
      </c>
      <c r="F45" s="16">
        <f t="shared" si="4"/>
        <v>0</v>
      </c>
      <c r="G45" s="16">
        <f t="shared" si="5"/>
        <v>0</v>
      </c>
      <c r="H45" s="16">
        <f t="shared" si="6"/>
        <v>0</v>
      </c>
      <c r="I45" s="16">
        <f t="shared" si="7"/>
        <v>0</v>
      </c>
      <c r="J45" s="16">
        <f t="shared" si="8"/>
        <v>0</v>
      </c>
      <c r="K45" s="16">
        <f t="shared" si="9"/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f t="shared" si="10"/>
        <v>0</v>
      </c>
      <c r="AP45" s="16">
        <f t="shared" si="11"/>
        <v>0</v>
      </c>
      <c r="AQ45" s="16">
        <f t="shared" si="12"/>
        <v>0</v>
      </c>
      <c r="AR45" s="16">
        <f t="shared" si="13"/>
        <v>0</v>
      </c>
      <c r="AS45" s="16">
        <f t="shared" si="14"/>
        <v>0</v>
      </c>
      <c r="AT45" s="16">
        <f t="shared" si="15"/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f t="shared" si="16"/>
        <v>0</v>
      </c>
      <c r="BZ45" s="16"/>
      <c r="CA45" s="17"/>
    </row>
    <row r="46" spans="1:79" ht="51">
      <c r="A46" s="13" t="s">
        <v>149</v>
      </c>
      <c r="B46" s="14" t="s">
        <v>150</v>
      </c>
      <c r="C46" s="18"/>
      <c r="D46" s="16">
        <v>0</v>
      </c>
      <c r="E46" s="16">
        <v>0</v>
      </c>
      <c r="F46" s="16">
        <f t="shared" si="4"/>
        <v>0</v>
      </c>
      <c r="G46" s="16">
        <f t="shared" si="5"/>
        <v>0</v>
      </c>
      <c r="H46" s="16">
        <f t="shared" si="6"/>
        <v>0</v>
      </c>
      <c r="I46" s="16">
        <f t="shared" si="7"/>
        <v>0</v>
      </c>
      <c r="J46" s="16">
        <f t="shared" si="8"/>
        <v>0</v>
      </c>
      <c r="K46" s="16">
        <f t="shared" si="9"/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f t="shared" si="10"/>
        <v>0</v>
      </c>
      <c r="AP46" s="16">
        <f t="shared" si="11"/>
        <v>0</v>
      </c>
      <c r="AQ46" s="16">
        <f t="shared" si="12"/>
        <v>0</v>
      </c>
      <c r="AR46" s="16">
        <f t="shared" si="13"/>
        <v>0</v>
      </c>
      <c r="AS46" s="16">
        <f t="shared" si="14"/>
        <v>0</v>
      </c>
      <c r="AT46" s="16">
        <f t="shared" si="15"/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f t="shared" si="16"/>
        <v>0</v>
      </c>
      <c r="BZ46" s="16"/>
      <c r="CA46" s="17"/>
    </row>
    <row r="47" spans="1:79" ht="38.25">
      <c r="A47" s="13" t="s">
        <v>151</v>
      </c>
      <c r="B47" s="14" t="s">
        <v>152</v>
      </c>
      <c r="C47" s="18"/>
      <c r="D47" s="16">
        <v>0</v>
      </c>
      <c r="E47" s="16">
        <v>0</v>
      </c>
      <c r="F47" s="16">
        <f t="shared" si="4"/>
        <v>0</v>
      </c>
      <c r="G47" s="16">
        <f t="shared" si="5"/>
        <v>0</v>
      </c>
      <c r="H47" s="16">
        <f t="shared" si="6"/>
        <v>0</v>
      </c>
      <c r="I47" s="16">
        <f t="shared" si="7"/>
        <v>0</v>
      </c>
      <c r="J47" s="16">
        <f t="shared" si="8"/>
        <v>0</v>
      </c>
      <c r="K47" s="16">
        <f t="shared" si="9"/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f t="shared" si="10"/>
        <v>0</v>
      </c>
      <c r="AP47" s="16">
        <f t="shared" si="11"/>
        <v>0</v>
      </c>
      <c r="AQ47" s="16">
        <f t="shared" si="12"/>
        <v>0</v>
      </c>
      <c r="AR47" s="16">
        <f t="shared" si="13"/>
        <v>0</v>
      </c>
      <c r="AS47" s="16">
        <f t="shared" si="14"/>
        <v>0</v>
      </c>
      <c r="AT47" s="16">
        <f t="shared" si="15"/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f t="shared" si="16"/>
        <v>0</v>
      </c>
      <c r="BZ47" s="16"/>
      <c r="CA47" s="17"/>
    </row>
    <row r="48" spans="1:79" ht="51">
      <c r="A48" s="13" t="s">
        <v>153</v>
      </c>
      <c r="B48" s="14" t="s">
        <v>154</v>
      </c>
      <c r="C48" s="18"/>
      <c r="D48" s="16">
        <v>0</v>
      </c>
      <c r="E48" s="16">
        <v>0</v>
      </c>
      <c r="F48" s="16">
        <f t="shared" si="4"/>
        <v>0</v>
      </c>
      <c r="G48" s="16">
        <f t="shared" si="5"/>
        <v>0</v>
      </c>
      <c r="H48" s="16">
        <f t="shared" si="6"/>
        <v>0</v>
      </c>
      <c r="I48" s="16">
        <f t="shared" si="7"/>
        <v>0</v>
      </c>
      <c r="J48" s="16">
        <f t="shared" si="8"/>
        <v>0</v>
      </c>
      <c r="K48" s="16">
        <f t="shared" si="9"/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f t="shared" si="10"/>
        <v>0</v>
      </c>
      <c r="AP48" s="16">
        <f t="shared" si="11"/>
        <v>0</v>
      </c>
      <c r="AQ48" s="16">
        <f t="shared" si="12"/>
        <v>0</v>
      </c>
      <c r="AR48" s="16">
        <f t="shared" si="13"/>
        <v>0</v>
      </c>
      <c r="AS48" s="16">
        <f t="shared" si="14"/>
        <v>0</v>
      </c>
      <c r="AT48" s="16">
        <f t="shared" si="15"/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f t="shared" si="16"/>
        <v>0</v>
      </c>
      <c r="BZ48" s="16"/>
      <c r="CA48" s="17"/>
    </row>
    <row r="49" spans="1:79" ht="41.25" customHeight="1">
      <c r="A49" s="13" t="s">
        <v>155</v>
      </c>
      <c r="B49" s="14" t="s">
        <v>156</v>
      </c>
      <c r="C49" s="15" t="s">
        <v>109</v>
      </c>
      <c r="D49" s="16">
        <v>188.983410109279</v>
      </c>
      <c r="E49" s="16">
        <v>0</v>
      </c>
      <c r="F49" s="16">
        <f t="shared" si="4"/>
        <v>188.983410109279</v>
      </c>
      <c r="G49" s="16">
        <f t="shared" si="5"/>
        <v>15.530000000000005</v>
      </c>
      <c r="H49" s="16">
        <f t="shared" si="6"/>
        <v>0</v>
      </c>
      <c r="I49" s="16">
        <f t="shared" si="7"/>
        <v>56.197</v>
      </c>
      <c r="J49" s="16">
        <f t="shared" si="8"/>
        <v>0</v>
      </c>
      <c r="K49" s="16">
        <f t="shared" si="9"/>
        <v>353</v>
      </c>
      <c r="L49" s="16">
        <v>0</v>
      </c>
      <c r="M49" s="16">
        <f>M50+M198+M340+M442</f>
        <v>31.31002043467363</v>
      </c>
      <c r="N49" s="16">
        <f aca="true" t="shared" si="23" ref="N49:U49">N50+N198+N340+N442</f>
        <v>8.840000000000003</v>
      </c>
      <c r="O49" s="16">
        <f t="shared" si="23"/>
        <v>0</v>
      </c>
      <c r="P49" s="16">
        <f t="shared" si="23"/>
        <v>12.167000000000002</v>
      </c>
      <c r="Q49" s="16">
        <f t="shared" si="23"/>
        <v>0</v>
      </c>
      <c r="R49" s="16">
        <f t="shared" si="23"/>
        <v>71</v>
      </c>
      <c r="S49" s="16">
        <f t="shared" si="23"/>
        <v>0</v>
      </c>
      <c r="T49" s="16">
        <f t="shared" si="23"/>
        <v>41.74376599742943</v>
      </c>
      <c r="U49" s="16">
        <f t="shared" si="23"/>
        <v>3.5300000000000002</v>
      </c>
      <c r="V49" s="16">
        <f aca="true" t="shared" si="24" ref="V49:AM49">V50+V198+V340+V442</f>
        <v>0</v>
      </c>
      <c r="W49" s="16">
        <f t="shared" si="24"/>
        <v>25.483000000000004</v>
      </c>
      <c r="X49" s="16">
        <f t="shared" si="24"/>
        <v>0</v>
      </c>
      <c r="Y49" s="16">
        <f t="shared" si="24"/>
        <v>68</v>
      </c>
      <c r="Z49" s="16">
        <f t="shared" si="24"/>
        <v>0</v>
      </c>
      <c r="AA49" s="16">
        <f t="shared" si="24"/>
        <v>62.753688247804845</v>
      </c>
      <c r="AB49" s="16">
        <f t="shared" si="24"/>
        <v>2.7600000000000002</v>
      </c>
      <c r="AC49" s="16">
        <f t="shared" si="24"/>
        <v>0</v>
      </c>
      <c r="AD49" s="16">
        <f t="shared" si="24"/>
        <v>15.723</v>
      </c>
      <c r="AE49" s="16">
        <f t="shared" si="24"/>
        <v>0</v>
      </c>
      <c r="AF49" s="16">
        <f t="shared" si="24"/>
        <v>102</v>
      </c>
      <c r="AG49" s="16">
        <f t="shared" si="24"/>
        <v>0</v>
      </c>
      <c r="AH49" s="16">
        <f t="shared" si="24"/>
        <v>53.1759354293711</v>
      </c>
      <c r="AI49" s="16">
        <f t="shared" si="24"/>
        <v>0.4</v>
      </c>
      <c r="AJ49" s="16">
        <f t="shared" si="24"/>
        <v>0</v>
      </c>
      <c r="AK49" s="16">
        <f t="shared" si="24"/>
        <v>2.8240000000000003</v>
      </c>
      <c r="AL49" s="16">
        <f t="shared" si="24"/>
        <v>0</v>
      </c>
      <c r="AM49" s="16">
        <f t="shared" si="24"/>
        <v>112</v>
      </c>
      <c r="AN49" s="16">
        <v>0</v>
      </c>
      <c r="AO49" s="16">
        <f t="shared" si="10"/>
        <v>194.55446977</v>
      </c>
      <c r="AP49" s="16">
        <f t="shared" si="11"/>
        <v>15.530000000000001</v>
      </c>
      <c r="AQ49" s="16">
        <f t="shared" si="12"/>
        <v>0</v>
      </c>
      <c r="AR49" s="16">
        <f t="shared" si="13"/>
        <v>56.388000000000005</v>
      </c>
      <c r="AS49" s="16">
        <f t="shared" si="14"/>
        <v>0</v>
      </c>
      <c r="AT49" s="16">
        <f t="shared" si="15"/>
        <v>346</v>
      </c>
      <c r="AU49" s="16">
        <v>0</v>
      </c>
      <c r="AV49" s="16">
        <f aca="true" t="shared" si="25" ref="AV49:BV49">AV50+AV198+AV340+AV442</f>
        <v>35.51187116</v>
      </c>
      <c r="AW49" s="16">
        <f t="shared" si="25"/>
        <v>9.490000000000002</v>
      </c>
      <c r="AX49" s="16">
        <f t="shared" si="25"/>
        <v>0</v>
      </c>
      <c r="AY49" s="16">
        <f t="shared" si="25"/>
        <v>11.622000000000002</v>
      </c>
      <c r="AZ49" s="16">
        <f t="shared" si="25"/>
        <v>0</v>
      </c>
      <c r="BA49" s="16">
        <f t="shared" si="25"/>
        <v>71</v>
      </c>
      <c r="BB49" s="16">
        <f t="shared" si="25"/>
        <v>0</v>
      </c>
      <c r="BC49" s="16">
        <f t="shared" si="25"/>
        <v>37.354430719999996</v>
      </c>
      <c r="BD49" s="16">
        <f t="shared" si="25"/>
        <v>1.63</v>
      </c>
      <c r="BE49" s="16">
        <f t="shared" si="25"/>
        <v>0</v>
      </c>
      <c r="BF49" s="16">
        <f t="shared" si="25"/>
        <v>27.135</v>
      </c>
      <c r="BG49" s="16">
        <f t="shared" si="25"/>
        <v>0</v>
      </c>
      <c r="BH49" s="40">
        <f t="shared" si="25"/>
        <v>73</v>
      </c>
      <c r="BI49" s="16">
        <f t="shared" si="25"/>
        <v>0</v>
      </c>
      <c r="BJ49" s="16">
        <f t="shared" si="25"/>
        <v>63.16205523</v>
      </c>
      <c r="BK49" s="16">
        <f t="shared" si="25"/>
        <v>2.01</v>
      </c>
      <c r="BL49" s="16">
        <f t="shared" si="25"/>
        <v>0</v>
      </c>
      <c r="BM49" s="16">
        <f t="shared" si="25"/>
        <v>15.488</v>
      </c>
      <c r="BN49" s="16">
        <f t="shared" si="25"/>
        <v>0</v>
      </c>
      <c r="BO49" s="16">
        <f t="shared" si="25"/>
        <v>83</v>
      </c>
      <c r="BP49" s="16">
        <f t="shared" si="25"/>
        <v>0</v>
      </c>
      <c r="BQ49" s="16">
        <v>58.526112659999995</v>
      </c>
      <c r="BR49" s="16">
        <f t="shared" si="25"/>
        <v>2.4</v>
      </c>
      <c r="BS49" s="16">
        <f t="shared" si="25"/>
        <v>0</v>
      </c>
      <c r="BT49" s="16">
        <f t="shared" si="25"/>
        <v>2.143</v>
      </c>
      <c r="BU49" s="16">
        <f t="shared" si="25"/>
        <v>0</v>
      </c>
      <c r="BV49" s="16">
        <f t="shared" si="25"/>
        <v>119</v>
      </c>
      <c r="BW49" s="16">
        <v>0</v>
      </c>
      <c r="BX49" s="16">
        <v>0</v>
      </c>
      <c r="BY49" s="16">
        <f t="shared" si="16"/>
        <v>5.571059660721005</v>
      </c>
      <c r="BZ49" s="16">
        <f>BY49/F49*100</f>
        <v>2.947909373367514</v>
      </c>
      <c r="CA49" s="22"/>
    </row>
    <row r="50" spans="1:79" ht="41.25" customHeight="1">
      <c r="A50" s="13" t="s">
        <v>157</v>
      </c>
      <c r="B50" s="14" t="s">
        <v>158</v>
      </c>
      <c r="C50" s="15" t="s">
        <v>109</v>
      </c>
      <c r="D50" s="16">
        <v>42.87787491767781</v>
      </c>
      <c r="E50" s="16">
        <v>0</v>
      </c>
      <c r="F50" s="16">
        <f t="shared" si="4"/>
        <v>42.87787491767781</v>
      </c>
      <c r="G50" s="16">
        <f t="shared" si="5"/>
        <v>15.530000000000005</v>
      </c>
      <c r="H50" s="16">
        <f t="shared" si="6"/>
        <v>0</v>
      </c>
      <c r="I50" s="16">
        <f t="shared" si="7"/>
        <v>0</v>
      </c>
      <c r="J50" s="16">
        <f t="shared" si="8"/>
        <v>0</v>
      </c>
      <c r="K50" s="16">
        <f t="shared" si="9"/>
        <v>146</v>
      </c>
      <c r="L50" s="16">
        <v>0</v>
      </c>
      <c r="M50" s="16">
        <f>M51+M78</f>
        <v>12.378893822208001</v>
      </c>
      <c r="N50" s="16">
        <f aca="true" t="shared" si="26" ref="N50:T50">N51+N78</f>
        <v>8.840000000000003</v>
      </c>
      <c r="O50" s="16">
        <f t="shared" si="26"/>
        <v>0</v>
      </c>
      <c r="P50" s="16">
        <f t="shared" si="26"/>
        <v>0</v>
      </c>
      <c r="Q50" s="16">
        <f t="shared" si="26"/>
        <v>0</v>
      </c>
      <c r="R50" s="16">
        <f t="shared" si="26"/>
        <v>51</v>
      </c>
      <c r="S50" s="16">
        <f t="shared" si="26"/>
        <v>0</v>
      </c>
      <c r="T50" s="16">
        <f t="shared" si="26"/>
        <v>12.68716890784</v>
      </c>
      <c r="U50" s="16">
        <f>U51+U78</f>
        <v>3.5300000000000002</v>
      </c>
      <c r="V50" s="16">
        <f aca="true" t="shared" si="27" ref="V50:AM50">V51+V78</f>
        <v>0</v>
      </c>
      <c r="W50" s="16">
        <f t="shared" si="27"/>
        <v>0</v>
      </c>
      <c r="X50" s="16">
        <f t="shared" si="27"/>
        <v>0</v>
      </c>
      <c r="Y50" s="16">
        <f t="shared" si="27"/>
        <v>65</v>
      </c>
      <c r="Z50" s="16">
        <f t="shared" si="27"/>
        <v>0</v>
      </c>
      <c r="AA50" s="16">
        <f t="shared" si="27"/>
        <v>12.9277707765258</v>
      </c>
      <c r="AB50" s="16">
        <f t="shared" si="27"/>
        <v>2.7600000000000002</v>
      </c>
      <c r="AC50" s="16">
        <f t="shared" si="27"/>
        <v>0</v>
      </c>
      <c r="AD50" s="16">
        <f t="shared" si="27"/>
        <v>0</v>
      </c>
      <c r="AE50" s="16">
        <f t="shared" si="27"/>
        <v>0</v>
      </c>
      <c r="AF50" s="16">
        <f t="shared" si="27"/>
        <v>25</v>
      </c>
      <c r="AG50" s="16">
        <f t="shared" si="27"/>
        <v>0</v>
      </c>
      <c r="AH50" s="16">
        <f t="shared" si="27"/>
        <v>4.8840414111040005</v>
      </c>
      <c r="AI50" s="16">
        <f t="shared" si="27"/>
        <v>0.4</v>
      </c>
      <c r="AJ50" s="16">
        <f t="shared" si="27"/>
        <v>0</v>
      </c>
      <c r="AK50" s="16">
        <f t="shared" si="27"/>
        <v>0</v>
      </c>
      <c r="AL50" s="16">
        <f t="shared" si="27"/>
        <v>0</v>
      </c>
      <c r="AM50" s="16">
        <f t="shared" si="27"/>
        <v>5</v>
      </c>
      <c r="AN50" s="16">
        <v>0</v>
      </c>
      <c r="AO50" s="16">
        <f t="shared" si="10"/>
        <v>43.50748098</v>
      </c>
      <c r="AP50" s="16">
        <f t="shared" si="11"/>
        <v>15.530000000000001</v>
      </c>
      <c r="AQ50" s="16">
        <f t="shared" si="12"/>
        <v>0</v>
      </c>
      <c r="AR50" s="16">
        <f t="shared" si="13"/>
        <v>0</v>
      </c>
      <c r="AS50" s="16">
        <f t="shared" si="14"/>
        <v>0</v>
      </c>
      <c r="AT50" s="16">
        <f t="shared" si="15"/>
        <v>144</v>
      </c>
      <c r="AU50" s="16">
        <v>0</v>
      </c>
      <c r="AV50" s="16">
        <f aca="true" t="shared" si="28" ref="AV50:BV50">AV51+AV78</f>
        <v>15.56139551</v>
      </c>
      <c r="AW50" s="16">
        <f t="shared" si="28"/>
        <v>9.490000000000002</v>
      </c>
      <c r="AX50" s="16">
        <f t="shared" si="28"/>
        <v>0</v>
      </c>
      <c r="AY50" s="16">
        <f t="shared" si="28"/>
        <v>0</v>
      </c>
      <c r="AZ50" s="16">
        <f t="shared" si="28"/>
        <v>0</v>
      </c>
      <c r="BA50" s="16">
        <f t="shared" si="28"/>
        <v>51</v>
      </c>
      <c r="BB50" s="16">
        <f t="shared" si="28"/>
        <v>0</v>
      </c>
      <c r="BC50" s="16">
        <f t="shared" si="28"/>
        <v>9.07216349</v>
      </c>
      <c r="BD50" s="16">
        <f t="shared" si="28"/>
        <v>1.63</v>
      </c>
      <c r="BE50" s="16">
        <f t="shared" si="28"/>
        <v>0</v>
      </c>
      <c r="BF50" s="16">
        <f t="shared" si="28"/>
        <v>0</v>
      </c>
      <c r="BG50" s="16">
        <f t="shared" si="28"/>
        <v>0</v>
      </c>
      <c r="BH50" s="40">
        <f t="shared" si="28"/>
        <v>69</v>
      </c>
      <c r="BI50" s="16">
        <f t="shared" si="28"/>
        <v>0</v>
      </c>
      <c r="BJ50" s="16">
        <f t="shared" si="28"/>
        <v>11.05040356</v>
      </c>
      <c r="BK50" s="16">
        <f t="shared" si="28"/>
        <v>2.01</v>
      </c>
      <c r="BL50" s="16">
        <f t="shared" si="28"/>
        <v>0</v>
      </c>
      <c r="BM50" s="16">
        <f t="shared" si="28"/>
        <v>0</v>
      </c>
      <c r="BN50" s="16">
        <f t="shared" si="28"/>
        <v>0</v>
      </c>
      <c r="BO50" s="16">
        <f t="shared" si="28"/>
        <v>21</v>
      </c>
      <c r="BP50" s="16">
        <f t="shared" si="28"/>
        <v>0</v>
      </c>
      <c r="BQ50" s="16">
        <v>7.823518420000001</v>
      </c>
      <c r="BR50" s="16">
        <f t="shared" si="28"/>
        <v>2.4</v>
      </c>
      <c r="BS50" s="16">
        <f t="shared" si="28"/>
        <v>0</v>
      </c>
      <c r="BT50" s="16">
        <f t="shared" si="28"/>
        <v>0</v>
      </c>
      <c r="BU50" s="16">
        <f t="shared" si="28"/>
        <v>0</v>
      </c>
      <c r="BV50" s="16">
        <f t="shared" si="28"/>
        <v>3</v>
      </c>
      <c r="BW50" s="16">
        <v>0</v>
      </c>
      <c r="BX50" s="16">
        <v>0</v>
      </c>
      <c r="BY50" s="16">
        <f t="shared" si="16"/>
        <v>0.6296060623221891</v>
      </c>
      <c r="BZ50" s="16">
        <f>BY50/F50*100</f>
        <v>1.468370490680762</v>
      </c>
      <c r="CA50" s="22"/>
    </row>
    <row r="51" spans="1:79" ht="41.25" customHeight="1">
      <c r="A51" s="13" t="s">
        <v>159</v>
      </c>
      <c r="B51" s="14" t="s">
        <v>160</v>
      </c>
      <c r="C51" s="15" t="s">
        <v>109</v>
      </c>
      <c r="D51" s="16">
        <v>19.3062046168778</v>
      </c>
      <c r="E51" s="16">
        <v>0</v>
      </c>
      <c r="F51" s="16">
        <f t="shared" si="4"/>
        <v>19.3062046168778</v>
      </c>
      <c r="G51" s="16">
        <f t="shared" si="5"/>
        <v>5.030000000000001</v>
      </c>
      <c r="H51" s="16">
        <f t="shared" si="6"/>
        <v>0</v>
      </c>
      <c r="I51" s="16">
        <f t="shared" si="7"/>
        <v>0</v>
      </c>
      <c r="J51" s="16">
        <f t="shared" si="8"/>
        <v>0</v>
      </c>
      <c r="K51" s="16">
        <f t="shared" si="9"/>
        <v>0</v>
      </c>
      <c r="L51" s="16">
        <v>0</v>
      </c>
      <c r="M51" s="16">
        <v>3.146960822208</v>
      </c>
      <c r="N51" s="16">
        <f>N52</f>
        <v>0.8</v>
      </c>
      <c r="O51" s="16">
        <v>0</v>
      </c>
      <c r="P51" s="16">
        <v>0</v>
      </c>
      <c r="Q51" s="16">
        <v>0</v>
      </c>
      <c r="R51" s="16">
        <v>0</v>
      </c>
      <c r="S51" s="16">
        <f aca="true" t="shared" si="29" ref="S51:BO51">S52</f>
        <v>0</v>
      </c>
      <c r="T51" s="16">
        <v>5.16007490784</v>
      </c>
      <c r="U51" s="16">
        <f t="shared" si="29"/>
        <v>1.07</v>
      </c>
      <c r="V51" s="16">
        <f t="shared" si="29"/>
        <v>0</v>
      </c>
      <c r="W51" s="16">
        <f t="shared" si="29"/>
        <v>0</v>
      </c>
      <c r="X51" s="16">
        <f t="shared" si="29"/>
        <v>0</v>
      </c>
      <c r="Y51" s="16">
        <f t="shared" si="29"/>
        <v>0</v>
      </c>
      <c r="Z51" s="16">
        <f t="shared" si="29"/>
        <v>0</v>
      </c>
      <c r="AA51" s="16">
        <v>8.6769229757258</v>
      </c>
      <c r="AB51" s="16">
        <f t="shared" si="29"/>
        <v>2.7600000000000002</v>
      </c>
      <c r="AC51" s="16">
        <f t="shared" si="29"/>
        <v>0</v>
      </c>
      <c r="AD51" s="16">
        <f t="shared" si="29"/>
        <v>0</v>
      </c>
      <c r="AE51" s="16">
        <f t="shared" si="29"/>
        <v>0</v>
      </c>
      <c r="AF51" s="16">
        <f t="shared" si="29"/>
        <v>0</v>
      </c>
      <c r="AG51" s="16">
        <f t="shared" si="29"/>
        <v>0</v>
      </c>
      <c r="AH51" s="16">
        <v>2.322245911104</v>
      </c>
      <c r="AI51" s="16">
        <f t="shared" si="29"/>
        <v>0.4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  <c r="AN51" s="16">
        <f t="shared" si="29"/>
        <v>0</v>
      </c>
      <c r="AO51" s="16">
        <f t="shared" si="10"/>
        <v>20.56256739</v>
      </c>
      <c r="AP51" s="16">
        <f t="shared" si="11"/>
        <v>5.029999999999999</v>
      </c>
      <c r="AQ51" s="16">
        <f t="shared" si="12"/>
        <v>0</v>
      </c>
      <c r="AR51" s="16">
        <f t="shared" si="13"/>
        <v>0</v>
      </c>
      <c r="AS51" s="16">
        <f t="shared" si="14"/>
        <v>0</v>
      </c>
      <c r="AT51" s="16">
        <f t="shared" si="15"/>
        <v>0</v>
      </c>
      <c r="AU51" s="16">
        <f t="shared" si="29"/>
        <v>0</v>
      </c>
      <c r="AV51" s="16">
        <f t="shared" si="29"/>
        <v>6.3711895400000005</v>
      </c>
      <c r="AW51" s="16">
        <f t="shared" si="29"/>
        <v>1.4500000000000002</v>
      </c>
      <c r="AX51" s="16">
        <f t="shared" si="29"/>
        <v>0</v>
      </c>
      <c r="AY51" s="16">
        <f t="shared" si="29"/>
        <v>0</v>
      </c>
      <c r="AZ51" s="16">
        <f t="shared" si="29"/>
        <v>0</v>
      </c>
      <c r="BA51" s="16">
        <f t="shared" si="29"/>
        <v>0</v>
      </c>
      <c r="BB51" s="16">
        <f t="shared" si="29"/>
        <v>0</v>
      </c>
      <c r="BC51" s="16">
        <f t="shared" si="29"/>
        <v>1.8556739199999999</v>
      </c>
      <c r="BD51" s="16">
        <f t="shared" si="29"/>
        <v>0.42000000000000004</v>
      </c>
      <c r="BE51" s="16">
        <f t="shared" si="29"/>
        <v>0</v>
      </c>
      <c r="BF51" s="16">
        <f t="shared" si="29"/>
        <v>0</v>
      </c>
      <c r="BG51" s="16">
        <f t="shared" si="29"/>
        <v>0</v>
      </c>
      <c r="BH51" s="16">
        <f t="shared" si="29"/>
        <v>0</v>
      </c>
      <c r="BI51" s="16">
        <f t="shared" si="29"/>
        <v>0</v>
      </c>
      <c r="BJ51" s="16">
        <f t="shared" si="29"/>
        <v>5.0890941</v>
      </c>
      <c r="BK51" s="16">
        <f t="shared" si="29"/>
        <v>0.76</v>
      </c>
      <c r="BL51" s="16">
        <f t="shared" si="29"/>
        <v>0</v>
      </c>
      <c r="BM51" s="16">
        <f t="shared" si="29"/>
        <v>0</v>
      </c>
      <c r="BN51" s="16">
        <f t="shared" si="29"/>
        <v>0</v>
      </c>
      <c r="BO51" s="16">
        <f t="shared" si="29"/>
        <v>0</v>
      </c>
      <c r="BP51" s="16">
        <f aca="true" t="shared" si="30" ref="BP51:BV51">BP52</f>
        <v>0</v>
      </c>
      <c r="BQ51" s="16">
        <v>7.246609830000001</v>
      </c>
      <c r="BR51" s="16">
        <f t="shared" si="30"/>
        <v>2.4</v>
      </c>
      <c r="BS51" s="16">
        <f t="shared" si="30"/>
        <v>0</v>
      </c>
      <c r="BT51" s="16">
        <f t="shared" si="30"/>
        <v>0</v>
      </c>
      <c r="BU51" s="16">
        <f t="shared" si="30"/>
        <v>0</v>
      </c>
      <c r="BV51" s="16">
        <f t="shared" si="30"/>
        <v>0</v>
      </c>
      <c r="BW51" s="16">
        <v>0</v>
      </c>
      <c r="BX51" s="16">
        <v>0</v>
      </c>
      <c r="BY51" s="16">
        <f t="shared" si="16"/>
        <v>1.256362773122202</v>
      </c>
      <c r="BZ51" s="16">
        <f>BY51/F51*100</f>
        <v>6.507559606116829</v>
      </c>
      <c r="CA51" s="22"/>
    </row>
    <row r="52" spans="1:79" ht="41.25" customHeight="1">
      <c r="A52" s="13" t="s">
        <v>243</v>
      </c>
      <c r="B52" s="19" t="s">
        <v>161</v>
      </c>
      <c r="C52" s="72" t="s">
        <v>244</v>
      </c>
      <c r="D52" s="16">
        <v>19.3062046168778</v>
      </c>
      <c r="E52" s="16">
        <v>0</v>
      </c>
      <c r="F52" s="16">
        <f t="shared" si="4"/>
        <v>19.3062046168778</v>
      </c>
      <c r="G52" s="16">
        <f t="shared" si="5"/>
        <v>5.030000000000001</v>
      </c>
      <c r="H52" s="16">
        <f t="shared" si="6"/>
        <v>0</v>
      </c>
      <c r="I52" s="16">
        <f t="shared" si="7"/>
        <v>0</v>
      </c>
      <c r="J52" s="16">
        <f t="shared" si="8"/>
        <v>0</v>
      </c>
      <c r="K52" s="16">
        <f t="shared" si="9"/>
        <v>0</v>
      </c>
      <c r="L52" s="16">
        <v>0</v>
      </c>
      <c r="M52" s="16">
        <v>3.146960822208</v>
      </c>
      <c r="N52" s="16">
        <f>SUM(N55:N77)</f>
        <v>0.8</v>
      </c>
      <c r="O52" s="16">
        <v>0</v>
      </c>
      <c r="P52" s="16">
        <v>0</v>
      </c>
      <c r="Q52" s="16">
        <v>0</v>
      </c>
      <c r="R52" s="16">
        <v>0</v>
      </c>
      <c r="S52" s="16">
        <f>SUM(S54:S57)</f>
        <v>0</v>
      </c>
      <c r="T52" s="16">
        <v>5.16007490784</v>
      </c>
      <c r="U52" s="16">
        <f>SUM(U55:U77)</f>
        <v>1.07</v>
      </c>
      <c r="V52" s="16">
        <f aca="true" t="shared" si="31" ref="V52:AF52">SUM(V54:V77)</f>
        <v>0</v>
      </c>
      <c r="W52" s="16">
        <f t="shared" si="31"/>
        <v>0</v>
      </c>
      <c r="X52" s="16">
        <f t="shared" si="31"/>
        <v>0</v>
      </c>
      <c r="Y52" s="16">
        <f t="shared" si="31"/>
        <v>0</v>
      </c>
      <c r="Z52" s="16">
        <f t="shared" si="31"/>
        <v>0</v>
      </c>
      <c r="AA52" s="16">
        <v>8.6769229757258</v>
      </c>
      <c r="AB52" s="16">
        <f>SUM(AB55:AB77)</f>
        <v>2.7600000000000002</v>
      </c>
      <c r="AC52" s="16">
        <f t="shared" si="31"/>
        <v>0</v>
      </c>
      <c r="AD52" s="16">
        <f t="shared" si="31"/>
        <v>0</v>
      </c>
      <c r="AE52" s="16">
        <f t="shared" si="31"/>
        <v>0</v>
      </c>
      <c r="AF52" s="16">
        <f t="shared" si="31"/>
        <v>0</v>
      </c>
      <c r="AG52" s="16">
        <f>SUM(AG54:AG57)</f>
        <v>0</v>
      </c>
      <c r="AH52" s="16">
        <v>2.322245911104</v>
      </c>
      <c r="AI52" s="16">
        <f>SUM(AI55:AI77)</f>
        <v>0.4</v>
      </c>
      <c r="AJ52" s="16">
        <f>SUM(AJ54:AJ57)</f>
        <v>0</v>
      </c>
      <c r="AK52" s="16">
        <f>SUM(AK54:AK57)</f>
        <v>0</v>
      </c>
      <c r="AL52" s="16">
        <f>SUM(AL54:AL57)</f>
        <v>0</v>
      </c>
      <c r="AM52" s="16">
        <f>SUM(AM54:AM57)</f>
        <v>0</v>
      </c>
      <c r="AN52" s="16">
        <v>0</v>
      </c>
      <c r="AO52" s="16">
        <f t="shared" si="10"/>
        <v>20.56256739</v>
      </c>
      <c r="AP52" s="16">
        <f t="shared" si="11"/>
        <v>5.029999999999999</v>
      </c>
      <c r="AQ52" s="16">
        <f t="shared" si="12"/>
        <v>0</v>
      </c>
      <c r="AR52" s="16">
        <f t="shared" si="13"/>
        <v>0</v>
      </c>
      <c r="AS52" s="16">
        <f t="shared" si="14"/>
        <v>0</v>
      </c>
      <c r="AT52" s="16">
        <f t="shared" si="15"/>
        <v>0</v>
      </c>
      <c r="AU52" s="16">
        <v>0</v>
      </c>
      <c r="AV52" s="16">
        <f aca="true" t="shared" si="32" ref="AV52:BO52">SUM(AV54:AV77)</f>
        <v>6.3711895400000005</v>
      </c>
      <c r="AW52" s="16">
        <f t="shared" si="32"/>
        <v>1.4500000000000002</v>
      </c>
      <c r="AX52" s="16">
        <f t="shared" si="32"/>
        <v>0</v>
      </c>
      <c r="AY52" s="16">
        <f t="shared" si="32"/>
        <v>0</v>
      </c>
      <c r="AZ52" s="16">
        <f t="shared" si="32"/>
        <v>0</v>
      </c>
      <c r="BA52" s="16">
        <f t="shared" si="32"/>
        <v>0</v>
      </c>
      <c r="BB52" s="16">
        <f t="shared" si="32"/>
        <v>0</v>
      </c>
      <c r="BC52" s="16">
        <f t="shared" si="32"/>
        <v>1.8556739199999999</v>
      </c>
      <c r="BD52" s="16">
        <f t="shared" si="32"/>
        <v>0.42000000000000004</v>
      </c>
      <c r="BE52" s="16">
        <f t="shared" si="32"/>
        <v>0</v>
      </c>
      <c r="BF52" s="16">
        <f t="shared" si="32"/>
        <v>0</v>
      </c>
      <c r="BG52" s="16">
        <f t="shared" si="32"/>
        <v>0</v>
      </c>
      <c r="BH52" s="40">
        <f t="shared" si="32"/>
        <v>0</v>
      </c>
      <c r="BI52" s="16">
        <f t="shared" si="32"/>
        <v>0</v>
      </c>
      <c r="BJ52" s="16">
        <f t="shared" si="32"/>
        <v>5.0890941</v>
      </c>
      <c r="BK52" s="16">
        <f t="shared" si="32"/>
        <v>0.76</v>
      </c>
      <c r="BL52" s="16">
        <f t="shared" si="32"/>
        <v>0</v>
      </c>
      <c r="BM52" s="16">
        <f t="shared" si="32"/>
        <v>0</v>
      </c>
      <c r="BN52" s="16">
        <f t="shared" si="32"/>
        <v>0</v>
      </c>
      <c r="BO52" s="16">
        <f t="shared" si="32"/>
        <v>0</v>
      </c>
      <c r="BP52" s="16">
        <f aca="true" t="shared" si="33" ref="BP52:BV52">SUM(BP54:BP77)</f>
        <v>0</v>
      </c>
      <c r="BQ52" s="16">
        <v>7.246609830000001</v>
      </c>
      <c r="BR52" s="16">
        <f t="shared" si="33"/>
        <v>2.4</v>
      </c>
      <c r="BS52" s="16">
        <f t="shared" si="33"/>
        <v>0</v>
      </c>
      <c r="BT52" s="16">
        <f t="shared" si="33"/>
        <v>0</v>
      </c>
      <c r="BU52" s="16">
        <f t="shared" si="33"/>
        <v>0</v>
      </c>
      <c r="BV52" s="16">
        <f t="shared" si="33"/>
        <v>0</v>
      </c>
      <c r="BW52" s="16">
        <v>0</v>
      </c>
      <c r="BX52" s="16">
        <v>0</v>
      </c>
      <c r="BY52" s="16">
        <f t="shared" si="16"/>
        <v>1.256362773122202</v>
      </c>
      <c r="BZ52" s="16">
        <f>BY52/F52*100</f>
        <v>6.507559606116829</v>
      </c>
      <c r="CA52" s="22"/>
    </row>
    <row r="53" spans="1:79" ht="13.5">
      <c r="A53" s="13"/>
      <c r="B53" s="23" t="s">
        <v>245</v>
      </c>
      <c r="C53" s="24"/>
      <c r="D53" s="16">
        <v>0</v>
      </c>
      <c r="E53" s="16">
        <v>0</v>
      </c>
      <c r="F53" s="16">
        <f t="shared" si="4"/>
        <v>0</v>
      </c>
      <c r="G53" s="16">
        <f t="shared" si="5"/>
        <v>0</v>
      </c>
      <c r="H53" s="16">
        <f t="shared" si="6"/>
        <v>0</v>
      </c>
      <c r="I53" s="16">
        <f t="shared" si="7"/>
        <v>0</v>
      </c>
      <c r="J53" s="16">
        <f t="shared" si="8"/>
        <v>0</v>
      </c>
      <c r="K53" s="16">
        <f t="shared" si="9"/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f t="shared" si="10"/>
        <v>0</v>
      </c>
      <c r="AP53" s="16">
        <f t="shared" si="11"/>
        <v>0</v>
      </c>
      <c r="AQ53" s="16">
        <f t="shared" si="12"/>
        <v>0</v>
      </c>
      <c r="AR53" s="16">
        <f t="shared" si="13"/>
        <v>0</v>
      </c>
      <c r="AS53" s="16">
        <f t="shared" si="14"/>
        <v>0</v>
      </c>
      <c r="AT53" s="16">
        <f t="shared" si="15"/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f t="shared" si="16"/>
        <v>0</v>
      </c>
      <c r="BZ53" s="16"/>
      <c r="CA53" s="17"/>
    </row>
    <row r="54" spans="1:79" ht="13.5">
      <c r="A54" s="13"/>
      <c r="B54" s="23" t="s">
        <v>246</v>
      </c>
      <c r="C54" s="24"/>
      <c r="D54" s="16">
        <v>0</v>
      </c>
      <c r="E54" s="16">
        <v>0</v>
      </c>
      <c r="F54" s="16">
        <f t="shared" si="4"/>
        <v>0</v>
      </c>
      <c r="G54" s="16">
        <f t="shared" si="5"/>
        <v>0</v>
      </c>
      <c r="H54" s="16">
        <f t="shared" si="6"/>
        <v>0</v>
      </c>
      <c r="I54" s="16">
        <f t="shared" si="7"/>
        <v>0</v>
      </c>
      <c r="J54" s="16">
        <f t="shared" si="8"/>
        <v>0</v>
      </c>
      <c r="K54" s="16">
        <f t="shared" si="9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f t="shared" si="10"/>
        <v>0</v>
      </c>
      <c r="AP54" s="16">
        <f t="shared" si="11"/>
        <v>0</v>
      </c>
      <c r="AQ54" s="16">
        <f t="shared" si="12"/>
        <v>0</v>
      </c>
      <c r="AR54" s="16">
        <f t="shared" si="13"/>
        <v>0</v>
      </c>
      <c r="AS54" s="16">
        <f t="shared" si="14"/>
        <v>0</v>
      </c>
      <c r="AT54" s="16">
        <f t="shared" si="15"/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f t="shared" si="16"/>
        <v>0</v>
      </c>
      <c r="BZ54" s="16"/>
      <c r="CA54" s="17"/>
    </row>
    <row r="55" spans="1:79" ht="25.5">
      <c r="A55" s="13"/>
      <c r="B55" s="25" t="s">
        <v>329</v>
      </c>
      <c r="C55" s="24" t="s">
        <v>244</v>
      </c>
      <c r="D55" s="16">
        <v>2.5317669005989</v>
      </c>
      <c r="E55" s="16">
        <v>0</v>
      </c>
      <c r="F55" s="16">
        <f t="shared" si="4"/>
        <v>2.5317669005989</v>
      </c>
      <c r="G55" s="16">
        <f t="shared" si="5"/>
        <v>0.5</v>
      </c>
      <c r="H55" s="16">
        <f t="shared" si="6"/>
        <v>0</v>
      </c>
      <c r="I55" s="16">
        <f t="shared" si="7"/>
        <v>0</v>
      </c>
      <c r="J55" s="16">
        <f t="shared" si="8"/>
        <v>0</v>
      </c>
      <c r="K55" s="16">
        <f t="shared" si="9"/>
        <v>0</v>
      </c>
      <c r="L55" s="16">
        <v>0</v>
      </c>
      <c r="M55" s="16">
        <v>0</v>
      </c>
      <c r="N55" s="16"/>
      <c r="O55" s="16"/>
      <c r="P55" s="16"/>
      <c r="Q55" s="16"/>
      <c r="R55" s="16"/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2.5317669005989</v>
      </c>
      <c r="AB55" s="16">
        <v>0.5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f t="shared" si="10"/>
        <v>2.5755541899999996</v>
      </c>
      <c r="AP55" s="16">
        <f t="shared" si="11"/>
        <v>0.5</v>
      </c>
      <c r="AQ55" s="16">
        <f t="shared" si="12"/>
        <v>0</v>
      </c>
      <c r="AR55" s="16">
        <f t="shared" si="13"/>
        <v>0</v>
      </c>
      <c r="AS55" s="16">
        <f t="shared" si="14"/>
        <v>0</v>
      </c>
      <c r="AT55" s="16">
        <f t="shared" si="15"/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2.5755541899999996</v>
      </c>
      <c r="BK55" s="16">
        <v>0.5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f t="shared" si="16"/>
        <v>0.04378728940109955</v>
      </c>
      <c r="BZ55" s="16">
        <f>BY55/F55*100</f>
        <v>1.7295150430610924</v>
      </c>
      <c r="CA55" s="17"/>
    </row>
    <row r="56" spans="1:79" ht="25.5">
      <c r="A56" s="13"/>
      <c r="B56" s="25" t="s">
        <v>318</v>
      </c>
      <c r="C56" s="24" t="s">
        <v>244</v>
      </c>
      <c r="D56" s="16">
        <v>3.9861189005989</v>
      </c>
      <c r="E56" s="16">
        <v>0</v>
      </c>
      <c r="F56" s="16">
        <f t="shared" si="4"/>
        <v>3.9861189005989</v>
      </c>
      <c r="G56" s="16">
        <f t="shared" si="5"/>
        <v>2</v>
      </c>
      <c r="H56" s="16">
        <f t="shared" si="6"/>
        <v>0</v>
      </c>
      <c r="I56" s="16">
        <f t="shared" si="7"/>
        <v>0</v>
      </c>
      <c r="J56" s="16">
        <f t="shared" si="8"/>
        <v>0</v>
      </c>
      <c r="K56" s="16">
        <f t="shared" si="9"/>
        <v>0</v>
      </c>
      <c r="L56" s="16">
        <v>0</v>
      </c>
      <c r="M56" s="16">
        <v>0</v>
      </c>
      <c r="N56" s="16"/>
      <c r="O56" s="16"/>
      <c r="P56" s="16"/>
      <c r="Q56" s="16"/>
      <c r="R56" s="16"/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3.9861189005989</v>
      </c>
      <c r="AB56" s="16">
        <v>2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f t="shared" si="10"/>
        <v>4.35270612</v>
      </c>
      <c r="AP56" s="16">
        <f t="shared" si="11"/>
        <v>2</v>
      </c>
      <c r="AQ56" s="16">
        <f t="shared" si="12"/>
        <v>0</v>
      </c>
      <c r="AR56" s="16">
        <f t="shared" si="13"/>
        <v>0</v>
      </c>
      <c r="AS56" s="16">
        <f t="shared" si="14"/>
        <v>0</v>
      </c>
      <c r="AT56" s="16">
        <f t="shared" si="15"/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0.01755046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4.33515566</v>
      </c>
      <c r="BR56" s="16">
        <v>2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 t="shared" si="16"/>
        <v>0.3665872194010995</v>
      </c>
      <c r="BZ56" s="16">
        <f>BY56/F56*100</f>
        <v>9.196595198051446</v>
      </c>
      <c r="CA56" s="17"/>
    </row>
    <row r="57" spans="1:79" ht="13.5">
      <c r="A57" s="13"/>
      <c r="B57" s="23" t="s">
        <v>222</v>
      </c>
      <c r="C57" s="24"/>
      <c r="D57" s="16">
        <v>0</v>
      </c>
      <c r="E57" s="16">
        <v>0</v>
      </c>
      <c r="F57" s="16">
        <f t="shared" si="4"/>
        <v>0</v>
      </c>
      <c r="G57" s="16">
        <f t="shared" si="5"/>
        <v>0</v>
      </c>
      <c r="H57" s="16">
        <f t="shared" si="6"/>
        <v>0</v>
      </c>
      <c r="I57" s="16">
        <f t="shared" si="7"/>
        <v>0</v>
      </c>
      <c r="J57" s="16">
        <f t="shared" si="8"/>
        <v>0</v>
      </c>
      <c r="K57" s="16">
        <f t="shared" si="9"/>
        <v>0</v>
      </c>
      <c r="L57" s="16">
        <v>0</v>
      </c>
      <c r="M57" s="16">
        <v>0</v>
      </c>
      <c r="N57" s="16"/>
      <c r="O57" s="16"/>
      <c r="P57" s="16"/>
      <c r="Q57" s="16"/>
      <c r="R57" s="16"/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f t="shared" si="10"/>
        <v>0</v>
      </c>
      <c r="AP57" s="16">
        <f t="shared" si="11"/>
        <v>0</v>
      </c>
      <c r="AQ57" s="16">
        <f t="shared" si="12"/>
        <v>0</v>
      </c>
      <c r="AR57" s="16">
        <f t="shared" si="13"/>
        <v>0</v>
      </c>
      <c r="AS57" s="16">
        <f t="shared" si="14"/>
        <v>0</v>
      </c>
      <c r="AT57" s="16">
        <f t="shared" si="15"/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f t="shared" si="16"/>
        <v>0</v>
      </c>
      <c r="BZ57" s="16"/>
      <c r="CA57" s="17"/>
    </row>
    <row r="58" spans="1:79" s="27" customFormat="1" ht="25.5">
      <c r="A58" s="13"/>
      <c r="B58" s="25" t="s">
        <v>330</v>
      </c>
      <c r="C58" s="24" t="s">
        <v>244</v>
      </c>
      <c r="D58" s="26">
        <v>0.5528269111040001</v>
      </c>
      <c r="E58" s="26">
        <v>0</v>
      </c>
      <c r="F58" s="16">
        <f t="shared" si="4"/>
        <v>0.5528269111040001</v>
      </c>
      <c r="G58" s="16">
        <f t="shared" si="5"/>
        <v>0.16</v>
      </c>
      <c r="H58" s="16">
        <f t="shared" si="6"/>
        <v>0</v>
      </c>
      <c r="I58" s="16">
        <f t="shared" si="7"/>
        <v>0</v>
      </c>
      <c r="J58" s="16">
        <f t="shared" si="8"/>
        <v>0</v>
      </c>
      <c r="K58" s="16">
        <f t="shared" si="9"/>
        <v>0</v>
      </c>
      <c r="L58" s="26">
        <v>0</v>
      </c>
      <c r="M58" s="26">
        <v>0</v>
      </c>
      <c r="N58" s="26"/>
      <c r="O58" s="26"/>
      <c r="P58" s="26"/>
      <c r="Q58" s="26"/>
      <c r="R58" s="26"/>
      <c r="S58" s="26">
        <f>S59+S73+S94+S107+S110</f>
        <v>0</v>
      </c>
      <c r="T58" s="16">
        <v>0.5528269111040001</v>
      </c>
      <c r="U58" s="26">
        <v>0.16</v>
      </c>
      <c r="V58" s="26">
        <f>V59+V73+V94+V107+V110</f>
        <v>0</v>
      </c>
      <c r="W58" s="26">
        <f>W59+W73+W94+W107+W110</f>
        <v>0</v>
      </c>
      <c r="X58" s="26">
        <f>X59+X73+X94+X107+X110</f>
        <v>0</v>
      </c>
      <c r="Y58" s="26">
        <f>Y59+Y73+Y94+Y107+Y110</f>
        <v>0</v>
      </c>
      <c r="Z58" s="26">
        <f>Z59+Z73+Z94+Z107+Z110</f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f>AG59+AG73+AG94+AG107+AG110</f>
        <v>0</v>
      </c>
      <c r="AH58" s="26">
        <v>0</v>
      </c>
      <c r="AI58" s="26">
        <f>AI59+AI73+AI94+AI107+AI110</f>
        <v>0</v>
      </c>
      <c r="AJ58" s="26">
        <f>AJ59+AJ73+AJ94+AJ107+AJ110</f>
        <v>0</v>
      </c>
      <c r="AK58" s="26">
        <f>AK59+AK73+AK94+AK107+AK110</f>
        <v>0</v>
      </c>
      <c r="AL58" s="26">
        <f>AL59+AL73+AL94+AL107+AL110</f>
        <v>0</v>
      </c>
      <c r="AM58" s="26">
        <f>AM59+AM73+AM94+AM107+AM110</f>
        <v>0</v>
      </c>
      <c r="AN58" s="26">
        <v>0</v>
      </c>
      <c r="AO58" s="16">
        <f t="shared" si="10"/>
        <v>0.5876654899999999</v>
      </c>
      <c r="AP58" s="16">
        <f t="shared" si="11"/>
        <v>0.16</v>
      </c>
      <c r="AQ58" s="16">
        <f t="shared" si="12"/>
        <v>0</v>
      </c>
      <c r="AR58" s="16">
        <f t="shared" si="13"/>
        <v>0</v>
      </c>
      <c r="AS58" s="16">
        <f t="shared" si="14"/>
        <v>0</v>
      </c>
      <c r="AT58" s="16">
        <f t="shared" si="15"/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f>BB59+BB73+BB94+BB107+BB110</f>
        <v>0</v>
      </c>
      <c r="BC58" s="26">
        <v>0.5843654899999999</v>
      </c>
      <c r="BD58" s="26">
        <v>0.16</v>
      </c>
      <c r="BE58" s="26">
        <f>BE59+BE73+BE94+BE107+BE110</f>
        <v>0</v>
      </c>
      <c r="BF58" s="26">
        <f>BF59+BF73+BF94+BF107+BF110</f>
        <v>0</v>
      </c>
      <c r="BG58" s="26">
        <f>BG59+BG73+BG94+BG107+BG110</f>
        <v>0</v>
      </c>
      <c r="BH58" s="42">
        <v>0</v>
      </c>
      <c r="BI58" s="26">
        <f>BI59+BI73+BI94+BI107+BI110</f>
        <v>0</v>
      </c>
      <c r="BJ58" s="26">
        <v>0.0033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f>BP59+BP73+BP94+BP107+BP110</f>
        <v>0</v>
      </c>
      <c r="BQ58" s="26">
        <v>0</v>
      </c>
      <c r="BR58" s="26"/>
      <c r="BS58" s="26">
        <f>BS59+BS73+BS94+BS107+BS110</f>
        <v>0</v>
      </c>
      <c r="BT58" s="26"/>
      <c r="BU58" s="26"/>
      <c r="BV58" s="26"/>
      <c r="BW58" s="26">
        <v>0</v>
      </c>
      <c r="BX58" s="26">
        <v>0</v>
      </c>
      <c r="BY58" s="16">
        <f t="shared" si="16"/>
        <v>0.03483857889599984</v>
      </c>
      <c r="BZ58" s="16">
        <f>BY58/F58*100</f>
        <v>6.301896343364851</v>
      </c>
      <c r="CA58" s="17"/>
    </row>
    <row r="59" spans="1:79" s="27" customFormat="1" ht="13.5">
      <c r="A59" s="13"/>
      <c r="B59" s="23" t="s">
        <v>223</v>
      </c>
      <c r="C59" s="24"/>
      <c r="D59" s="26">
        <v>0</v>
      </c>
      <c r="E59" s="26">
        <v>0</v>
      </c>
      <c r="F59" s="16">
        <f t="shared" si="4"/>
        <v>0</v>
      </c>
      <c r="G59" s="16">
        <f t="shared" si="5"/>
        <v>0</v>
      </c>
      <c r="H59" s="16">
        <f t="shared" si="6"/>
        <v>0</v>
      </c>
      <c r="I59" s="16">
        <f t="shared" si="7"/>
        <v>0</v>
      </c>
      <c r="J59" s="16">
        <f t="shared" si="8"/>
        <v>0</v>
      </c>
      <c r="K59" s="16">
        <f t="shared" si="9"/>
        <v>0</v>
      </c>
      <c r="L59" s="26">
        <v>0</v>
      </c>
      <c r="M59" s="26">
        <v>0</v>
      </c>
      <c r="N59" s="26"/>
      <c r="O59" s="26"/>
      <c r="P59" s="26"/>
      <c r="Q59" s="26"/>
      <c r="R59" s="26"/>
      <c r="S59" s="26">
        <f>SUM(S61:S68)</f>
        <v>0</v>
      </c>
      <c r="T59" s="1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16">
        <f t="shared" si="10"/>
        <v>0</v>
      </c>
      <c r="AP59" s="16">
        <f t="shared" si="11"/>
        <v>0</v>
      </c>
      <c r="AQ59" s="16">
        <f t="shared" si="12"/>
        <v>0</v>
      </c>
      <c r="AR59" s="16">
        <f t="shared" si="13"/>
        <v>0</v>
      </c>
      <c r="AS59" s="16">
        <f t="shared" si="14"/>
        <v>0</v>
      </c>
      <c r="AT59" s="16">
        <f t="shared" si="15"/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6">
        <v>0</v>
      </c>
      <c r="BH59" s="26">
        <v>0</v>
      </c>
      <c r="BI59" s="26">
        <f>SUM(BI61:BI68)</f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f>SUM(BP61:BP68)</f>
        <v>0</v>
      </c>
      <c r="BQ59" s="26">
        <v>0</v>
      </c>
      <c r="BR59" s="26"/>
      <c r="BS59" s="26">
        <f>SUM(BS61:BS68)</f>
        <v>0</v>
      </c>
      <c r="BT59" s="26">
        <f>SUM(BT61:BT68)</f>
        <v>0</v>
      </c>
      <c r="BU59" s="26">
        <f>SUM(BU61:BU68)</f>
        <v>0</v>
      </c>
      <c r="BV59" s="26">
        <f>SUM(BV61:BV68)</f>
        <v>0</v>
      </c>
      <c r="BW59" s="26">
        <v>0</v>
      </c>
      <c r="BX59" s="26">
        <v>0</v>
      </c>
      <c r="BY59" s="16">
        <f t="shared" si="16"/>
        <v>0</v>
      </c>
      <c r="BZ59" s="16"/>
      <c r="CA59" s="22"/>
    </row>
    <row r="60" spans="1:79" ht="25.5">
      <c r="A60" s="13"/>
      <c r="B60" s="28" t="s">
        <v>331</v>
      </c>
      <c r="C60" s="24" t="s">
        <v>244</v>
      </c>
      <c r="D60" s="16">
        <v>1.5444759111039998</v>
      </c>
      <c r="E60" s="16">
        <v>0</v>
      </c>
      <c r="F60" s="16">
        <f t="shared" si="4"/>
        <v>1.5444759111039998</v>
      </c>
      <c r="G60" s="16">
        <f t="shared" si="5"/>
        <v>0.4</v>
      </c>
      <c r="H60" s="16">
        <f t="shared" si="6"/>
        <v>0</v>
      </c>
      <c r="I60" s="16">
        <f t="shared" si="7"/>
        <v>0</v>
      </c>
      <c r="J60" s="16">
        <f t="shared" si="8"/>
        <v>0</v>
      </c>
      <c r="K60" s="16">
        <f t="shared" si="9"/>
        <v>0</v>
      </c>
      <c r="L60" s="16">
        <v>0</v>
      </c>
      <c r="M60" s="16">
        <v>1.5444759111039998</v>
      </c>
      <c r="N60" s="16">
        <v>0.4</v>
      </c>
      <c r="O60" s="16"/>
      <c r="P60" s="16"/>
      <c r="Q60" s="16"/>
      <c r="R60" s="16"/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f t="shared" si="10"/>
        <v>1.5270866400000003</v>
      </c>
      <c r="AP60" s="16">
        <f t="shared" si="11"/>
        <v>0.4</v>
      </c>
      <c r="AQ60" s="16">
        <f t="shared" si="12"/>
        <v>0</v>
      </c>
      <c r="AR60" s="16">
        <f t="shared" si="13"/>
        <v>0</v>
      </c>
      <c r="AS60" s="16">
        <f t="shared" si="14"/>
        <v>0</v>
      </c>
      <c r="AT60" s="16">
        <f t="shared" si="15"/>
        <v>0</v>
      </c>
      <c r="AU60" s="16">
        <v>0</v>
      </c>
      <c r="AV60" s="16">
        <v>1.5237866400000002</v>
      </c>
      <c r="AW60" s="16">
        <v>0.4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0.0033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f t="shared" si="16"/>
        <v>-0.01738927110399957</v>
      </c>
      <c r="BZ60" s="16">
        <f>BY60/F60*100</f>
        <v>-1.1259010890995136</v>
      </c>
      <c r="CA60" s="17"/>
    </row>
    <row r="61" spans="1:79" ht="13.5">
      <c r="A61" s="13"/>
      <c r="B61" s="23" t="s">
        <v>166</v>
      </c>
      <c r="C61" s="24"/>
      <c r="D61" s="16">
        <v>0</v>
      </c>
      <c r="E61" s="16">
        <v>0</v>
      </c>
      <c r="F61" s="16">
        <f t="shared" si="4"/>
        <v>0</v>
      </c>
      <c r="G61" s="16">
        <f t="shared" si="5"/>
        <v>0</v>
      </c>
      <c r="H61" s="16">
        <f t="shared" si="6"/>
        <v>0</v>
      </c>
      <c r="I61" s="16">
        <f t="shared" si="7"/>
        <v>0</v>
      </c>
      <c r="J61" s="16">
        <f t="shared" si="8"/>
        <v>0</v>
      </c>
      <c r="K61" s="16">
        <f t="shared" si="9"/>
        <v>0</v>
      </c>
      <c r="L61" s="16">
        <v>0</v>
      </c>
      <c r="M61" s="16">
        <v>0</v>
      </c>
      <c r="N61" s="16"/>
      <c r="O61" s="16"/>
      <c r="P61" s="16"/>
      <c r="Q61" s="16"/>
      <c r="R61" s="16"/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f t="shared" si="10"/>
        <v>0</v>
      </c>
      <c r="AP61" s="16">
        <f t="shared" si="11"/>
        <v>0</v>
      </c>
      <c r="AQ61" s="16">
        <f t="shared" si="12"/>
        <v>0</v>
      </c>
      <c r="AR61" s="16">
        <f t="shared" si="13"/>
        <v>0</v>
      </c>
      <c r="AS61" s="16">
        <f t="shared" si="14"/>
        <v>0</v>
      </c>
      <c r="AT61" s="16">
        <f t="shared" si="15"/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 t="shared" si="16"/>
        <v>0</v>
      </c>
      <c r="BZ61" s="16"/>
      <c r="CA61" s="17"/>
    </row>
    <row r="62" spans="1:79" ht="30">
      <c r="A62" s="13"/>
      <c r="B62" s="46" t="s">
        <v>332</v>
      </c>
      <c r="C62" s="24" t="s">
        <v>244</v>
      </c>
      <c r="D62" s="16">
        <v>2.322245911104</v>
      </c>
      <c r="E62" s="16">
        <v>0</v>
      </c>
      <c r="F62" s="16">
        <f t="shared" si="4"/>
        <v>2.322245911104</v>
      </c>
      <c r="G62" s="16">
        <f t="shared" si="5"/>
        <v>0.4</v>
      </c>
      <c r="H62" s="16">
        <f t="shared" si="6"/>
        <v>0</v>
      </c>
      <c r="I62" s="16">
        <f t="shared" si="7"/>
        <v>0</v>
      </c>
      <c r="J62" s="16">
        <f t="shared" si="8"/>
        <v>0</v>
      </c>
      <c r="K62" s="16">
        <f t="shared" si="9"/>
        <v>0</v>
      </c>
      <c r="L62" s="16">
        <v>0</v>
      </c>
      <c r="M62" s="16">
        <v>0</v>
      </c>
      <c r="N62" s="16"/>
      <c r="O62" s="16"/>
      <c r="P62" s="16"/>
      <c r="Q62" s="16"/>
      <c r="R62" s="16"/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2.322245911104</v>
      </c>
      <c r="AI62" s="16">
        <v>0.4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f t="shared" si="10"/>
        <v>2.91475417</v>
      </c>
      <c r="AP62" s="16">
        <f t="shared" si="11"/>
        <v>0.4</v>
      </c>
      <c r="AQ62" s="16">
        <f t="shared" si="12"/>
        <v>0</v>
      </c>
      <c r="AR62" s="16">
        <f t="shared" si="13"/>
        <v>0</v>
      </c>
      <c r="AS62" s="16">
        <f t="shared" si="14"/>
        <v>0</v>
      </c>
      <c r="AT62" s="16">
        <f t="shared" si="15"/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0.0033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2.9114541700000003</v>
      </c>
      <c r="BR62" s="16">
        <v>0.4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f t="shared" si="16"/>
        <v>0.5925082588960002</v>
      </c>
      <c r="BZ62" s="16">
        <f>BY62/F62*100</f>
        <v>25.51444944150298</v>
      </c>
      <c r="CA62" s="17" t="s">
        <v>307</v>
      </c>
    </row>
    <row r="63" spans="1:79" ht="15">
      <c r="A63" s="13"/>
      <c r="B63" s="48" t="s">
        <v>221</v>
      </c>
      <c r="C63" s="24"/>
      <c r="D63" s="16">
        <v>0</v>
      </c>
      <c r="E63" s="16">
        <v>0</v>
      </c>
      <c r="F63" s="16">
        <f t="shared" si="4"/>
        <v>0</v>
      </c>
      <c r="G63" s="16">
        <f t="shared" si="5"/>
        <v>0</v>
      </c>
      <c r="H63" s="16">
        <f t="shared" si="6"/>
        <v>0</v>
      </c>
      <c r="I63" s="16">
        <f t="shared" si="7"/>
        <v>0</v>
      </c>
      <c r="J63" s="16">
        <f t="shared" si="8"/>
        <v>0</v>
      </c>
      <c r="K63" s="16">
        <f t="shared" si="9"/>
        <v>0</v>
      </c>
      <c r="L63" s="16">
        <v>0</v>
      </c>
      <c r="M63" s="16">
        <v>0</v>
      </c>
      <c r="N63" s="16"/>
      <c r="O63" s="16"/>
      <c r="P63" s="16"/>
      <c r="Q63" s="16"/>
      <c r="R63" s="16"/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f t="shared" si="10"/>
        <v>0</v>
      </c>
      <c r="AP63" s="16">
        <f t="shared" si="11"/>
        <v>0</v>
      </c>
      <c r="AQ63" s="16">
        <f t="shared" si="12"/>
        <v>0</v>
      </c>
      <c r="AR63" s="16">
        <f t="shared" si="13"/>
        <v>0</v>
      </c>
      <c r="AS63" s="16">
        <f t="shared" si="14"/>
        <v>0</v>
      </c>
      <c r="AT63" s="16">
        <f t="shared" si="15"/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f t="shared" si="16"/>
        <v>0</v>
      </c>
      <c r="BZ63" s="16"/>
      <c r="CA63" s="17"/>
    </row>
    <row r="64" spans="1:79" ht="30">
      <c r="A64" s="13"/>
      <c r="B64" s="49" t="s">
        <v>333</v>
      </c>
      <c r="C64" s="24" t="s">
        <v>244</v>
      </c>
      <c r="D64" s="16">
        <v>1.6024849111039998</v>
      </c>
      <c r="E64" s="16">
        <v>0</v>
      </c>
      <c r="F64" s="16">
        <f t="shared" si="4"/>
        <v>1.6024849111039998</v>
      </c>
      <c r="G64" s="16">
        <f t="shared" si="5"/>
        <v>0.4</v>
      </c>
      <c r="H64" s="16">
        <f t="shared" si="6"/>
        <v>0</v>
      </c>
      <c r="I64" s="16">
        <f t="shared" si="7"/>
        <v>0</v>
      </c>
      <c r="J64" s="16">
        <f t="shared" si="8"/>
        <v>0</v>
      </c>
      <c r="K64" s="16">
        <f t="shared" si="9"/>
        <v>0</v>
      </c>
      <c r="L64" s="16">
        <v>0</v>
      </c>
      <c r="M64" s="16">
        <v>1.6024849111039998</v>
      </c>
      <c r="N64" s="16">
        <v>0.4</v>
      </c>
      <c r="O64" s="16"/>
      <c r="P64" s="16"/>
      <c r="Q64" s="16"/>
      <c r="R64" s="16"/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f t="shared" si="10"/>
        <v>1.6136667000000002</v>
      </c>
      <c r="AP64" s="16">
        <f t="shared" si="11"/>
        <v>0.4</v>
      </c>
      <c r="AQ64" s="16">
        <f t="shared" si="12"/>
        <v>0</v>
      </c>
      <c r="AR64" s="16">
        <f t="shared" si="13"/>
        <v>0</v>
      </c>
      <c r="AS64" s="16">
        <f t="shared" si="14"/>
        <v>0</v>
      </c>
      <c r="AT64" s="16">
        <f t="shared" si="15"/>
        <v>0</v>
      </c>
      <c r="AU64" s="16">
        <v>0</v>
      </c>
      <c r="AV64" s="16">
        <v>1.5534055900000001</v>
      </c>
      <c r="AW64" s="16">
        <v>0.4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0.056961109999999926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0.0033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f t="shared" si="16"/>
        <v>0.01118178889600041</v>
      </c>
      <c r="BZ64" s="16">
        <f>BY64/F64*100</f>
        <v>0.6977781081443657</v>
      </c>
      <c r="CA64" s="17"/>
    </row>
    <row r="65" spans="1:79" ht="15">
      <c r="A65" s="13"/>
      <c r="B65" s="48" t="s">
        <v>247</v>
      </c>
      <c r="C65" s="24"/>
      <c r="D65" s="16">
        <v>0</v>
      </c>
      <c r="E65" s="16">
        <v>0</v>
      </c>
      <c r="F65" s="16">
        <f t="shared" si="4"/>
        <v>0</v>
      </c>
      <c r="G65" s="16">
        <f t="shared" si="5"/>
        <v>0</v>
      </c>
      <c r="H65" s="16">
        <f t="shared" si="6"/>
        <v>0</v>
      </c>
      <c r="I65" s="16">
        <f t="shared" si="7"/>
        <v>0</v>
      </c>
      <c r="J65" s="16">
        <f t="shared" si="8"/>
        <v>0</v>
      </c>
      <c r="K65" s="16">
        <f t="shared" si="9"/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f t="shared" si="10"/>
        <v>0</v>
      </c>
      <c r="AP65" s="16">
        <f t="shared" si="11"/>
        <v>0</v>
      </c>
      <c r="AQ65" s="16">
        <f t="shared" si="12"/>
        <v>0</v>
      </c>
      <c r="AR65" s="16">
        <f t="shared" si="13"/>
        <v>0</v>
      </c>
      <c r="AS65" s="16">
        <f t="shared" si="14"/>
        <v>0</v>
      </c>
      <c r="AT65" s="16">
        <f t="shared" si="15"/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f t="shared" si="16"/>
        <v>0</v>
      </c>
      <c r="BZ65" s="16"/>
      <c r="CA65" s="17"/>
    </row>
    <row r="66" spans="1:79" ht="30">
      <c r="A66" s="13"/>
      <c r="B66" s="47" t="s">
        <v>334</v>
      </c>
      <c r="C66" s="24" t="s">
        <v>244</v>
      </c>
      <c r="D66" s="16">
        <v>1.530266911104</v>
      </c>
      <c r="E66" s="16">
        <v>0</v>
      </c>
      <c r="F66" s="16">
        <f t="shared" si="4"/>
        <v>1.530266911104</v>
      </c>
      <c r="G66" s="16">
        <f t="shared" si="5"/>
        <v>0.16</v>
      </c>
      <c r="H66" s="16">
        <f t="shared" si="6"/>
        <v>0</v>
      </c>
      <c r="I66" s="16">
        <f t="shared" si="7"/>
        <v>0</v>
      </c>
      <c r="J66" s="16">
        <f t="shared" si="8"/>
        <v>0</v>
      </c>
      <c r="K66" s="16">
        <f t="shared" si="9"/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1.530266911104</v>
      </c>
      <c r="AB66" s="16">
        <v>0.16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0"/>
        <v>1.6266393700000001</v>
      </c>
      <c r="AP66" s="16">
        <f t="shared" si="11"/>
        <v>0.16</v>
      </c>
      <c r="AQ66" s="16">
        <f t="shared" si="12"/>
        <v>0</v>
      </c>
      <c r="AR66" s="16">
        <f t="shared" si="13"/>
        <v>0</v>
      </c>
      <c r="AS66" s="16">
        <f t="shared" si="14"/>
        <v>0</v>
      </c>
      <c r="AT66" s="16">
        <f t="shared" si="15"/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1.6266393700000001</v>
      </c>
      <c r="BK66" s="16">
        <v>0.16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f t="shared" si="16"/>
        <v>0.09637245889600021</v>
      </c>
      <c r="BZ66" s="16">
        <f>BY66/F66*100</f>
        <v>6.297754868559041</v>
      </c>
      <c r="CA66" s="17"/>
    </row>
    <row r="67" spans="1:79" ht="15">
      <c r="A67" s="13"/>
      <c r="B67" s="48" t="s">
        <v>178</v>
      </c>
      <c r="C67" s="24"/>
      <c r="D67" s="16">
        <v>0</v>
      </c>
      <c r="E67" s="16">
        <v>0</v>
      </c>
      <c r="F67" s="16">
        <f t="shared" si="4"/>
        <v>0</v>
      </c>
      <c r="G67" s="16">
        <f t="shared" si="5"/>
        <v>0</v>
      </c>
      <c r="H67" s="16">
        <f t="shared" si="6"/>
        <v>0</v>
      </c>
      <c r="I67" s="16">
        <f t="shared" si="7"/>
        <v>0</v>
      </c>
      <c r="J67" s="16">
        <f t="shared" si="8"/>
        <v>0</v>
      </c>
      <c r="K67" s="16">
        <f t="shared" si="9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0"/>
        <v>0</v>
      </c>
      <c r="AP67" s="16">
        <f t="shared" si="11"/>
        <v>0</v>
      </c>
      <c r="AQ67" s="16">
        <f t="shared" si="12"/>
        <v>0</v>
      </c>
      <c r="AR67" s="16">
        <f t="shared" si="13"/>
        <v>0</v>
      </c>
      <c r="AS67" s="16">
        <f t="shared" si="14"/>
        <v>0</v>
      </c>
      <c r="AT67" s="16">
        <f t="shared" si="15"/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f t="shared" si="16"/>
        <v>0</v>
      </c>
      <c r="BZ67" s="16"/>
      <c r="CA67" s="17"/>
    </row>
    <row r="68" spans="1:79" ht="30">
      <c r="A68" s="13"/>
      <c r="B68" s="46" t="s">
        <v>335</v>
      </c>
      <c r="C68" s="24" t="s">
        <v>244</v>
      </c>
      <c r="D68" s="16">
        <v>0</v>
      </c>
      <c r="E68" s="16">
        <v>0</v>
      </c>
      <c r="F68" s="16">
        <f t="shared" si="4"/>
        <v>0</v>
      </c>
      <c r="G68" s="16">
        <f t="shared" si="5"/>
        <v>0</v>
      </c>
      <c r="H68" s="16">
        <f t="shared" si="6"/>
        <v>0</v>
      </c>
      <c r="I68" s="16">
        <f t="shared" si="7"/>
        <v>0</v>
      </c>
      <c r="J68" s="16">
        <f t="shared" si="8"/>
        <v>0</v>
      </c>
      <c r="K68" s="16">
        <f t="shared" si="9"/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/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f t="shared" si="10"/>
        <v>0</v>
      </c>
      <c r="AP68" s="16">
        <f t="shared" si="11"/>
        <v>0</v>
      </c>
      <c r="AQ68" s="16">
        <f t="shared" si="12"/>
        <v>0</v>
      </c>
      <c r="AR68" s="16">
        <f t="shared" si="13"/>
        <v>0</v>
      </c>
      <c r="AS68" s="16">
        <f t="shared" si="14"/>
        <v>0</v>
      </c>
      <c r="AT68" s="16">
        <f t="shared" si="15"/>
        <v>0</v>
      </c>
      <c r="AU68" s="16">
        <v>0</v>
      </c>
      <c r="AV68" s="16">
        <v>0.006368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-0.006368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f t="shared" si="16"/>
        <v>0</v>
      </c>
      <c r="BZ68" s="16"/>
      <c r="CA68" s="17"/>
    </row>
    <row r="69" spans="1:79" ht="30">
      <c r="A69" s="13"/>
      <c r="B69" s="52" t="s">
        <v>336</v>
      </c>
      <c r="C69" s="24" t="s">
        <v>244</v>
      </c>
      <c r="D69" s="16">
        <v>0.6615769111040001</v>
      </c>
      <c r="E69" s="16">
        <v>0</v>
      </c>
      <c r="F69" s="16">
        <f t="shared" si="4"/>
        <v>0.6615769111040001</v>
      </c>
      <c r="G69" s="16">
        <f t="shared" si="5"/>
        <v>0.16</v>
      </c>
      <c r="H69" s="16">
        <f t="shared" si="6"/>
        <v>0</v>
      </c>
      <c r="I69" s="16">
        <f t="shared" si="7"/>
        <v>0</v>
      </c>
      <c r="J69" s="16">
        <f t="shared" si="8"/>
        <v>0</v>
      </c>
      <c r="K69" s="16">
        <f t="shared" si="9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0.6615769111040001</v>
      </c>
      <c r="U69" s="16">
        <v>0.16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0"/>
        <v>0.67020602</v>
      </c>
      <c r="AP69" s="16">
        <f t="shared" si="11"/>
        <v>0.16</v>
      </c>
      <c r="AQ69" s="16">
        <f t="shared" si="12"/>
        <v>0</v>
      </c>
      <c r="AR69" s="16">
        <f t="shared" si="13"/>
        <v>0</v>
      </c>
      <c r="AS69" s="16">
        <f t="shared" si="14"/>
        <v>0</v>
      </c>
      <c r="AT69" s="16">
        <f t="shared" si="15"/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0.66690602</v>
      </c>
      <c r="BD69" s="16">
        <v>0.16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0.0033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f t="shared" si="16"/>
        <v>0.008629108895999882</v>
      </c>
      <c r="BZ69" s="16">
        <f>BY69/F69*100</f>
        <v>1.3043243727475526</v>
      </c>
      <c r="CA69" s="17"/>
    </row>
    <row r="70" spans="1:79" ht="15">
      <c r="A70" s="13"/>
      <c r="B70" s="48" t="s">
        <v>224</v>
      </c>
      <c r="C70" s="24"/>
      <c r="D70" s="16">
        <v>0</v>
      </c>
      <c r="E70" s="16">
        <v>0</v>
      </c>
      <c r="F70" s="16">
        <f t="shared" si="4"/>
        <v>0</v>
      </c>
      <c r="G70" s="16">
        <f t="shared" si="5"/>
        <v>0</v>
      </c>
      <c r="H70" s="16">
        <f t="shared" si="6"/>
        <v>0</v>
      </c>
      <c r="I70" s="16">
        <f t="shared" si="7"/>
        <v>0</v>
      </c>
      <c r="J70" s="16">
        <f t="shared" si="8"/>
        <v>0</v>
      </c>
      <c r="K70" s="16">
        <f t="shared" si="9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0"/>
        <v>0</v>
      </c>
      <c r="AP70" s="16">
        <f t="shared" si="11"/>
        <v>0</v>
      </c>
      <c r="AQ70" s="16">
        <f t="shared" si="12"/>
        <v>0</v>
      </c>
      <c r="AR70" s="16">
        <f t="shared" si="13"/>
        <v>0</v>
      </c>
      <c r="AS70" s="16">
        <f t="shared" si="14"/>
        <v>0</v>
      </c>
      <c r="AT70" s="16">
        <f t="shared" si="15"/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f t="shared" si="16"/>
        <v>0</v>
      </c>
      <c r="BZ70" s="16"/>
      <c r="CA70" s="17"/>
    </row>
    <row r="71" spans="1:79" ht="30">
      <c r="A71" s="13"/>
      <c r="B71" s="46" t="s">
        <v>337</v>
      </c>
      <c r="C71" s="24" t="s">
        <v>244</v>
      </c>
      <c r="D71" s="16">
        <v>0</v>
      </c>
      <c r="E71" s="16">
        <v>0</v>
      </c>
      <c r="F71" s="16">
        <f t="shared" si="4"/>
        <v>0</v>
      </c>
      <c r="G71" s="16">
        <f t="shared" si="5"/>
        <v>0</v>
      </c>
      <c r="H71" s="16">
        <f t="shared" si="6"/>
        <v>0</v>
      </c>
      <c r="I71" s="16">
        <f t="shared" si="7"/>
        <v>0</v>
      </c>
      <c r="J71" s="16">
        <f t="shared" si="8"/>
        <v>0</v>
      </c>
      <c r="K71" s="16">
        <f t="shared" si="9"/>
        <v>0</v>
      </c>
      <c r="L71" s="16">
        <v>0</v>
      </c>
      <c r="M71" s="16">
        <v>0</v>
      </c>
      <c r="N71" s="16"/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f t="shared" si="10"/>
        <v>0</v>
      </c>
      <c r="AP71" s="16">
        <f t="shared" si="11"/>
        <v>0</v>
      </c>
      <c r="AQ71" s="16">
        <f t="shared" si="12"/>
        <v>0</v>
      </c>
      <c r="AR71" s="16">
        <f t="shared" si="13"/>
        <v>0</v>
      </c>
      <c r="AS71" s="16">
        <f t="shared" si="14"/>
        <v>0</v>
      </c>
      <c r="AT71" s="16">
        <f t="shared" si="15"/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f t="shared" si="16"/>
        <v>0</v>
      </c>
      <c r="BZ71" s="16"/>
      <c r="CA71" s="17"/>
    </row>
    <row r="72" spans="1:79" ht="30">
      <c r="A72" s="13"/>
      <c r="B72" s="52" t="s">
        <v>293</v>
      </c>
      <c r="C72" s="24" t="s">
        <v>244</v>
      </c>
      <c r="D72" s="16">
        <v>1.528454911104</v>
      </c>
      <c r="E72" s="16">
        <v>0</v>
      </c>
      <c r="F72" s="16">
        <f t="shared" si="4"/>
        <v>1.528454911104</v>
      </c>
      <c r="G72" s="16">
        <f t="shared" si="5"/>
        <v>0.25</v>
      </c>
      <c r="H72" s="16">
        <f t="shared" si="6"/>
        <v>0</v>
      </c>
      <c r="I72" s="16">
        <f t="shared" si="7"/>
        <v>0</v>
      </c>
      <c r="J72" s="16">
        <f t="shared" si="8"/>
        <v>0</v>
      </c>
      <c r="K72" s="16">
        <f t="shared" si="9"/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1.528454911104</v>
      </c>
      <c r="U72" s="16">
        <v>0.25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0"/>
        <v>1.51127259</v>
      </c>
      <c r="AP72" s="16">
        <f t="shared" si="11"/>
        <v>0.25</v>
      </c>
      <c r="AQ72" s="16">
        <f t="shared" si="12"/>
        <v>0</v>
      </c>
      <c r="AR72" s="16">
        <f t="shared" si="13"/>
        <v>0</v>
      </c>
      <c r="AS72" s="16">
        <f t="shared" si="14"/>
        <v>0</v>
      </c>
      <c r="AT72" s="16">
        <f t="shared" si="15"/>
        <v>0</v>
      </c>
      <c r="AU72" s="16">
        <v>0</v>
      </c>
      <c r="AV72" s="16">
        <v>1.5079725899999998</v>
      </c>
      <c r="AW72" s="16">
        <v>0.25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0.0033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 t="shared" si="16"/>
        <v>-0.017182321104000087</v>
      </c>
      <c r="BZ72" s="16">
        <f>BY72/F72*100</f>
        <v>-1.1241627724294025</v>
      </c>
      <c r="CA72" s="17"/>
    </row>
    <row r="73" spans="1:79" s="27" customFormat="1" ht="13.5">
      <c r="A73" s="13"/>
      <c r="B73" s="23" t="s">
        <v>168</v>
      </c>
      <c r="C73" s="24"/>
      <c r="D73" s="26">
        <v>0</v>
      </c>
      <c r="E73" s="26">
        <v>0</v>
      </c>
      <c r="F73" s="16">
        <f t="shared" si="4"/>
        <v>0</v>
      </c>
      <c r="G73" s="16">
        <f t="shared" si="5"/>
        <v>0</v>
      </c>
      <c r="H73" s="16">
        <f t="shared" si="6"/>
        <v>0</v>
      </c>
      <c r="I73" s="16">
        <f t="shared" si="7"/>
        <v>0</v>
      </c>
      <c r="J73" s="16">
        <f t="shared" si="8"/>
        <v>0</v>
      </c>
      <c r="K73" s="16">
        <f t="shared" si="9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f>SUM(S76:S93)</f>
        <v>0</v>
      </c>
      <c r="T73" s="1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16">
        <f t="shared" si="10"/>
        <v>0</v>
      </c>
      <c r="AP73" s="16">
        <f t="shared" si="11"/>
        <v>0</v>
      </c>
      <c r="AQ73" s="16">
        <f t="shared" si="12"/>
        <v>0</v>
      </c>
      <c r="AR73" s="16">
        <f t="shared" si="13"/>
        <v>0</v>
      </c>
      <c r="AS73" s="16">
        <f t="shared" si="14"/>
        <v>0</v>
      </c>
      <c r="AT73" s="16">
        <f t="shared" si="15"/>
        <v>0</v>
      </c>
      <c r="AU73" s="26">
        <v>0</v>
      </c>
      <c r="AV73" s="26">
        <v>0</v>
      </c>
      <c r="AW73" s="26">
        <v>0</v>
      </c>
      <c r="AX73" s="26">
        <v>0</v>
      </c>
      <c r="AY73" s="26">
        <v>0</v>
      </c>
      <c r="AZ73" s="26">
        <v>0</v>
      </c>
      <c r="BA73" s="26">
        <v>0</v>
      </c>
      <c r="BB73" s="26">
        <v>0</v>
      </c>
      <c r="BC73" s="26">
        <v>0</v>
      </c>
      <c r="BD73" s="26">
        <v>0</v>
      </c>
      <c r="BE73" s="26">
        <v>0</v>
      </c>
      <c r="BF73" s="26">
        <v>0</v>
      </c>
      <c r="BG73" s="26">
        <v>0</v>
      </c>
      <c r="BH73" s="26">
        <v>0</v>
      </c>
      <c r="BI73" s="26">
        <f>SUM(BI76:BI93)</f>
        <v>0</v>
      </c>
      <c r="BJ73" s="26">
        <v>0</v>
      </c>
      <c r="BK73" s="26">
        <v>0</v>
      </c>
      <c r="BL73" s="26">
        <v>0</v>
      </c>
      <c r="BM73" s="26">
        <v>0</v>
      </c>
      <c r="BN73" s="26">
        <v>0</v>
      </c>
      <c r="BO73" s="26">
        <v>0</v>
      </c>
      <c r="BP73" s="26">
        <f>SUM(BP76:BP93)</f>
        <v>0</v>
      </c>
      <c r="BQ73" s="26">
        <v>0</v>
      </c>
      <c r="BR73" s="26">
        <f>SUM(BR76:BR93)</f>
        <v>0</v>
      </c>
      <c r="BS73" s="26">
        <f>SUM(BS76:BS93)</f>
        <v>0</v>
      </c>
      <c r="BT73" s="26"/>
      <c r="BU73" s="26"/>
      <c r="BV73" s="26"/>
      <c r="BW73" s="26">
        <v>0</v>
      </c>
      <c r="BX73" s="26">
        <v>0</v>
      </c>
      <c r="BY73" s="16">
        <f t="shared" si="16"/>
        <v>0</v>
      </c>
      <c r="BZ73" s="16"/>
      <c r="CA73" s="17"/>
    </row>
    <row r="74" spans="1:79" ht="25.5">
      <c r="A74" s="13"/>
      <c r="B74" s="25" t="s">
        <v>338</v>
      </c>
      <c r="C74" s="24" t="s">
        <v>244</v>
      </c>
      <c r="D74" s="16">
        <v>0.6273642634240001</v>
      </c>
      <c r="E74" s="16">
        <v>0</v>
      </c>
      <c r="F74" s="16">
        <f t="shared" si="4"/>
        <v>0.6273642634240001</v>
      </c>
      <c r="G74" s="16">
        <f t="shared" si="5"/>
        <v>0.1</v>
      </c>
      <c r="H74" s="16">
        <f t="shared" si="6"/>
        <v>0</v>
      </c>
      <c r="I74" s="16">
        <f t="shared" si="7"/>
        <v>0</v>
      </c>
      <c r="J74" s="16">
        <f t="shared" si="8"/>
        <v>0</v>
      </c>
      <c r="K74" s="16">
        <f t="shared" si="9"/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0.6273642634240001</v>
      </c>
      <c r="U74" s="16">
        <v>0.1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f t="shared" si="10"/>
        <v>0.5605262599999999</v>
      </c>
      <c r="AP74" s="16">
        <f t="shared" si="11"/>
        <v>0.1</v>
      </c>
      <c r="AQ74" s="16">
        <f t="shared" si="12"/>
        <v>0</v>
      </c>
      <c r="AR74" s="16">
        <f t="shared" si="13"/>
        <v>0</v>
      </c>
      <c r="AS74" s="16">
        <f t="shared" si="14"/>
        <v>0</v>
      </c>
      <c r="AT74" s="16">
        <f t="shared" si="15"/>
        <v>0</v>
      </c>
      <c r="AU74" s="16">
        <v>0</v>
      </c>
      <c r="AV74" s="16">
        <v>0.006368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0.5508582599999999</v>
      </c>
      <c r="BD74" s="16">
        <v>0.1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0.0033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f t="shared" si="16"/>
        <v>-0.06683800342400015</v>
      </c>
      <c r="BZ74" s="16">
        <f>BY74/F74*100</f>
        <v>-10.653779203044614</v>
      </c>
      <c r="CA74" s="17" t="s">
        <v>307</v>
      </c>
    </row>
    <row r="75" spans="1:79" ht="25.5">
      <c r="A75" s="13"/>
      <c r="B75" s="25" t="s">
        <v>309</v>
      </c>
      <c r="C75" s="24" t="s">
        <v>244</v>
      </c>
      <c r="D75" s="16">
        <v>0.628770263424</v>
      </c>
      <c r="E75" s="16">
        <v>0</v>
      </c>
      <c r="F75" s="16">
        <f t="shared" si="4"/>
        <v>0.628770263424</v>
      </c>
      <c r="G75" s="16">
        <f t="shared" si="5"/>
        <v>0.1</v>
      </c>
      <c r="H75" s="16">
        <f t="shared" si="6"/>
        <v>0</v>
      </c>
      <c r="I75" s="16">
        <f t="shared" si="7"/>
        <v>0</v>
      </c>
      <c r="J75" s="16">
        <f t="shared" si="8"/>
        <v>0</v>
      </c>
      <c r="K75" s="16">
        <f t="shared" si="9"/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0.628770263424</v>
      </c>
      <c r="AB75" s="16">
        <v>0.1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0"/>
        <v>0.84590112</v>
      </c>
      <c r="AP75" s="16">
        <f t="shared" si="11"/>
        <v>0.1</v>
      </c>
      <c r="AQ75" s="16">
        <f t="shared" si="12"/>
        <v>0</v>
      </c>
      <c r="AR75" s="16">
        <f t="shared" si="13"/>
        <v>0</v>
      </c>
      <c r="AS75" s="16">
        <f t="shared" si="14"/>
        <v>0</v>
      </c>
      <c r="AT75" s="16">
        <f t="shared" si="15"/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0.00295104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0.8429500799999999</v>
      </c>
      <c r="BK75" s="16">
        <v>0.1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f t="shared" si="16"/>
        <v>0.21713085657599995</v>
      </c>
      <c r="BZ75" s="16">
        <f>BY75/F75*100</f>
        <v>34.53262172317167</v>
      </c>
      <c r="CA75" s="17" t="s">
        <v>307</v>
      </c>
    </row>
    <row r="76" spans="1:79" ht="13.5">
      <c r="A76" s="13"/>
      <c r="B76" s="23" t="s">
        <v>225</v>
      </c>
      <c r="C76" s="24"/>
      <c r="D76" s="16">
        <v>0</v>
      </c>
      <c r="E76" s="16">
        <v>0</v>
      </c>
      <c r="F76" s="16">
        <f t="shared" si="4"/>
        <v>0</v>
      </c>
      <c r="G76" s="16">
        <f t="shared" si="5"/>
        <v>0</v>
      </c>
      <c r="H76" s="16">
        <f t="shared" si="6"/>
        <v>0</v>
      </c>
      <c r="I76" s="16">
        <f t="shared" si="7"/>
        <v>0</v>
      </c>
      <c r="J76" s="16">
        <f t="shared" si="8"/>
        <v>0</v>
      </c>
      <c r="K76" s="16">
        <f t="shared" si="9"/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0"/>
        <v>0</v>
      </c>
      <c r="AP76" s="16">
        <f t="shared" si="11"/>
        <v>0</v>
      </c>
      <c r="AQ76" s="16">
        <f t="shared" si="12"/>
        <v>0</v>
      </c>
      <c r="AR76" s="16">
        <f t="shared" si="13"/>
        <v>0</v>
      </c>
      <c r="AS76" s="16">
        <f t="shared" si="14"/>
        <v>0</v>
      </c>
      <c r="AT76" s="16">
        <f t="shared" si="15"/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f t="shared" si="16"/>
        <v>0</v>
      </c>
      <c r="BZ76" s="16"/>
      <c r="CA76" s="17"/>
    </row>
    <row r="77" spans="1:79" ht="25.5">
      <c r="A77" s="13"/>
      <c r="B77" s="25" t="s">
        <v>339</v>
      </c>
      <c r="C77" s="24" t="s">
        <v>244</v>
      </c>
      <c r="D77" s="16">
        <v>1.7898519111039999</v>
      </c>
      <c r="E77" s="16">
        <v>0</v>
      </c>
      <c r="F77" s="16">
        <f t="shared" si="4"/>
        <v>1.7898519111039999</v>
      </c>
      <c r="G77" s="16">
        <f t="shared" si="5"/>
        <v>0.4</v>
      </c>
      <c r="H77" s="16">
        <f t="shared" si="6"/>
        <v>0</v>
      </c>
      <c r="I77" s="16">
        <f t="shared" si="7"/>
        <v>0</v>
      </c>
      <c r="J77" s="16">
        <f t="shared" si="8"/>
        <v>0</v>
      </c>
      <c r="K77" s="16">
        <f t="shared" si="9"/>
        <v>0</v>
      </c>
      <c r="L77" s="16">
        <v>0</v>
      </c>
      <c r="M77" s="16">
        <v>0</v>
      </c>
      <c r="N77" s="16"/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1.7898519111039999</v>
      </c>
      <c r="U77" s="16">
        <v>0.4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f t="shared" si="10"/>
        <v>1.7765887200000001</v>
      </c>
      <c r="AP77" s="16">
        <f t="shared" si="11"/>
        <v>0.4</v>
      </c>
      <c r="AQ77" s="16">
        <f t="shared" si="12"/>
        <v>0</v>
      </c>
      <c r="AR77" s="16">
        <f t="shared" si="13"/>
        <v>0</v>
      </c>
      <c r="AS77" s="16">
        <f t="shared" si="14"/>
        <v>0</v>
      </c>
      <c r="AT77" s="16">
        <f t="shared" si="15"/>
        <v>0</v>
      </c>
      <c r="AU77" s="16">
        <v>0</v>
      </c>
      <c r="AV77" s="16">
        <v>1.77328872</v>
      </c>
      <c r="AW77" s="16">
        <v>0.4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0.0033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f t="shared" si="16"/>
        <v>-0.01326319110399976</v>
      </c>
      <c r="BZ77" s="16">
        <f>BY77/F77*100</f>
        <v>-0.7410217025060405</v>
      </c>
      <c r="CA77" s="17"/>
    </row>
    <row r="78" spans="1:79" ht="38.25">
      <c r="A78" s="20" t="s">
        <v>162</v>
      </c>
      <c r="B78" s="14" t="s">
        <v>163</v>
      </c>
      <c r="C78" s="73" t="s">
        <v>109</v>
      </c>
      <c r="D78" s="16">
        <v>23.5716703008</v>
      </c>
      <c r="E78" s="16">
        <v>0</v>
      </c>
      <c r="F78" s="16">
        <f t="shared" si="4"/>
        <v>23.5716703008</v>
      </c>
      <c r="G78" s="16">
        <f t="shared" si="5"/>
        <v>10.500000000000004</v>
      </c>
      <c r="H78" s="16">
        <f t="shared" si="6"/>
        <v>0</v>
      </c>
      <c r="I78" s="16">
        <f t="shared" si="7"/>
        <v>0</v>
      </c>
      <c r="J78" s="16">
        <f t="shared" si="8"/>
        <v>0</v>
      </c>
      <c r="K78" s="16">
        <f t="shared" si="9"/>
        <v>146</v>
      </c>
      <c r="L78" s="16">
        <v>0</v>
      </c>
      <c r="M78" s="16">
        <f>M79+M91+M135+M174+M180</f>
        <v>9.231933000000001</v>
      </c>
      <c r="N78" s="16">
        <f aca="true" t="shared" si="34" ref="N78:AM78">N79+N91+N135+N174+N180</f>
        <v>8.040000000000003</v>
      </c>
      <c r="O78" s="16">
        <f t="shared" si="34"/>
        <v>0</v>
      </c>
      <c r="P78" s="16">
        <f t="shared" si="34"/>
        <v>0</v>
      </c>
      <c r="Q78" s="16">
        <f t="shared" si="34"/>
        <v>0</v>
      </c>
      <c r="R78" s="16">
        <f t="shared" si="34"/>
        <v>51</v>
      </c>
      <c r="S78" s="16">
        <f t="shared" si="34"/>
        <v>0</v>
      </c>
      <c r="T78" s="16">
        <f t="shared" si="34"/>
        <v>7.527094</v>
      </c>
      <c r="U78" s="16">
        <f t="shared" si="34"/>
        <v>2.46</v>
      </c>
      <c r="V78" s="16">
        <f t="shared" si="34"/>
        <v>0</v>
      </c>
      <c r="W78" s="16">
        <f t="shared" si="34"/>
        <v>0</v>
      </c>
      <c r="X78" s="16">
        <f t="shared" si="34"/>
        <v>0</v>
      </c>
      <c r="Y78" s="16">
        <f t="shared" si="34"/>
        <v>65</v>
      </c>
      <c r="Z78" s="16">
        <f t="shared" si="34"/>
        <v>0</v>
      </c>
      <c r="AA78" s="16">
        <f t="shared" si="34"/>
        <v>4.2508478008</v>
      </c>
      <c r="AB78" s="16">
        <f t="shared" si="34"/>
        <v>0</v>
      </c>
      <c r="AC78" s="16">
        <f t="shared" si="34"/>
        <v>0</v>
      </c>
      <c r="AD78" s="16">
        <f t="shared" si="34"/>
        <v>0</v>
      </c>
      <c r="AE78" s="16">
        <f t="shared" si="34"/>
        <v>0</v>
      </c>
      <c r="AF78" s="16">
        <f t="shared" si="34"/>
        <v>25</v>
      </c>
      <c r="AG78" s="16">
        <f t="shared" si="34"/>
        <v>0</v>
      </c>
      <c r="AH78" s="16">
        <f t="shared" si="34"/>
        <v>2.5617955</v>
      </c>
      <c r="AI78" s="16">
        <f t="shared" si="34"/>
        <v>0</v>
      </c>
      <c r="AJ78" s="16">
        <f t="shared" si="34"/>
        <v>0</v>
      </c>
      <c r="AK78" s="16">
        <f t="shared" si="34"/>
        <v>0</v>
      </c>
      <c r="AL78" s="16">
        <f t="shared" si="34"/>
        <v>0</v>
      </c>
      <c r="AM78" s="16">
        <f t="shared" si="34"/>
        <v>5</v>
      </c>
      <c r="AN78" s="16">
        <f>AN79+AN91+AN135+AN174+AN180</f>
        <v>0</v>
      </c>
      <c r="AO78" s="16">
        <f t="shared" si="10"/>
        <v>22.944913590000002</v>
      </c>
      <c r="AP78" s="16">
        <f t="shared" si="11"/>
        <v>10.500000000000004</v>
      </c>
      <c r="AQ78" s="16">
        <f t="shared" si="12"/>
        <v>0</v>
      </c>
      <c r="AR78" s="16">
        <f t="shared" si="13"/>
        <v>0</v>
      </c>
      <c r="AS78" s="16">
        <f t="shared" si="14"/>
        <v>0</v>
      </c>
      <c r="AT78" s="16">
        <f t="shared" si="15"/>
        <v>144</v>
      </c>
      <c r="AU78" s="16">
        <f aca="true" t="shared" si="35" ref="AU78:BV78">AU79+AU91+AU135+AU174+AU180</f>
        <v>0</v>
      </c>
      <c r="AV78" s="16">
        <f t="shared" si="35"/>
        <v>9.190205970000001</v>
      </c>
      <c r="AW78" s="16">
        <f t="shared" si="35"/>
        <v>8.040000000000003</v>
      </c>
      <c r="AX78" s="16">
        <f t="shared" si="35"/>
        <v>0</v>
      </c>
      <c r="AY78" s="16">
        <f t="shared" si="35"/>
        <v>0</v>
      </c>
      <c r="AZ78" s="16">
        <f t="shared" si="35"/>
        <v>0</v>
      </c>
      <c r="BA78" s="16">
        <f t="shared" si="35"/>
        <v>51</v>
      </c>
      <c r="BB78" s="16">
        <f t="shared" si="35"/>
        <v>0</v>
      </c>
      <c r="BC78" s="16">
        <f t="shared" si="35"/>
        <v>7.21648957</v>
      </c>
      <c r="BD78" s="16">
        <f t="shared" si="35"/>
        <v>1.21</v>
      </c>
      <c r="BE78" s="16">
        <f t="shared" si="35"/>
        <v>0</v>
      </c>
      <c r="BF78" s="16">
        <f t="shared" si="35"/>
        <v>0</v>
      </c>
      <c r="BG78" s="16">
        <f t="shared" si="35"/>
        <v>0</v>
      </c>
      <c r="BH78" s="16">
        <f t="shared" si="35"/>
        <v>69</v>
      </c>
      <c r="BI78" s="16">
        <f t="shared" si="35"/>
        <v>0</v>
      </c>
      <c r="BJ78" s="16">
        <f t="shared" si="35"/>
        <v>5.961309460000001</v>
      </c>
      <c r="BK78" s="16">
        <f t="shared" si="35"/>
        <v>1.25</v>
      </c>
      <c r="BL78" s="16">
        <f t="shared" si="35"/>
        <v>0</v>
      </c>
      <c r="BM78" s="16">
        <f t="shared" si="35"/>
        <v>0</v>
      </c>
      <c r="BN78" s="16">
        <f t="shared" si="35"/>
        <v>0</v>
      </c>
      <c r="BO78" s="16">
        <f t="shared" si="35"/>
        <v>21</v>
      </c>
      <c r="BP78" s="16">
        <f t="shared" si="35"/>
        <v>0</v>
      </c>
      <c r="BQ78" s="16">
        <v>0.57690859</v>
      </c>
      <c r="BR78" s="16">
        <f t="shared" si="35"/>
        <v>0</v>
      </c>
      <c r="BS78" s="16">
        <f t="shared" si="35"/>
        <v>0</v>
      </c>
      <c r="BT78" s="16">
        <f t="shared" si="35"/>
        <v>0</v>
      </c>
      <c r="BU78" s="16">
        <f t="shared" si="35"/>
        <v>0</v>
      </c>
      <c r="BV78" s="16">
        <f t="shared" si="35"/>
        <v>3</v>
      </c>
      <c r="BW78" s="16">
        <v>0</v>
      </c>
      <c r="BX78" s="16">
        <v>0</v>
      </c>
      <c r="BY78" s="16">
        <f t="shared" si="16"/>
        <v>-0.6267567107999987</v>
      </c>
      <c r="BZ78" s="16">
        <f>BY78/F78*100</f>
        <v>-2.6589405960710693</v>
      </c>
      <c r="CA78" s="17"/>
    </row>
    <row r="79" spans="1:79" ht="25.5">
      <c r="A79" s="20" t="s">
        <v>228</v>
      </c>
      <c r="B79" s="74" t="s">
        <v>164</v>
      </c>
      <c r="C79" s="72" t="s">
        <v>248</v>
      </c>
      <c r="D79" s="16">
        <v>3.459045</v>
      </c>
      <c r="E79" s="16">
        <v>0</v>
      </c>
      <c r="F79" s="16">
        <f t="shared" si="4"/>
        <v>3.459045</v>
      </c>
      <c r="G79" s="16">
        <f t="shared" si="5"/>
        <v>0</v>
      </c>
      <c r="H79" s="16">
        <f t="shared" si="6"/>
        <v>0</v>
      </c>
      <c r="I79" s="16">
        <f t="shared" si="7"/>
        <v>0</v>
      </c>
      <c r="J79" s="16">
        <f t="shared" si="8"/>
        <v>0</v>
      </c>
      <c r="K79" s="16">
        <f t="shared" si="9"/>
        <v>19</v>
      </c>
      <c r="L79" s="16">
        <v>0</v>
      </c>
      <c r="M79" s="16">
        <v>0.7282219999999999</v>
      </c>
      <c r="N79" s="16">
        <f>SUM(N82:N90)</f>
        <v>0</v>
      </c>
      <c r="O79" s="16">
        <f aca="true" t="shared" si="36" ref="O79:AM79">SUM(O82:O90)</f>
        <v>0</v>
      </c>
      <c r="P79" s="16">
        <f t="shared" si="36"/>
        <v>0</v>
      </c>
      <c r="Q79" s="16">
        <f t="shared" si="36"/>
        <v>0</v>
      </c>
      <c r="R79" s="16">
        <f t="shared" si="36"/>
        <v>4</v>
      </c>
      <c r="S79" s="16">
        <f t="shared" si="36"/>
        <v>0</v>
      </c>
      <c r="T79" s="16">
        <f t="shared" si="36"/>
        <v>2.548771</v>
      </c>
      <c r="U79" s="16">
        <f t="shared" si="36"/>
        <v>0</v>
      </c>
      <c r="V79" s="16">
        <f t="shared" si="36"/>
        <v>0</v>
      </c>
      <c r="W79" s="16">
        <f t="shared" si="36"/>
        <v>0</v>
      </c>
      <c r="X79" s="16">
        <f t="shared" si="36"/>
        <v>0</v>
      </c>
      <c r="Y79" s="16">
        <f t="shared" si="36"/>
        <v>14</v>
      </c>
      <c r="Z79" s="16">
        <f t="shared" si="36"/>
        <v>0</v>
      </c>
      <c r="AA79" s="16">
        <f t="shared" si="36"/>
        <v>0.182052</v>
      </c>
      <c r="AB79" s="16">
        <f t="shared" si="36"/>
        <v>0</v>
      </c>
      <c r="AC79" s="16">
        <f t="shared" si="36"/>
        <v>0</v>
      </c>
      <c r="AD79" s="16">
        <f t="shared" si="36"/>
        <v>0</v>
      </c>
      <c r="AE79" s="16">
        <f t="shared" si="36"/>
        <v>0</v>
      </c>
      <c r="AF79" s="16">
        <f t="shared" si="36"/>
        <v>1</v>
      </c>
      <c r="AG79" s="16">
        <f t="shared" si="36"/>
        <v>0</v>
      </c>
      <c r="AH79" s="16">
        <f t="shared" si="36"/>
        <v>0</v>
      </c>
      <c r="AI79" s="16">
        <f t="shared" si="36"/>
        <v>0</v>
      </c>
      <c r="AJ79" s="16">
        <f t="shared" si="36"/>
        <v>0</v>
      </c>
      <c r="AK79" s="16">
        <f t="shared" si="36"/>
        <v>0</v>
      </c>
      <c r="AL79" s="16">
        <f t="shared" si="36"/>
        <v>0</v>
      </c>
      <c r="AM79" s="16">
        <f t="shared" si="36"/>
        <v>0</v>
      </c>
      <c r="AN79" s="16">
        <f aca="true" t="shared" si="37" ref="AN79:BO79">SUM(AN82:AN90)</f>
        <v>0</v>
      </c>
      <c r="AO79" s="16">
        <f t="shared" si="10"/>
        <v>3.48418537</v>
      </c>
      <c r="AP79" s="16">
        <f t="shared" si="11"/>
        <v>0</v>
      </c>
      <c r="AQ79" s="16">
        <f t="shared" si="12"/>
        <v>0</v>
      </c>
      <c r="AR79" s="16">
        <f t="shared" si="13"/>
        <v>0</v>
      </c>
      <c r="AS79" s="16">
        <f t="shared" si="14"/>
        <v>0</v>
      </c>
      <c r="AT79" s="16">
        <f t="shared" si="15"/>
        <v>19</v>
      </c>
      <c r="AU79" s="16">
        <f t="shared" si="37"/>
        <v>0</v>
      </c>
      <c r="AV79" s="16">
        <f t="shared" si="37"/>
        <v>0.7170248699999999</v>
      </c>
      <c r="AW79" s="16">
        <f t="shared" si="37"/>
        <v>0</v>
      </c>
      <c r="AX79" s="16">
        <f t="shared" si="37"/>
        <v>0</v>
      </c>
      <c r="AY79" s="16">
        <f t="shared" si="37"/>
        <v>0</v>
      </c>
      <c r="AZ79" s="16">
        <f t="shared" si="37"/>
        <v>0</v>
      </c>
      <c r="BA79" s="16">
        <f t="shared" si="37"/>
        <v>4</v>
      </c>
      <c r="BB79" s="16">
        <f t="shared" si="37"/>
        <v>0</v>
      </c>
      <c r="BC79" s="16">
        <f t="shared" si="37"/>
        <v>2.0240495500000004</v>
      </c>
      <c r="BD79" s="16">
        <f t="shared" si="37"/>
        <v>0</v>
      </c>
      <c r="BE79" s="16">
        <f t="shared" si="37"/>
        <v>0</v>
      </c>
      <c r="BF79" s="16">
        <f t="shared" si="37"/>
        <v>0</v>
      </c>
      <c r="BG79" s="16">
        <f t="shared" si="37"/>
        <v>0</v>
      </c>
      <c r="BH79" s="16">
        <f t="shared" si="37"/>
        <v>11</v>
      </c>
      <c r="BI79" s="16">
        <f t="shared" si="37"/>
        <v>0</v>
      </c>
      <c r="BJ79" s="16">
        <f t="shared" si="37"/>
        <v>0.16620236</v>
      </c>
      <c r="BK79" s="16">
        <f t="shared" si="37"/>
        <v>0</v>
      </c>
      <c r="BL79" s="16">
        <f t="shared" si="37"/>
        <v>0</v>
      </c>
      <c r="BM79" s="16">
        <f t="shared" si="37"/>
        <v>0</v>
      </c>
      <c r="BN79" s="16">
        <f t="shared" si="37"/>
        <v>0</v>
      </c>
      <c r="BO79" s="16">
        <f t="shared" si="37"/>
        <v>1</v>
      </c>
      <c r="BP79" s="16">
        <f aca="true" t="shared" si="38" ref="BP79:BV79">SUM(BP82:BP90)</f>
        <v>0</v>
      </c>
      <c r="BQ79" s="16">
        <v>0.57690859</v>
      </c>
      <c r="BR79" s="16">
        <f t="shared" si="38"/>
        <v>0</v>
      </c>
      <c r="BS79" s="16">
        <f t="shared" si="38"/>
        <v>0</v>
      </c>
      <c r="BT79" s="16">
        <f t="shared" si="38"/>
        <v>0</v>
      </c>
      <c r="BU79" s="16">
        <f t="shared" si="38"/>
        <v>0</v>
      </c>
      <c r="BV79" s="16">
        <f t="shared" si="38"/>
        <v>3</v>
      </c>
      <c r="BW79" s="16">
        <v>0</v>
      </c>
      <c r="BX79" s="16">
        <v>0</v>
      </c>
      <c r="BY79" s="16">
        <f t="shared" si="16"/>
        <v>0.025140369999999912</v>
      </c>
      <c r="BZ79" s="16">
        <f>BY79/F79*100</f>
        <v>0.7268008944665336</v>
      </c>
      <c r="CA79" s="17"/>
    </row>
    <row r="80" spans="1:79" ht="13.5">
      <c r="A80" s="13"/>
      <c r="B80" s="23" t="s">
        <v>245</v>
      </c>
      <c r="C80" s="29"/>
      <c r="D80" s="16">
        <v>0</v>
      </c>
      <c r="E80" s="16">
        <v>0</v>
      </c>
      <c r="F80" s="16">
        <f t="shared" si="4"/>
        <v>0</v>
      </c>
      <c r="G80" s="16">
        <f t="shared" si="5"/>
        <v>0</v>
      </c>
      <c r="H80" s="16">
        <f t="shared" si="6"/>
        <v>0</v>
      </c>
      <c r="I80" s="16">
        <f t="shared" si="7"/>
        <v>0</v>
      </c>
      <c r="J80" s="16">
        <f t="shared" si="8"/>
        <v>0</v>
      </c>
      <c r="K80" s="16">
        <f t="shared" si="9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f t="shared" si="10"/>
        <v>0</v>
      </c>
      <c r="AP80" s="16">
        <f t="shared" si="11"/>
        <v>0</v>
      </c>
      <c r="AQ80" s="16">
        <f t="shared" si="12"/>
        <v>0</v>
      </c>
      <c r="AR80" s="16">
        <f t="shared" si="13"/>
        <v>0</v>
      </c>
      <c r="AS80" s="16">
        <f t="shared" si="14"/>
        <v>0</v>
      </c>
      <c r="AT80" s="16">
        <f t="shared" si="15"/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f t="shared" si="16"/>
        <v>0</v>
      </c>
      <c r="BZ80" s="16"/>
      <c r="CA80" s="17"/>
    </row>
    <row r="81" spans="1:79" ht="13.5">
      <c r="A81" s="13"/>
      <c r="B81" s="23" t="s">
        <v>199</v>
      </c>
      <c r="C81" s="15"/>
      <c r="D81" s="16">
        <v>0</v>
      </c>
      <c r="E81" s="16">
        <v>0</v>
      </c>
      <c r="F81" s="16">
        <f t="shared" si="4"/>
        <v>0</v>
      </c>
      <c r="G81" s="16">
        <f t="shared" si="5"/>
        <v>0</v>
      </c>
      <c r="H81" s="16">
        <f t="shared" si="6"/>
        <v>0</v>
      </c>
      <c r="I81" s="16">
        <f t="shared" si="7"/>
        <v>0</v>
      </c>
      <c r="J81" s="16">
        <f t="shared" si="8"/>
        <v>0</v>
      </c>
      <c r="K81" s="16">
        <f t="shared" si="9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f t="shared" si="10"/>
        <v>0</v>
      </c>
      <c r="AP81" s="16">
        <f t="shared" si="11"/>
        <v>0</v>
      </c>
      <c r="AQ81" s="16">
        <f t="shared" si="12"/>
        <v>0</v>
      </c>
      <c r="AR81" s="16">
        <f t="shared" si="13"/>
        <v>0</v>
      </c>
      <c r="AS81" s="16">
        <f t="shared" si="14"/>
        <v>0</v>
      </c>
      <c r="AT81" s="16">
        <f t="shared" si="15"/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f t="shared" si="16"/>
        <v>0</v>
      </c>
      <c r="BZ81" s="16"/>
      <c r="CA81" s="17"/>
    </row>
    <row r="82" spans="1:79" ht="25.5">
      <c r="A82" s="13"/>
      <c r="B82" s="25" t="s">
        <v>340</v>
      </c>
      <c r="C82" s="29" t="s">
        <v>248</v>
      </c>
      <c r="D82" s="16">
        <v>0.546162</v>
      </c>
      <c r="E82" s="16">
        <v>0</v>
      </c>
      <c r="F82" s="16">
        <f t="shared" si="4"/>
        <v>0.546162</v>
      </c>
      <c r="G82" s="16">
        <f t="shared" si="5"/>
        <v>0</v>
      </c>
      <c r="H82" s="16">
        <f t="shared" si="6"/>
        <v>0</v>
      </c>
      <c r="I82" s="16">
        <f t="shared" si="7"/>
        <v>0</v>
      </c>
      <c r="J82" s="16">
        <f t="shared" si="8"/>
        <v>0</v>
      </c>
      <c r="K82" s="16">
        <f t="shared" si="9"/>
        <v>3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0.546162</v>
      </c>
      <c r="U82" s="16">
        <v>0</v>
      </c>
      <c r="V82" s="16">
        <v>0</v>
      </c>
      <c r="W82" s="16">
        <v>0</v>
      </c>
      <c r="X82" s="16">
        <v>0</v>
      </c>
      <c r="Y82" s="16">
        <v>3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f t="shared" si="10"/>
        <v>0.57495159</v>
      </c>
      <c r="AP82" s="16">
        <f t="shared" si="11"/>
        <v>0</v>
      </c>
      <c r="AQ82" s="16">
        <f t="shared" si="12"/>
        <v>0</v>
      </c>
      <c r="AR82" s="16">
        <f t="shared" si="13"/>
        <v>0</v>
      </c>
      <c r="AS82" s="16">
        <f t="shared" si="14"/>
        <v>0</v>
      </c>
      <c r="AT82" s="16">
        <f t="shared" si="15"/>
        <v>3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0.1888705</v>
      </c>
      <c r="BD82" s="16">
        <v>0</v>
      </c>
      <c r="BE82" s="16">
        <v>0</v>
      </c>
      <c r="BF82" s="16">
        <v>0</v>
      </c>
      <c r="BG82" s="16">
        <v>0</v>
      </c>
      <c r="BH82" s="16">
        <v>1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0.38608109</v>
      </c>
      <c r="BR82" s="16">
        <v>0</v>
      </c>
      <c r="BS82" s="16">
        <v>0</v>
      </c>
      <c r="BT82" s="16">
        <v>0</v>
      </c>
      <c r="BU82" s="16">
        <v>0</v>
      </c>
      <c r="BV82" s="16">
        <v>2</v>
      </c>
      <c r="BW82" s="16">
        <v>0</v>
      </c>
      <c r="BX82" s="16">
        <v>0</v>
      </c>
      <c r="BY82" s="16">
        <f t="shared" si="16"/>
        <v>0.02878958999999992</v>
      </c>
      <c r="BZ82" s="16">
        <f>BY82/F82*100</f>
        <v>5.271254682676553</v>
      </c>
      <c r="CA82" s="17"/>
    </row>
    <row r="83" spans="1:79" ht="25.5">
      <c r="A83" s="13"/>
      <c r="B83" s="25" t="s">
        <v>341</v>
      </c>
      <c r="C83" s="29" t="s">
        <v>248</v>
      </c>
      <c r="D83" s="16">
        <v>0.364117</v>
      </c>
      <c r="E83" s="16">
        <v>0</v>
      </c>
      <c r="F83" s="16">
        <f t="shared" si="4"/>
        <v>0.364117</v>
      </c>
      <c r="G83" s="16">
        <f t="shared" si="5"/>
        <v>0</v>
      </c>
      <c r="H83" s="16">
        <f t="shared" si="6"/>
        <v>0</v>
      </c>
      <c r="I83" s="16">
        <f t="shared" si="7"/>
        <v>0</v>
      </c>
      <c r="J83" s="16">
        <f t="shared" si="8"/>
        <v>0</v>
      </c>
      <c r="K83" s="16">
        <f t="shared" si="9"/>
        <v>2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0.364117</v>
      </c>
      <c r="U83" s="16">
        <v>0</v>
      </c>
      <c r="V83" s="16">
        <v>0</v>
      </c>
      <c r="W83" s="16">
        <v>0</v>
      </c>
      <c r="X83" s="16">
        <v>0</v>
      </c>
      <c r="Y83" s="16">
        <v>2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f t="shared" si="10"/>
        <v>0.36746334</v>
      </c>
      <c r="AP83" s="16">
        <f t="shared" si="11"/>
        <v>0</v>
      </c>
      <c r="AQ83" s="16">
        <f t="shared" si="12"/>
        <v>0</v>
      </c>
      <c r="AR83" s="16">
        <f t="shared" si="13"/>
        <v>0</v>
      </c>
      <c r="AS83" s="16">
        <f t="shared" si="14"/>
        <v>0</v>
      </c>
      <c r="AT83" s="16">
        <f t="shared" si="15"/>
        <v>2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0.36746334</v>
      </c>
      <c r="BD83" s="16">
        <v>0</v>
      </c>
      <c r="BE83" s="16">
        <v>0</v>
      </c>
      <c r="BF83" s="16">
        <v>0</v>
      </c>
      <c r="BG83" s="16">
        <v>0</v>
      </c>
      <c r="BH83" s="16">
        <v>2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f t="shared" si="16"/>
        <v>0.003346340000000003</v>
      </c>
      <c r="BZ83" s="16">
        <f>BY83/F83*100</f>
        <v>0.9190287737183386</v>
      </c>
      <c r="CA83" s="17"/>
    </row>
    <row r="84" spans="1:79" ht="25.5">
      <c r="A84" s="13"/>
      <c r="B84" s="25" t="s">
        <v>342</v>
      </c>
      <c r="C84" s="29" t="s">
        <v>248</v>
      </c>
      <c r="D84" s="16">
        <v>0.9102779999999999</v>
      </c>
      <c r="E84" s="16">
        <v>0</v>
      </c>
      <c r="F84" s="16">
        <f t="shared" si="4"/>
        <v>0.9102779999999999</v>
      </c>
      <c r="G84" s="16">
        <f t="shared" si="5"/>
        <v>0</v>
      </c>
      <c r="H84" s="16">
        <f t="shared" si="6"/>
        <v>0</v>
      </c>
      <c r="I84" s="16">
        <f t="shared" si="7"/>
        <v>0</v>
      </c>
      <c r="J84" s="16">
        <f t="shared" si="8"/>
        <v>0</v>
      </c>
      <c r="K84" s="16">
        <f t="shared" si="9"/>
        <v>5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0.9102779999999999</v>
      </c>
      <c r="U84" s="16">
        <v>0</v>
      </c>
      <c r="V84" s="16">
        <v>0</v>
      </c>
      <c r="W84" s="16">
        <v>0</v>
      </c>
      <c r="X84" s="16">
        <v>0</v>
      </c>
      <c r="Y84" s="16">
        <v>5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f t="shared" si="10"/>
        <v>0.9228905300000001</v>
      </c>
      <c r="AP84" s="16">
        <f t="shared" si="11"/>
        <v>0</v>
      </c>
      <c r="AQ84" s="16">
        <f t="shared" si="12"/>
        <v>0</v>
      </c>
      <c r="AR84" s="16">
        <f t="shared" si="13"/>
        <v>0</v>
      </c>
      <c r="AS84" s="16">
        <f t="shared" si="14"/>
        <v>0</v>
      </c>
      <c r="AT84" s="16">
        <f t="shared" si="15"/>
        <v>5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0.7320630300000001</v>
      </c>
      <c r="BD84" s="16">
        <v>0</v>
      </c>
      <c r="BE84" s="16">
        <v>0</v>
      </c>
      <c r="BF84" s="16">
        <v>0</v>
      </c>
      <c r="BG84" s="16">
        <v>0</v>
      </c>
      <c r="BH84" s="16">
        <v>4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0.1908275</v>
      </c>
      <c r="BR84" s="16">
        <v>0</v>
      </c>
      <c r="BS84" s="16">
        <v>0</v>
      </c>
      <c r="BT84" s="16">
        <v>0</v>
      </c>
      <c r="BU84" s="16">
        <v>0</v>
      </c>
      <c r="BV84" s="16">
        <v>1</v>
      </c>
      <c r="BW84" s="16">
        <v>0</v>
      </c>
      <c r="BX84" s="16">
        <v>0</v>
      </c>
      <c r="BY84" s="16">
        <f t="shared" si="16"/>
        <v>0.012612530000000177</v>
      </c>
      <c r="BZ84" s="16">
        <f>BY84/F84*100</f>
        <v>1.3855690239685214</v>
      </c>
      <c r="CA84" s="17"/>
    </row>
    <row r="85" spans="1:79" ht="25.5">
      <c r="A85" s="13"/>
      <c r="B85" s="25" t="str">
        <f>'[1]Ф.7.1'!$E$190</f>
        <v>Замена масляных выключателей на вакуумные в РП 22 Яч.10, 13, 14 г. Орел -3 шт</v>
      </c>
      <c r="C85" s="29" t="s">
        <v>248</v>
      </c>
      <c r="D85" s="16">
        <v>0.546162</v>
      </c>
      <c r="E85" s="16">
        <v>0</v>
      </c>
      <c r="F85" s="16">
        <f aca="true" t="shared" si="39" ref="F85:F148">M85+T85+AA85+AH85</f>
        <v>0.546162</v>
      </c>
      <c r="G85" s="16">
        <f aca="true" t="shared" si="40" ref="G85:G148">N85+U85+AB85+AI85</f>
        <v>0</v>
      </c>
      <c r="H85" s="16">
        <f aca="true" t="shared" si="41" ref="H85:H148">O85+V85+AC85+AJ85</f>
        <v>0</v>
      </c>
      <c r="I85" s="16">
        <f aca="true" t="shared" si="42" ref="I85:I148">P85+W85+AD85+AK85</f>
        <v>0</v>
      </c>
      <c r="J85" s="16">
        <f aca="true" t="shared" si="43" ref="J85:J148">Q85+X85+AE85+AL85</f>
        <v>0</v>
      </c>
      <c r="K85" s="16">
        <f aca="true" t="shared" si="44" ref="K85:K148">R85+Y85+AF85+AM85</f>
        <v>3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0.546162</v>
      </c>
      <c r="U85" s="16">
        <v>0</v>
      </c>
      <c r="V85" s="16">
        <v>0</v>
      </c>
      <c r="W85" s="16">
        <v>0</v>
      </c>
      <c r="X85" s="16">
        <v>0</v>
      </c>
      <c r="Y85" s="16">
        <v>3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f aca="true" t="shared" si="45" ref="AO85:AO148">AV85+BC85+BJ85+BQ85</f>
        <v>0.55348443</v>
      </c>
      <c r="AP85" s="16">
        <f aca="true" t="shared" si="46" ref="AP85:AP148">AW85+BD85+BK85+BR85</f>
        <v>0</v>
      </c>
      <c r="AQ85" s="16">
        <f aca="true" t="shared" si="47" ref="AQ85:AQ148">AX85+BE85+BL85+BS85</f>
        <v>0</v>
      </c>
      <c r="AR85" s="16">
        <f aca="true" t="shared" si="48" ref="AR85:AR148">AY85+BF85+BM85+BT85</f>
        <v>0</v>
      </c>
      <c r="AS85" s="16">
        <f aca="true" t="shared" si="49" ref="AS85:AS148">AZ85+BG85+BN85+BU85</f>
        <v>0</v>
      </c>
      <c r="AT85" s="16">
        <f aca="true" t="shared" si="50" ref="AT85:AT148">BA85+BH85+BO85+BV85</f>
        <v>3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0.55348443</v>
      </c>
      <c r="BD85" s="16">
        <v>0</v>
      </c>
      <c r="BE85" s="16">
        <v>0</v>
      </c>
      <c r="BF85" s="16">
        <v>0</v>
      </c>
      <c r="BG85" s="16">
        <v>0</v>
      </c>
      <c r="BH85" s="16">
        <v>3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 aca="true" t="shared" si="51" ref="BY85:BY148">AO85-F85</f>
        <v>0.007322429999999991</v>
      </c>
      <c r="BZ85" s="16">
        <f aca="true" t="shared" si="52" ref="BZ85:BZ148">BY85/F85*100</f>
        <v>1.340706603535213</v>
      </c>
      <c r="CA85" s="17"/>
    </row>
    <row r="86" spans="1:79" ht="13.5">
      <c r="A86" s="13"/>
      <c r="B86" s="23" t="s">
        <v>166</v>
      </c>
      <c r="C86" s="29"/>
      <c r="D86" s="16">
        <v>0</v>
      </c>
      <c r="E86" s="16">
        <v>0</v>
      </c>
      <c r="F86" s="16">
        <f t="shared" si="39"/>
        <v>0</v>
      </c>
      <c r="G86" s="16">
        <f t="shared" si="40"/>
        <v>0</v>
      </c>
      <c r="H86" s="16">
        <f t="shared" si="41"/>
        <v>0</v>
      </c>
      <c r="I86" s="16">
        <f t="shared" si="42"/>
        <v>0</v>
      </c>
      <c r="J86" s="16">
        <f t="shared" si="43"/>
        <v>0</v>
      </c>
      <c r="K86" s="16">
        <f t="shared" si="44"/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f t="shared" si="45"/>
        <v>0</v>
      </c>
      <c r="AP86" s="16">
        <f t="shared" si="46"/>
        <v>0</v>
      </c>
      <c r="AQ86" s="16">
        <f t="shared" si="47"/>
        <v>0</v>
      </c>
      <c r="AR86" s="16">
        <f t="shared" si="48"/>
        <v>0</v>
      </c>
      <c r="AS86" s="16">
        <f t="shared" si="49"/>
        <v>0</v>
      </c>
      <c r="AT86" s="16">
        <f t="shared" si="50"/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 t="shared" si="51"/>
        <v>0</v>
      </c>
      <c r="BZ86" s="16"/>
      <c r="CA86" s="17"/>
    </row>
    <row r="87" spans="1:81" ht="25.5">
      <c r="A87" s="13"/>
      <c r="B87" s="28" t="s">
        <v>343</v>
      </c>
      <c r="C87" s="29" t="s">
        <v>248</v>
      </c>
      <c r="D87" s="16">
        <v>0.7282219999999999</v>
      </c>
      <c r="E87" s="16">
        <v>0</v>
      </c>
      <c r="F87" s="16">
        <f t="shared" si="39"/>
        <v>0.7282219999999999</v>
      </c>
      <c r="G87" s="16">
        <f t="shared" si="40"/>
        <v>0</v>
      </c>
      <c r="H87" s="16">
        <f t="shared" si="41"/>
        <v>0</v>
      </c>
      <c r="I87" s="16">
        <f t="shared" si="42"/>
        <v>0</v>
      </c>
      <c r="J87" s="16">
        <f t="shared" si="43"/>
        <v>0</v>
      </c>
      <c r="K87" s="16">
        <f t="shared" si="44"/>
        <v>4</v>
      </c>
      <c r="L87" s="16">
        <v>0</v>
      </c>
      <c r="M87" s="16">
        <v>0.7282219999999999</v>
      </c>
      <c r="N87" s="16">
        <v>0</v>
      </c>
      <c r="O87" s="16">
        <v>0</v>
      </c>
      <c r="P87" s="16">
        <v>0</v>
      </c>
      <c r="Q87" s="16">
        <v>0</v>
      </c>
      <c r="R87" s="16">
        <v>4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f t="shared" si="45"/>
        <v>0.7170248699999999</v>
      </c>
      <c r="AP87" s="16">
        <f t="shared" si="46"/>
        <v>0</v>
      </c>
      <c r="AQ87" s="16">
        <f t="shared" si="47"/>
        <v>0</v>
      </c>
      <c r="AR87" s="16">
        <f t="shared" si="48"/>
        <v>0</v>
      </c>
      <c r="AS87" s="16">
        <f t="shared" si="49"/>
        <v>0</v>
      </c>
      <c r="AT87" s="16">
        <f t="shared" si="50"/>
        <v>4</v>
      </c>
      <c r="AU87" s="16">
        <v>0</v>
      </c>
      <c r="AV87" s="16">
        <v>0.7170248699999999</v>
      </c>
      <c r="AW87" s="16">
        <v>0</v>
      </c>
      <c r="AX87" s="16">
        <v>0</v>
      </c>
      <c r="AY87" s="16">
        <v>0</v>
      </c>
      <c r="AZ87" s="16">
        <v>0</v>
      </c>
      <c r="BA87" s="16">
        <v>4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  <c r="BY87" s="16">
        <f t="shared" si="51"/>
        <v>-0.01119713</v>
      </c>
      <c r="BZ87" s="16">
        <f t="shared" si="52"/>
        <v>-1.5375984246562175</v>
      </c>
      <c r="CA87" s="17"/>
      <c r="CC87" s="1" t="s">
        <v>317</v>
      </c>
    </row>
    <row r="88" spans="1:79" ht="25.5">
      <c r="A88" s="13"/>
      <c r="B88" s="28" t="s">
        <v>344</v>
      </c>
      <c r="C88" s="29" t="s">
        <v>248</v>
      </c>
      <c r="D88" s="16">
        <v>0.182052</v>
      </c>
      <c r="E88" s="16">
        <v>0</v>
      </c>
      <c r="F88" s="16">
        <f t="shared" si="39"/>
        <v>0.182052</v>
      </c>
      <c r="G88" s="16">
        <f t="shared" si="40"/>
        <v>0</v>
      </c>
      <c r="H88" s="16">
        <f t="shared" si="41"/>
        <v>0</v>
      </c>
      <c r="I88" s="16">
        <f t="shared" si="42"/>
        <v>0</v>
      </c>
      <c r="J88" s="16">
        <f t="shared" si="43"/>
        <v>0</v>
      </c>
      <c r="K88" s="16">
        <f t="shared" si="44"/>
        <v>1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0.182052</v>
      </c>
      <c r="U88" s="16">
        <v>0</v>
      </c>
      <c r="V88" s="16">
        <v>0</v>
      </c>
      <c r="W88" s="16">
        <v>0</v>
      </c>
      <c r="X88" s="16">
        <v>0</v>
      </c>
      <c r="Y88" s="16">
        <v>1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f t="shared" si="45"/>
        <v>0.18216825</v>
      </c>
      <c r="AP88" s="16">
        <f t="shared" si="46"/>
        <v>0</v>
      </c>
      <c r="AQ88" s="16">
        <f t="shared" si="47"/>
        <v>0</v>
      </c>
      <c r="AR88" s="16">
        <f t="shared" si="48"/>
        <v>0</v>
      </c>
      <c r="AS88" s="16">
        <f t="shared" si="49"/>
        <v>0</v>
      </c>
      <c r="AT88" s="16">
        <f t="shared" si="50"/>
        <v>1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0.18216825</v>
      </c>
      <c r="BD88" s="16">
        <v>0</v>
      </c>
      <c r="BE88" s="16">
        <v>0</v>
      </c>
      <c r="BF88" s="16">
        <v>0</v>
      </c>
      <c r="BG88" s="16">
        <v>0</v>
      </c>
      <c r="BH88" s="16">
        <v>1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si="51"/>
        <v>0.00011625000000001218</v>
      </c>
      <c r="BZ88" s="16">
        <f t="shared" si="52"/>
        <v>0.06385538197878199</v>
      </c>
      <c r="CA88" s="17"/>
    </row>
    <row r="89" spans="1:79" ht="13.5">
      <c r="A89" s="13"/>
      <c r="B89" s="23" t="s">
        <v>221</v>
      </c>
      <c r="C89" s="29"/>
      <c r="D89" s="16">
        <v>0</v>
      </c>
      <c r="E89" s="16">
        <v>0</v>
      </c>
      <c r="F89" s="16">
        <f t="shared" si="39"/>
        <v>0</v>
      </c>
      <c r="G89" s="16">
        <f t="shared" si="40"/>
        <v>0</v>
      </c>
      <c r="H89" s="16">
        <f t="shared" si="41"/>
        <v>0</v>
      </c>
      <c r="I89" s="16">
        <f t="shared" si="42"/>
        <v>0</v>
      </c>
      <c r="J89" s="16">
        <f t="shared" si="43"/>
        <v>0</v>
      </c>
      <c r="K89" s="16">
        <f t="shared" si="44"/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f t="shared" si="45"/>
        <v>0</v>
      </c>
      <c r="AP89" s="16">
        <f t="shared" si="46"/>
        <v>0</v>
      </c>
      <c r="AQ89" s="16">
        <f t="shared" si="47"/>
        <v>0</v>
      </c>
      <c r="AR89" s="16">
        <f t="shared" si="48"/>
        <v>0</v>
      </c>
      <c r="AS89" s="16">
        <f t="shared" si="49"/>
        <v>0</v>
      </c>
      <c r="AT89" s="16">
        <f t="shared" si="50"/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51"/>
        <v>0</v>
      </c>
      <c r="BZ89" s="16"/>
      <c r="CA89" s="17"/>
    </row>
    <row r="90" spans="1:79" ht="25.5">
      <c r="A90" s="13"/>
      <c r="B90" s="25" t="s">
        <v>345</v>
      </c>
      <c r="C90" s="29" t="s">
        <v>248</v>
      </c>
      <c r="D90" s="16">
        <v>0.182052</v>
      </c>
      <c r="E90" s="16">
        <v>0</v>
      </c>
      <c r="F90" s="16">
        <f t="shared" si="39"/>
        <v>0.182052</v>
      </c>
      <c r="G90" s="16">
        <f t="shared" si="40"/>
        <v>0</v>
      </c>
      <c r="H90" s="16">
        <f t="shared" si="41"/>
        <v>0</v>
      </c>
      <c r="I90" s="16">
        <f t="shared" si="42"/>
        <v>0</v>
      </c>
      <c r="J90" s="16">
        <f t="shared" si="43"/>
        <v>0</v>
      </c>
      <c r="K90" s="16">
        <f t="shared" si="44"/>
        <v>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0.182052</v>
      </c>
      <c r="AB90" s="16">
        <v>0</v>
      </c>
      <c r="AC90" s="16">
        <v>0</v>
      </c>
      <c r="AD90" s="16">
        <v>0</v>
      </c>
      <c r="AE90" s="16">
        <v>0</v>
      </c>
      <c r="AF90" s="16">
        <v>1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f t="shared" si="45"/>
        <v>0.16620236</v>
      </c>
      <c r="AP90" s="16">
        <f t="shared" si="46"/>
        <v>0</v>
      </c>
      <c r="AQ90" s="16">
        <f t="shared" si="47"/>
        <v>0</v>
      </c>
      <c r="AR90" s="16">
        <f t="shared" si="48"/>
        <v>0</v>
      </c>
      <c r="AS90" s="16">
        <f t="shared" si="49"/>
        <v>0</v>
      </c>
      <c r="AT90" s="16">
        <f t="shared" si="50"/>
        <v>1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0.16620236</v>
      </c>
      <c r="BK90" s="16">
        <v>0</v>
      </c>
      <c r="BL90" s="16">
        <v>0</v>
      </c>
      <c r="BM90" s="16">
        <v>0</v>
      </c>
      <c r="BN90" s="16">
        <v>0</v>
      </c>
      <c r="BO90" s="16">
        <v>1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f t="shared" si="51"/>
        <v>-0.015849639999999998</v>
      </c>
      <c r="BZ90" s="16">
        <f t="shared" si="52"/>
        <v>-8.706105947751192</v>
      </c>
      <c r="CA90" s="17"/>
    </row>
    <row r="91" spans="1:79" ht="25.5">
      <c r="A91" s="20" t="s">
        <v>314</v>
      </c>
      <c r="B91" s="74" t="s">
        <v>165</v>
      </c>
      <c r="C91" s="72" t="s">
        <v>249</v>
      </c>
      <c r="D91" s="16">
        <v>6.612499000000001</v>
      </c>
      <c r="E91" s="16">
        <v>0</v>
      </c>
      <c r="F91" s="16">
        <f t="shared" si="39"/>
        <v>6.612499000000001</v>
      </c>
      <c r="G91" s="16">
        <f t="shared" si="40"/>
        <v>10.500000000000004</v>
      </c>
      <c r="H91" s="16">
        <f t="shared" si="41"/>
        <v>0</v>
      </c>
      <c r="I91" s="16">
        <f t="shared" si="42"/>
        <v>0</v>
      </c>
      <c r="J91" s="16">
        <f t="shared" si="43"/>
        <v>0</v>
      </c>
      <c r="K91" s="16">
        <f t="shared" si="44"/>
        <v>0</v>
      </c>
      <c r="L91" s="16">
        <v>0</v>
      </c>
      <c r="M91" s="16">
        <v>5.143725000000001</v>
      </c>
      <c r="N91" s="16">
        <f>SUM(N94:N134)</f>
        <v>8.040000000000003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1.468774</v>
      </c>
      <c r="U91" s="16">
        <f>SUM(U94:U134)</f>
        <v>2.46</v>
      </c>
      <c r="V91" s="16">
        <f aca="true" t="shared" si="53" ref="V91:AF91">SUM(V94:V134)</f>
        <v>0</v>
      </c>
      <c r="W91" s="16">
        <f t="shared" si="53"/>
        <v>0</v>
      </c>
      <c r="X91" s="16">
        <f t="shared" si="53"/>
        <v>0</v>
      </c>
      <c r="Y91" s="16">
        <f t="shared" si="53"/>
        <v>0</v>
      </c>
      <c r="Z91" s="16">
        <f t="shared" si="53"/>
        <v>0</v>
      </c>
      <c r="AA91" s="16">
        <v>0</v>
      </c>
      <c r="AB91" s="16">
        <f>SUM(AB94:AB134)</f>
        <v>0</v>
      </c>
      <c r="AC91" s="16">
        <f t="shared" si="53"/>
        <v>0</v>
      </c>
      <c r="AD91" s="16">
        <f t="shared" si="53"/>
        <v>0</v>
      </c>
      <c r="AE91" s="16">
        <f t="shared" si="53"/>
        <v>0</v>
      </c>
      <c r="AF91" s="16">
        <f t="shared" si="53"/>
        <v>0</v>
      </c>
      <c r="AG91" s="16">
        <v>0</v>
      </c>
      <c r="AH91" s="16">
        <v>0</v>
      </c>
      <c r="AI91" s="16">
        <f>SUM(AI94:AI134)</f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f t="shared" si="45"/>
        <v>6.658290859999999</v>
      </c>
      <c r="AP91" s="16">
        <f t="shared" si="46"/>
        <v>10.500000000000004</v>
      </c>
      <c r="AQ91" s="16">
        <f t="shared" si="47"/>
        <v>0</v>
      </c>
      <c r="AR91" s="16">
        <f t="shared" si="48"/>
        <v>0</v>
      </c>
      <c r="AS91" s="16">
        <f t="shared" si="49"/>
        <v>0</v>
      </c>
      <c r="AT91" s="16">
        <f t="shared" si="50"/>
        <v>0</v>
      </c>
      <c r="AU91" s="16">
        <v>0</v>
      </c>
      <c r="AV91" s="16">
        <f aca="true" t="shared" si="54" ref="AV91:BO91">SUM(AV94:AV134)</f>
        <v>5.17397129</v>
      </c>
      <c r="AW91" s="16">
        <f t="shared" si="54"/>
        <v>8.040000000000003</v>
      </c>
      <c r="AX91" s="16">
        <f t="shared" si="54"/>
        <v>0</v>
      </c>
      <c r="AY91" s="16">
        <f t="shared" si="54"/>
        <v>0</v>
      </c>
      <c r="AZ91" s="16">
        <f t="shared" si="54"/>
        <v>0</v>
      </c>
      <c r="BA91" s="16">
        <f t="shared" si="54"/>
        <v>0</v>
      </c>
      <c r="BB91" s="16">
        <f t="shared" si="54"/>
        <v>0</v>
      </c>
      <c r="BC91" s="16">
        <f t="shared" si="54"/>
        <v>0.7089564500000001</v>
      </c>
      <c r="BD91" s="16">
        <f t="shared" si="54"/>
        <v>1.21</v>
      </c>
      <c r="BE91" s="16">
        <f t="shared" si="54"/>
        <v>0</v>
      </c>
      <c r="BF91" s="16">
        <f t="shared" si="54"/>
        <v>0</v>
      </c>
      <c r="BG91" s="16">
        <f t="shared" si="54"/>
        <v>0</v>
      </c>
      <c r="BH91" s="16">
        <f t="shared" si="54"/>
        <v>0</v>
      </c>
      <c r="BI91" s="16">
        <f t="shared" si="54"/>
        <v>0</v>
      </c>
      <c r="BJ91" s="16">
        <f t="shared" si="54"/>
        <v>0.77536312</v>
      </c>
      <c r="BK91" s="16">
        <f t="shared" si="54"/>
        <v>1.25</v>
      </c>
      <c r="BL91" s="16">
        <f t="shared" si="54"/>
        <v>0</v>
      </c>
      <c r="BM91" s="16">
        <f t="shared" si="54"/>
        <v>0</v>
      </c>
      <c r="BN91" s="16">
        <f t="shared" si="54"/>
        <v>0</v>
      </c>
      <c r="BO91" s="16">
        <f t="shared" si="54"/>
        <v>0</v>
      </c>
      <c r="BP91" s="16">
        <f aca="true" t="shared" si="55" ref="BP91:BV91">SUM(BP94:BP134)</f>
        <v>0</v>
      </c>
      <c r="BQ91" s="16">
        <v>0</v>
      </c>
      <c r="BR91" s="16">
        <f t="shared" si="55"/>
        <v>0</v>
      </c>
      <c r="BS91" s="16">
        <f t="shared" si="55"/>
        <v>0</v>
      </c>
      <c r="BT91" s="16">
        <f t="shared" si="55"/>
        <v>0</v>
      </c>
      <c r="BU91" s="16">
        <f t="shared" si="55"/>
        <v>0</v>
      </c>
      <c r="BV91" s="16">
        <f t="shared" si="55"/>
        <v>0</v>
      </c>
      <c r="BW91" s="16">
        <v>0</v>
      </c>
      <c r="BX91" s="16">
        <v>0</v>
      </c>
      <c r="BY91" s="16">
        <f t="shared" si="51"/>
        <v>0.045791859999998685</v>
      </c>
      <c r="BZ91" s="16">
        <f t="shared" si="52"/>
        <v>0.6925046037813947</v>
      </c>
      <c r="CA91" s="17"/>
    </row>
    <row r="92" spans="1:79" ht="13.5">
      <c r="A92" s="13"/>
      <c r="B92" s="23" t="s">
        <v>245</v>
      </c>
      <c r="C92" s="18"/>
      <c r="D92" s="16">
        <v>0</v>
      </c>
      <c r="E92" s="16">
        <v>0</v>
      </c>
      <c r="F92" s="16">
        <f t="shared" si="39"/>
        <v>0</v>
      </c>
      <c r="G92" s="16">
        <f t="shared" si="40"/>
        <v>0</v>
      </c>
      <c r="H92" s="16">
        <f t="shared" si="41"/>
        <v>0</v>
      </c>
      <c r="I92" s="16">
        <f t="shared" si="42"/>
        <v>0</v>
      </c>
      <c r="J92" s="16">
        <f t="shared" si="43"/>
        <v>0</v>
      </c>
      <c r="K92" s="16">
        <f t="shared" si="44"/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f t="shared" si="45"/>
        <v>0</v>
      </c>
      <c r="AP92" s="16">
        <f t="shared" si="46"/>
        <v>0</v>
      </c>
      <c r="AQ92" s="16">
        <f t="shared" si="47"/>
        <v>0</v>
      </c>
      <c r="AR92" s="16">
        <f t="shared" si="48"/>
        <v>0</v>
      </c>
      <c r="AS92" s="16">
        <f t="shared" si="49"/>
        <v>0</v>
      </c>
      <c r="AT92" s="16">
        <f t="shared" si="50"/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f t="shared" si="51"/>
        <v>0</v>
      </c>
      <c r="BZ92" s="16"/>
      <c r="CA92" s="17"/>
    </row>
    <row r="93" spans="1:79" ht="13.5">
      <c r="A93" s="13"/>
      <c r="B93" s="23" t="s">
        <v>246</v>
      </c>
      <c r="C93" s="18"/>
      <c r="D93" s="16">
        <v>0</v>
      </c>
      <c r="E93" s="16">
        <v>0</v>
      </c>
      <c r="F93" s="16">
        <f t="shared" si="39"/>
        <v>0</v>
      </c>
      <c r="G93" s="16">
        <f t="shared" si="40"/>
        <v>0</v>
      </c>
      <c r="H93" s="16">
        <f t="shared" si="41"/>
        <v>0</v>
      </c>
      <c r="I93" s="16">
        <f t="shared" si="42"/>
        <v>0</v>
      </c>
      <c r="J93" s="16">
        <f t="shared" si="43"/>
        <v>0</v>
      </c>
      <c r="K93" s="16">
        <f t="shared" si="44"/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f t="shared" si="45"/>
        <v>0</v>
      </c>
      <c r="AP93" s="16">
        <f t="shared" si="46"/>
        <v>0</v>
      </c>
      <c r="AQ93" s="16">
        <f t="shared" si="47"/>
        <v>0</v>
      </c>
      <c r="AR93" s="16">
        <f t="shared" si="48"/>
        <v>0</v>
      </c>
      <c r="AS93" s="16">
        <f t="shared" si="49"/>
        <v>0</v>
      </c>
      <c r="AT93" s="16">
        <f t="shared" si="50"/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f t="shared" si="51"/>
        <v>0</v>
      </c>
      <c r="BZ93" s="16"/>
      <c r="CA93" s="22"/>
    </row>
    <row r="94" spans="1:79" s="27" customFormat="1" ht="45">
      <c r="A94" s="13"/>
      <c r="B94" s="44" t="s">
        <v>346</v>
      </c>
      <c r="C94" s="18" t="s">
        <v>249</v>
      </c>
      <c r="D94" s="26">
        <v>0.606436</v>
      </c>
      <c r="E94" s="26">
        <v>0</v>
      </c>
      <c r="F94" s="16">
        <f t="shared" si="39"/>
        <v>0.606436</v>
      </c>
      <c r="G94" s="16">
        <f t="shared" si="40"/>
        <v>1.26</v>
      </c>
      <c r="H94" s="16">
        <f t="shared" si="41"/>
        <v>0</v>
      </c>
      <c r="I94" s="16">
        <f t="shared" si="42"/>
        <v>0</v>
      </c>
      <c r="J94" s="16">
        <f t="shared" si="43"/>
        <v>0</v>
      </c>
      <c r="K94" s="16">
        <f t="shared" si="44"/>
        <v>0</v>
      </c>
      <c r="L94" s="26">
        <v>0</v>
      </c>
      <c r="M94" s="26">
        <v>0.606436</v>
      </c>
      <c r="N94" s="26">
        <v>1.26</v>
      </c>
      <c r="O94" s="26">
        <v>0</v>
      </c>
      <c r="P94" s="26">
        <v>0</v>
      </c>
      <c r="Q94" s="26">
        <v>0</v>
      </c>
      <c r="R94" s="26">
        <v>0</v>
      </c>
      <c r="S94" s="26">
        <f>SUM(S96:S106)</f>
        <v>0</v>
      </c>
      <c r="T94" s="1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f>SUM(Z96:Z106)</f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f>SUM(AG96:AG106)</f>
        <v>0</v>
      </c>
      <c r="AH94" s="26">
        <v>0</v>
      </c>
      <c r="AI94" s="26">
        <f>SUM(AI96:AI106)</f>
        <v>0</v>
      </c>
      <c r="AJ94" s="26">
        <f>SUM(AJ96:AJ106)</f>
        <v>0</v>
      </c>
      <c r="AK94" s="26">
        <f>SUM(AK96:AK106)</f>
        <v>0</v>
      </c>
      <c r="AL94" s="26">
        <f>SUM(AL96:AL106)</f>
        <v>0</v>
      </c>
      <c r="AM94" s="26">
        <f>SUM(AM96:AM106)</f>
        <v>0</v>
      </c>
      <c r="AN94" s="26">
        <v>0</v>
      </c>
      <c r="AO94" s="16">
        <f t="shared" si="45"/>
        <v>0.6080722</v>
      </c>
      <c r="AP94" s="16">
        <f t="shared" si="46"/>
        <v>1.26</v>
      </c>
      <c r="AQ94" s="16">
        <f t="shared" si="47"/>
        <v>0</v>
      </c>
      <c r="AR94" s="16">
        <f t="shared" si="48"/>
        <v>0</v>
      </c>
      <c r="AS94" s="16">
        <f t="shared" si="49"/>
        <v>0</v>
      </c>
      <c r="AT94" s="16">
        <f t="shared" si="50"/>
        <v>0</v>
      </c>
      <c r="AU94" s="26">
        <v>0</v>
      </c>
      <c r="AV94" s="26">
        <v>0.6080722</v>
      </c>
      <c r="AW94" s="26">
        <v>1.26</v>
      </c>
      <c r="AX94" s="26">
        <v>0</v>
      </c>
      <c r="AY94" s="26">
        <v>0</v>
      </c>
      <c r="AZ94" s="26">
        <v>0</v>
      </c>
      <c r="BA94" s="26">
        <v>0</v>
      </c>
      <c r="BB94" s="26">
        <f>SUM(BB96:BB106)</f>
        <v>0</v>
      </c>
      <c r="BC94" s="26">
        <v>0</v>
      </c>
      <c r="BD94" s="26">
        <v>0</v>
      </c>
      <c r="BE94" s="26">
        <v>0</v>
      </c>
      <c r="BF94" s="26">
        <v>0</v>
      </c>
      <c r="BG94" s="26">
        <v>0</v>
      </c>
      <c r="BH94" s="26">
        <v>0</v>
      </c>
      <c r="BI94" s="26">
        <f>SUM(BI96:BI106)</f>
        <v>0</v>
      </c>
      <c r="BJ94" s="26">
        <v>0</v>
      </c>
      <c r="BK94" s="26">
        <v>0</v>
      </c>
      <c r="BL94" s="26">
        <v>0</v>
      </c>
      <c r="BM94" s="26">
        <v>0</v>
      </c>
      <c r="BN94" s="26">
        <v>0</v>
      </c>
      <c r="BO94" s="26">
        <v>0</v>
      </c>
      <c r="BP94" s="26">
        <f>SUM(BP96:BP106)</f>
        <v>0</v>
      </c>
      <c r="BQ94" s="26">
        <v>0</v>
      </c>
      <c r="BR94" s="26">
        <f>SUM(BR96:BR106)</f>
        <v>0</v>
      </c>
      <c r="BS94" s="26">
        <f>SUM(BS96:BS106)</f>
        <v>0</v>
      </c>
      <c r="BT94" s="26">
        <f>SUM(BT96:BT106)</f>
        <v>0</v>
      </c>
      <c r="BU94" s="26">
        <f>SUM(BU96:BU106)</f>
        <v>0</v>
      </c>
      <c r="BV94" s="26">
        <f>SUM(BV96:BV106)</f>
        <v>0</v>
      </c>
      <c r="BW94" s="26">
        <v>0</v>
      </c>
      <c r="BX94" s="26">
        <v>0</v>
      </c>
      <c r="BY94" s="16">
        <f t="shared" si="51"/>
        <v>0.0016361999999999766</v>
      </c>
      <c r="BZ94" s="16">
        <f t="shared" si="52"/>
        <v>0.26980588223653884</v>
      </c>
      <c r="CA94" s="17"/>
    </row>
    <row r="95" spans="1:80" s="27" customFormat="1" ht="45">
      <c r="A95" s="13"/>
      <c r="B95" s="44" t="s">
        <v>347</v>
      </c>
      <c r="C95" s="18" t="s">
        <v>249</v>
      </c>
      <c r="D95" s="26">
        <v>0</v>
      </c>
      <c r="E95" s="26">
        <v>0</v>
      </c>
      <c r="F95" s="16">
        <f t="shared" si="39"/>
        <v>0</v>
      </c>
      <c r="G95" s="16">
        <f t="shared" si="40"/>
        <v>0</v>
      </c>
      <c r="H95" s="16">
        <f t="shared" si="41"/>
        <v>0</v>
      </c>
      <c r="I95" s="16">
        <f t="shared" si="42"/>
        <v>0</v>
      </c>
      <c r="J95" s="16">
        <f t="shared" si="43"/>
        <v>0</v>
      </c>
      <c r="K95" s="16">
        <f t="shared" si="44"/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1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/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16">
        <f t="shared" si="45"/>
        <v>0</v>
      </c>
      <c r="AP95" s="16">
        <f t="shared" si="46"/>
        <v>0</v>
      </c>
      <c r="AQ95" s="16">
        <f t="shared" si="47"/>
        <v>0</v>
      </c>
      <c r="AR95" s="16">
        <f t="shared" si="48"/>
        <v>0</v>
      </c>
      <c r="AS95" s="16">
        <f t="shared" si="49"/>
        <v>0</v>
      </c>
      <c r="AT95" s="16">
        <f t="shared" si="50"/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26">
        <v>0</v>
      </c>
      <c r="BC95" s="26">
        <v>0</v>
      </c>
      <c r="BD95" s="26">
        <v>0</v>
      </c>
      <c r="BE95" s="26">
        <v>0</v>
      </c>
      <c r="BF95" s="26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0</v>
      </c>
      <c r="BY95" s="16">
        <f t="shared" si="51"/>
        <v>0</v>
      </c>
      <c r="BZ95" s="16"/>
      <c r="CA95" s="17"/>
      <c r="CB95" s="1"/>
    </row>
    <row r="96" spans="1:80" s="27" customFormat="1" ht="45">
      <c r="A96" s="13"/>
      <c r="B96" s="44" t="s">
        <v>348</v>
      </c>
      <c r="C96" s="18" t="s">
        <v>249</v>
      </c>
      <c r="D96" s="16">
        <v>0.16897700000000002</v>
      </c>
      <c r="E96" s="16">
        <v>0</v>
      </c>
      <c r="F96" s="16">
        <f t="shared" si="39"/>
        <v>0.16897700000000002</v>
      </c>
      <c r="G96" s="16">
        <f t="shared" si="40"/>
        <v>0.25</v>
      </c>
      <c r="H96" s="16">
        <f t="shared" si="41"/>
        <v>0</v>
      </c>
      <c r="I96" s="16">
        <f t="shared" si="42"/>
        <v>0</v>
      </c>
      <c r="J96" s="16">
        <f t="shared" si="43"/>
        <v>0</v>
      </c>
      <c r="K96" s="16">
        <f t="shared" si="44"/>
        <v>0</v>
      </c>
      <c r="L96" s="16">
        <v>0</v>
      </c>
      <c r="M96" s="16">
        <v>0.16897700000000002</v>
      </c>
      <c r="N96" s="16">
        <v>0.25</v>
      </c>
      <c r="O96" s="16">
        <v>0</v>
      </c>
      <c r="P96" s="16">
        <v>0</v>
      </c>
      <c r="Q96" s="16">
        <v>0</v>
      </c>
      <c r="R96" s="16">
        <v>0</v>
      </c>
      <c r="S96" s="26">
        <v>0</v>
      </c>
      <c r="T96" s="1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/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16">
        <f t="shared" si="45"/>
        <v>0.18326521999999998</v>
      </c>
      <c r="AP96" s="16">
        <f t="shared" si="46"/>
        <v>0.25</v>
      </c>
      <c r="AQ96" s="16">
        <f t="shared" si="47"/>
        <v>0</v>
      </c>
      <c r="AR96" s="16">
        <f t="shared" si="48"/>
        <v>0</v>
      </c>
      <c r="AS96" s="16">
        <f t="shared" si="49"/>
        <v>0</v>
      </c>
      <c r="AT96" s="16">
        <f t="shared" si="50"/>
        <v>0</v>
      </c>
      <c r="AU96" s="26">
        <v>0</v>
      </c>
      <c r="AV96" s="26">
        <v>0.18326521999999998</v>
      </c>
      <c r="AW96" s="26">
        <v>0.25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26">
        <v>0</v>
      </c>
      <c r="BX96" s="26">
        <v>0</v>
      </c>
      <c r="BY96" s="16">
        <f t="shared" si="51"/>
        <v>0.014288219999999963</v>
      </c>
      <c r="BZ96" s="16">
        <f t="shared" si="52"/>
        <v>8.45571882563897</v>
      </c>
      <c r="CA96" s="17"/>
      <c r="CB96" s="1"/>
    </row>
    <row r="97" spans="1:80" s="27" customFormat="1" ht="45">
      <c r="A97" s="13"/>
      <c r="B97" s="44" t="s">
        <v>349</v>
      </c>
      <c r="C97" s="18" t="s">
        <v>249</v>
      </c>
      <c r="D97" s="16">
        <v>0.16897700000000002</v>
      </c>
      <c r="E97" s="16">
        <v>0</v>
      </c>
      <c r="F97" s="16">
        <f t="shared" si="39"/>
        <v>0.16897700000000002</v>
      </c>
      <c r="G97" s="16">
        <f t="shared" si="40"/>
        <v>0.25</v>
      </c>
      <c r="H97" s="16">
        <f t="shared" si="41"/>
        <v>0</v>
      </c>
      <c r="I97" s="16">
        <f t="shared" si="42"/>
        <v>0</v>
      </c>
      <c r="J97" s="16">
        <f t="shared" si="43"/>
        <v>0</v>
      </c>
      <c r="K97" s="16">
        <f t="shared" si="44"/>
        <v>0</v>
      </c>
      <c r="L97" s="16">
        <v>0</v>
      </c>
      <c r="M97" s="16">
        <v>0.16897700000000002</v>
      </c>
      <c r="N97" s="16">
        <v>0.25</v>
      </c>
      <c r="O97" s="16">
        <v>0</v>
      </c>
      <c r="P97" s="16">
        <v>0</v>
      </c>
      <c r="Q97" s="16">
        <v>0</v>
      </c>
      <c r="R97" s="16">
        <v>0</v>
      </c>
      <c r="S97" s="26">
        <v>0</v>
      </c>
      <c r="T97" s="1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/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16">
        <f t="shared" si="45"/>
        <v>0.1840288</v>
      </c>
      <c r="AP97" s="16">
        <f t="shared" si="46"/>
        <v>0.25</v>
      </c>
      <c r="AQ97" s="16">
        <f t="shared" si="47"/>
        <v>0</v>
      </c>
      <c r="AR97" s="16">
        <f t="shared" si="48"/>
        <v>0</v>
      </c>
      <c r="AS97" s="16">
        <f t="shared" si="49"/>
        <v>0</v>
      </c>
      <c r="AT97" s="16">
        <f t="shared" si="50"/>
        <v>0</v>
      </c>
      <c r="AU97" s="26">
        <v>0</v>
      </c>
      <c r="AV97" s="26">
        <v>0.1840288</v>
      </c>
      <c r="AW97" s="26">
        <v>0.25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26">
        <v>0</v>
      </c>
      <c r="BX97" s="26">
        <v>0</v>
      </c>
      <c r="BY97" s="16">
        <f t="shared" si="51"/>
        <v>0.015051799999999976</v>
      </c>
      <c r="BZ97" s="16">
        <f t="shared" si="52"/>
        <v>8.907602809849847</v>
      </c>
      <c r="CA97" s="17"/>
      <c r="CB97" s="1"/>
    </row>
    <row r="98" spans="1:80" s="27" customFormat="1" ht="45">
      <c r="A98" s="13"/>
      <c r="B98" s="44" t="s">
        <v>350</v>
      </c>
      <c r="C98" s="18" t="s">
        <v>249</v>
      </c>
      <c r="D98" s="16">
        <v>0.132219</v>
      </c>
      <c r="E98" s="16">
        <v>0</v>
      </c>
      <c r="F98" s="16">
        <f t="shared" si="39"/>
        <v>0.132219</v>
      </c>
      <c r="G98" s="16">
        <f t="shared" si="40"/>
        <v>0.16</v>
      </c>
      <c r="H98" s="16">
        <f t="shared" si="41"/>
        <v>0</v>
      </c>
      <c r="I98" s="16">
        <f t="shared" si="42"/>
        <v>0</v>
      </c>
      <c r="J98" s="16">
        <f t="shared" si="43"/>
        <v>0</v>
      </c>
      <c r="K98" s="16">
        <f t="shared" si="44"/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26">
        <v>0</v>
      </c>
      <c r="T98" s="16">
        <v>0.132219</v>
      </c>
      <c r="U98" s="26">
        <v>0.16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/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16">
        <f t="shared" si="45"/>
        <v>0.14165863</v>
      </c>
      <c r="AP98" s="16">
        <f t="shared" si="46"/>
        <v>0.16</v>
      </c>
      <c r="AQ98" s="16">
        <f t="shared" si="47"/>
        <v>0</v>
      </c>
      <c r="AR98" s="16">
        <f t="shared" si="48"/>
        <v>0</v>
      </c>
      <c r="AS98" s="16">
        <f t="shared" si="49"/>
        <v>0</v>
      </c>
      <c r="AT98" s="16">
        <f t="shared" si="50"/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0</v>
      </c>
      <c r="BC98" s="26">
        <v>0.14165863</v>
      </c>
      <c r="BD98" s="26">
        <v>0.16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26">
        <v>0</v>
      </c>
      <c r="BX98" s="26">
        <v>0</v>
      </c>
      <c r="BY98" s="16">
        <f t="shared" si="51"/>
        <v>0.009439630000000004</v>
      </c>
      <c r="BZ98" s="16">
        <f t="shared" si="52"/>
        <v>7.13938995151983</v>
      </c>
      <c r="CA98" s="17"/>
      <c r="CB98" s="1"/>
    </row>
    <row r="99" spans="1:80" s="27" customFormat="1" ht="45">
      <c r="A99" s="13"/>
      <c r="B99" s="44" t="s">
        <v>351</v>
      </c>
      <c r="C99" s="18" t="s">
        <v>249</v>
      </c>
      <c r="D99" s="16">
        <v>0.305308</v>
      </c>
      <c r="E99" s="16">
        <v>0</v>
      </c>
      <c r="F99" s="16">
        <f t="shared" si="39"/>
        <v>0.305308</v>
      </c>
      <c r="G99" s="16">
        <f t="shared" si="40"/>
        <v>0.5</v>
      </c>
      <c r="H99" s="16">
        <f t="shared" si="41"/>
        <v>0</v>
      </c>
      <c r="I99" s="16">
        <f t="shared" si="42"/>
        <v>0</v>
      </c>
      <c r="J99" s="16">
        <f t="shared" si="43"/>
        <v>0</v>
      </c>
      <c r="K99" s="16">
        <f t="shared" si="44"/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26">
        <v>0</v>
      </c>
      <c r="T99" s="16">
        <v>0.305308</v>
      </c>
      <c r="U99" s="26">
        <v>0.5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16">
        <f t="shared" si="45"/>
        <v>0.31750927</v>
      </c>
      <c r="AP99" s="16">
        <f t="shared" si="46"/>
        <v>0.5</v>
      </c>
      <c r="AQ99" s="16">
        <f t="shared" si="47"/>
        <v>0</v>
      </c>
      <c r="AR99" s="16">
        <f t="shared" si="48"/>
        <v>0</v>
      </c>
      <c r="AS99" s="16">
        <f t="shared" si="49"/>
        <v>0</v>
      </c>
      <c r="AT99" s="16">
        <f t="shared" si="50"/>
        <v>0</v>
      </c>
      <c r="AU99" s="26">
        <v>0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0</v>
      </c>
      <c r="BI99" s="26">
        <v>0</v>
      </c>
      <c r="BJ99" s="26">
        <v>0.31750927</v>
      </c>
      <c r="BK99" s="26">
        <v>0.5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26">
        <v>0</v>
      </c>
      <c r="BX99" s="26">
        <v>0</v>
      </c>
      <c r="BY99" s="16">
        <f t="shared" si="51"/>
        <v>0.012201269999999986</v>
      </c>
      <c r="BZ99" s="16">
        <f t="shared" si="52"/>
        <v>3.9963807040758788</v>
      </c>
      <c r="CA99" s="17"/>
      <c r="CB99" s="1"/>
    </row>
    <row r="100" spans="1:80" s="27" customFormat="1" ht="45">
      <c r="A100" s="13"/>
      <c r="B100" s="44" t="s">
        <v>352</v>
      </c>
      <c r="C100" s="18" t="s">
        <v>249</v>
      </c>
      <c r="D100" s="16">
        <v>0.228458</v>
      </c>
      <c r="E100" s="16">
        <v>0</v>
      </c>
      <c r="F100" s="16">
        <f t="shared" si="39"/>
        <v>0.228458</v>
      </c>
      <c r="G100" s="16">
        <f t="shared" si="40"/>
        <v>0.4</v>
      </c>
      <c r="H100" s="16">
        <f t="shared" si="41"/>
        <v>0</v>
      </c>
      <c r="I100" s="16">
        <f t="shared" si="42"/>
        <v>0</v>
      </c>
      <c r="J100" s="16">
        <f t="shared" si="43"/>
        <v>0</v>
      </c>
      <c r="K100" s="16">
        <f t="shared" si="44"/>
        <v>0</v>
      </c>
      <c r="L100" s="16">
        <v>0</v>
      </c>
      <c r="M100" s="16">
        <v>0.228458</v>
      </c>
      <c r="N100" s="16">
        <v>0.4</v>
      </c>
      <c r="O100" s="16">
        <v>0</v>
      </c>
      <c r="P100" s="16">
        <v>0</v>
      </c>
      <c r="Q100" s="16">
        <v>0</v>
      </c>
      <c r="R100" s="16">
        <v>0</v>
      </c>
      <c r="S100" s="26">
        <v>0</v>
      </c>
      <c r="T100" s="1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26">
        <v>0</v>
      </c>
      <c r="AO100" s="16">
        <f t="shared" si="45"/>
        <v>0.23497036</v>
      </c>
      <c r="AP100" s="16">
        <f t="shared" si="46"/>
        <v>0.4</v>
      </c>
      <c r="AQ100" s="16">
        <f t="shared" si="47"/>
        <v>0</v>
      </c>
      <c r="AR100" s="16">
        <f t="shared" si="48"/>
        <v>0</v>
      </c>
      <c r="AS100" s="16">
        <f t="shared" si="49"/>
        <v>0</v>
      </c>
      <c r="AT100" s="16">
        <f t="shared" si="50"/>
        <v>0</v>
      </c>
      <c r="AU100" s="26">
        <v>0</v>
      </c>
      <c r="AV100" s="26">
        <v>0.23497036</v>
      </c>
      <c r="AW100" s="26">
        <v>0.4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26">
        <v>0</v>
      </c>
      <c r="BX100" s="26">
        <v>0</v>
      </c>
      <c r="BY100" s="16">
        <f t="shared" si="51"/>
        <v>0.006512359999999995</v>
      </c>
      <c r="BZ100" s="16">
        <f t="shared" si="52"/>
        <v>2.850572096402838</v>
      </c>
      <c r="CA100" s="17"/>
      <c r="CB100" s="1"/>
    </row>
    <row r="101" spans="1:80" s="27" customFormat="1" ht="59.25">
      <c r="A101" s="13"/>
      <c r="B101" s="44" t="s">
        <v>353</v>
      </c>
      <c r="C101" s="18" t="s">
        <v>249</v>
      </c>
      <c r="D101" s="26">
        <v>0.13304</v>
      </c>
      <c r="E101" s="26">
        <v>0</v>
      </c>
      <c r="F101" s="16">
        <f t="shared" si="39"/>
        <v>0.13304</v>
      </c>
      <c r="G101" s="16">
        <f t="shared" si="40"/>
        <v>0.16</v>
      </c>
      <c r="H101" s="16">
        <f t="shared" si="41"/>
        <v>0</v>
      </c>
      <c r="I101" s="16">
        <f t="shared" si="42"/>
        <v>0</v>
      </c>
      <c r="J101" s="16">
        <f t="shared" si="43"/>
        <v>0</v>
      </c>
      <c r="K101" s="16">
        <f t="shared" si="44"/>
        <v>0</v>
      </c>
      <c r="L101" s="26">
        <v>0</v>
      </c>
      <c r="M101" s="26">
        <v>0.13304</v>
      </c>
      <c r="N101" s="26">
        <v>0.16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1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26">
        <v>0</v>
      </c>
      <c r="AO101" s="16">
        <f t="shared" si="45"/>
        <v>0.12988405</v>
      </c>
      <c r="AP101" s="16">
        <f t="shared" si="46"/>
        <v>0.16</v>
      </c>
      <c r="AQ101" s="16">
        <f t="shared" si="47"/>
        <v>0</v>
      </c>
      <c r="AR101" s="16">
        <f t="shared" si="48"/>
        <v>0</v>
      </c>
      <c r="AS101" s="16">
        <f t="shared" si="49"/>
        <v>0</v>
      </c>
      <c r="AT101" s="16">
        <f t="shared" si="50"/>
        <v>0</v>
      </c>
      <c r="AU101" s="26">
        <v>0</v>
      </c>
      <c r="AV101" s="26">
        <v>0.12988405</v>
      </c>
      <c r="AW101" s="26">
        <v>0.16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26">
        <v>0</v>
      </c>
      <c r="BX101" s="26">
        <v>0</v>
      </c>
      <c r="BY101" s="16">
        <f t="shared" si="51"/>
        <v>-0.0031559499999999907</v>
      </c>
      <c r="BZ101" s="16">
        <f t="shared" si="52"/>
        <v>-2.3721812988574795</v>
      </c>
      <c r="CA101" s="17"/>
      <c r="CB101" s="1"/>
    </row>
    <row r="102" spans="1:80" s="27" customFormat="1" ht="45">
      <c r="A102" s="13"/>
      <c r="B102" s="44" t="s">
        <v>354</v>
      </c>
      <c r="C102" s="18" t="s">
        <v>249</v>
      </c>
      <c r="D102" s="26">
        <v>0.13304</v>
      </c>
      <c r="E102" s="26"/>
      <c r="F102" s="16">
        <f t="shared" si="39"/>
        <v>0.13304</v>
      </c>
      <c r="G102" s="16">
        <f t="shared" si="40"/>
        <v>0.16</v>
      </c>
      <c r="H102" s="16">
        <f t="shared" si="41"/>
        <v>0</v>
      </c>
      <c r="I102" s="16">
        <f t="shared" si="42"/>
        <v>0</v>
      </c>
      <c r="J102" s="16">
        <f t="shared" si="43"/>
        <v>0</v>
      </c>
      <c r="K102" s="16">
        <f t="shared" si="44"/>
        <v>0</v>
      </c>
      <c r="L102" s="26"/>
      <c r="M102" s="26">
        <v>0.13304</v>
      </c>
      <c r="N102" s="26">
        <v>0.16</v>
      </c>
      <c r="O102" s="26"/>
      <c r="P102" s="26"/>
      <c r="Q102" s="26"/>
      <c r="R102" s="26"/>
      <c r="S102" s="26"/>
      <c r="T102" s="16">
        <v>0</v>
      </c>
      <c r="U102" s="26"/>
      <c r="V102" s="26"/>
      <c r="W102" s="26"/>
      <c r="X102" s="26"/>
      <c r="Y102" s="26"/>
      <c r="Z102" s="26"/>
      <c r="AA102" s="26">
        <v>0</v>
      </c>
      <c r="AB102" s="26"/>
      <c r="AC102" s="26"/>
      <c r="AD102" s="26"/>
      <c r="AE102" s="26"/>
      <c r="AF102" s="26"/>
      <c r="AG102" s="26"/>
      <c r="AH102" s="16">
        <v>0</v>
      </c>
      <c r="AI102" s="16"/>
      <c r="AJ102" s="16"/>
      <c r="AK102" s="16"/>
      <c r="AL102" s="16"/>
      <c r="AM102" s="16"/>
      <c r="AN102" s="26"/>
      <c r="AO102" s="16">
        <f t="shared" si="45"/>
        <v>0.12988404</v>
      </c>
      <c r="AP102" s="16">
        <f t="shared" si="46"/>
        <v>0.16</v>
      </c>
      <c r="AQ102" s="16">
        <f t="shared" si="47"/>
        <v>0</v>
      </c>
      <c r="AR102" s="16">
        <f t="shared" si="48"/>
        <v>0</v>
      </c>
      <c r="AS102" s="16">
        <f t="shared" si="49"/>
        <v>0</v>
      </c>
      <c r="AT102" s="16">
        <f t="shared" si="50"/>
        <v>0</v>
      </c>
      <c r="AU102" s="26"/>
      <c r="AV102" s="26">
        <v>0.12988404</v>
      </c>
      <c r="AW102" s="26">
        <v>0.16</v>
      </c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16"/>
      <c r="BR102" s="16"/>
      <c r="BS102" s="16"/>
      <c r="BT102" s="16"/>
      <c r="BU102" s="16"/>
      <c r="BV102" s="16"/>
      <c r="BW102" s="26"/>
      <c r="BX102" s="26"/>
      <c r="BY102" s="16">
        <f t="shared" si="51"/>
        <v>-0.0031559599999999854</v>
      </c>
      <c r="BZ102" s="16">
        <f t="shared" si="52"/>
        <v>-2.3721888153938555</v>
      </c>
      <c r="CA102" s="17"/>
      <c r="CB102" s="1"/>
    </row>
    <row r="103" spans="1:80" s="27" customFormat="1" ht="45">
      <c r="A103" s="13"/>
      <c r="B103" s="44" t="s">
        <v>355</v>
      </c>
      <c r="C103" s="18" t="s">
        <v>249</v>
      </c>
      <c r="D103" s="26">
        <v>0.21887699999999996</v>
      </c>
      <c r="E103" s="26">
        <v>0</v>
      </c>
      <c r="F103" s="16">
        <f t="shared" si="39"/>
        <v>0.21887699999999996</v>
      </c>
      <c r="G103" s="16">
        <f t="shared" si="40"/>
        <v>0.4</v>
      </c>
      <c r="H103" s="16">
        <f t="shared" si="41"/>
        <v>0</v>
      </c>
      <c r="I103" s="16">
        <f t="shared" si="42"/>
        <v>0</v>
      </c>
      <c r="J103" s="16">
        <f t="shared" si="43"/>
        <v>0</v>
      </c>
      <c r="K103" s="16">
        <f t="shared" si="44"/>
        <v>0</v>
      </c>
      <c r="L103" s="26">
        <v>0</v>
      </c>
      <c r="M103" s="26">
        <v>0.21887699999999996</v>
      </c>
      <c r="N103" s="26">
        <v>0.4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1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16">
        <f t="shared" si="45"/>
        <v>0.20825494</v>
      </c>
      <c r="AP103" s="16">
        <f t="shared" si="46"/>
        <v>0.4</v>
      </c>
      <c r="AQ103" s="16">
        <f t="shared" si="47"/>
        <v>0</v>
      </c>
      <c r="AR103" s="16">
        <f t="shared" si="48"/>
        <v>0</v>
      </c>
      <c r="AS103" s="16">
        <f t="shared" si="49"/>
        <v>0</v>
      </c>
      <c r="AT103" s="16">
        <f t="shared" si="50"/>
        <v>0</v>
      </c>
      <c r="AU103" s="26">
        <v>0</v>
      </c>
      <c r="AV103" s="16">
        <v>0.20825494</v>
      </c>
      <c r="AW103" s="16">
        <v>0.4</v>
      </c>
      <c r="AX103" s="16">
        <v>0</v>
      </c>
      <c r="AY103" s="16">
        <v>0</v>
      </c>
      <c r="AZ103" s="16">
        <v>0</v>
      </c>
      <c r="BA103" s="16">
        <v>0</v>
      </c>
      <c r="BB103" s="26">
        <v>0</v>
      </c>
      <c r="BC103" s="26">
        <v>0</v>
      </c>
      <c r="BD103" s="26">
        <v>0</v>
      </c>
      <c r="BE103" s="26">
        <v>0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16">
        <v>0</v>
      </c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  <c r="BW103" s="26">
        <v>0</v>
      </c>
      <c r="BX103" s="26">
        <v>0</v>
      </c>
      <c r="BY103" s="16">
        <f t="shared" si="51"/>
        <v>-0.010622059999999961</v>
      </c>
      <c r="BZ103" s="16">
        <f t="shared" si="52"/>
        <v>-4.852981354824839</v>
      </c>
      <c r="CA103" s="17"/>
      <c r="CB103" s="1"/>
    </row>
    <row r="104" spans="1:80" s="27" customFormat="1" ht="19.5" customHeight="1">
      <c r="A104" s="13"/>
      <c r="B104" s="44" t="s">
        <v>356</v>
      </c>
      <c r="C104" s="18" t="s">
        <v>249</v>
      </c>
      <c r="D104" s="26">
        <v>0.152654</v>
      </c>
      <c r="E104" s="26">
        <v>0</v>
      </c>
      <c r="F104" s="16">
        <f t="shared" si="39"/>
        <v>0.152654</v>
      </c>
      <c r="G104" s="16">
        <f t="shared" si="40"/>
        <v>0.25</v>
      </c>
      <c r="H104" s="16">
        <f t="shared" si="41"/>
        <v>0</v>
      </c>
      <c r="I104" s="16">
        <f t="shared" si="42"/>
        <v>0</v>
      </c>
      <c r="J104" s="16">
        <f t="shared" si="43"/>
        <v>0</v>
      </c>
      <c r="K104" s="16">
        <f t="shared" si="44"/>
        <v>0</v>
      </c>
      <c r="L104" s="26">
        <v>0</v>
      </c>
      <c r="M104" s="26">
        <v>0</v>
      </c>
      <c r="N104" s="26"/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16">
        <v>0.152654</v>
      </c>
      <c r="U104" s="26">
        <v>0.25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16">
        <f t="shared" si="45"/>
        <v>0.15232733999999998</v>
      </c>
      <c r="AP104" s="16">
        <f t="shared" si="46"/>
        <v>0.25</v>
      </c>
      <c r="AQ104" s="16">
        <f t="shared" si="47"/>
        <v>0</v>
      </c>
      <c r="AR104" s="16">
        <f t="shared" si="48"/>
        <v>0</v>
      </c>
      <c r="AS104" s="16">
        <f t="shared" si="49"/>
        <v>0</v>
      </c>
      <c r="AT104" s="16">
        <f t="shared" si="50"/>
        <v>0</v>
      </c>
      <c r="AU104" s="2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26">
        <v>0</v>
      </c>
      <c r="BC104" s="26">
        <v>0</v>
      </c>
      <c r="BD104" s="26">
        <v>0</v>
      </c>
      <c r="BE104" s="26">
        <v>0</v>
      </c>
      <c r="BF104" s="26">
        <v>0</v>
      </c>
      <c r="BG104" s="26">
        <v>0</v>
      </c>
      <c r="BH104" s="26">
        <v>0</v>
      </c>
      <c r="BI104" s="26">
        <v>0</v>
      </c>
      <c r="BJ104" s="26">
        <v>0.15232733999999998</v>
      </c>
      <c r="BK104" s="26">
        <v>0.25</v>
      </c>
      <c r="BL104" s="26">
        <v>0</v>
      </c>
      <c r="BM104" s="26">
        <v>0</v>
      </c>
      <c r="BN104" s="26">
        <v>0</v>
      </c>
      <c r="BO104" s="26">
        <v>0</v>
      </c>
      <c r="BP104" s="2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26">
        <v>0</v>
      </c>
      <c r="BX104" s="26">
        <v>0</v>
      </c>
      <c r="BY104" s="16">
        <f t="shared" si="51"/>
        <v>-0.00032666000000003415</v>
      </c>
      <c r="BZ104" s="16">
        <f t="shared" si="52"/>
        <v>-0.21398718670983669</v>
      </c>
      <c r="CA104" s="17"/>
      <c r="CB104" s="1"/>
    </row>
    <row r="105" spans="1:79" ht="45">
      <c r="A105" s="13"/>
      <c r="B105" s="44" t="s">
        <v>357</v>
      </c>
      <c r="C105" s="18" t="s">
        <v>249</v>
      </c>
      <c r="D105" s="16">
        <v>0.16897700000000002</v>
      </c>
      <c r="E105" s="16">
        <v>0</v>
      </c>
      <c r="F105" s="16">
        <f t="shared" si="39"/>
        <v>0.16897700000000002</v>
      </c>
      <c r="G105" s="16">
        <f t="shared" si="40"/>
        <v>0.25</v>
      </c>
      <c r="H105" s="16">
        <f t="shared" si="41"/>
        <v>0</v>
      </c>
      <c r="I105" s="16">
        <f t="shared" si="42"/>
        <v>0</v>
      </c>
      <c r="J105" s="16">
        <f t="shared" si="43"/>
        <v>0</v>
      </c>
      <c r="K105" s="16">
        <f t="shared" si="44"/>
        <v>0</v>
      </c>
      <c r="L105" s="16">
        <v>0</v>
      </c>
      <c r="M105" s="16">
        <v>0.16897700000000002</v>
      </c>
      <c r="N105" s="16">
        <v>0.25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/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f t="shared" si="45"/>
        <v>0.18173804999999998</v>
      </c>
      <c r="AP105" s="16">
        <f t="shared" si="46"/>
        <v>0.25</v>
      </c>
      <c r="AQ105" s="16">
        <f t="shared" si="47"/>
        <v>0</v>
      </c>
      <c r="AR105" s="16">
        <f t="shared" si="48"/>
        <v>0</v>
      </c>
      <c r="AS105" s="16">
        <f t="shared" si="49"/>
        <v>0</v>
      </c>
      <c r="AT105" s="16">
        <f t="shared" si="50"/>
        <v>0</v>
      </c>
      <c r="AU105" s="16">
        <v>0</v>
      </c>
      <c r="AV105" s="16">
        <v>0.18173804999999998</v>
      </c>
      <c r="AW105" s="16">
        <v>0.25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 t="shared" si="51"/>
        <v>0.012761049999999968</v>
      </c>
      <c r="BZ105" s="16">
        <f t="shared" si="52"/>
        <v>7.551944939252069</v>
      </c>
      <c r="CA105" s="17"/>
    </row>
    <row r="106" spans="1:79" ht="45">
      <c r="A106" s="13"/>
      <c r="B106" s="44" t="s">
        <v>358</v>
      </c>
      <c r="C106" s="18" t="s">
        <v>249</v>
      </c>
      <c r="D106" s="16">
        <v>0.305308</v>
      </c>
      <c r="E106" s="16">
        <v>0</v>
      </c>
      <c r="F106" s="16">
        <f t="shared" si="39"/>
        <v>0.305308</v>
      </c>
      <c r="G106" s="16">
        <f t="shared" si="40"/>
        <v>0.5</v>
      </c>
      <c r="H106" s="16">
        <f t="shared" si="41"/>
        <v>0</v>
      </c>
      <c r="I106" s="16">
        <f t="shared" si="42"/>
        <v>0</v>
      </c>
      <c r="J106" s="16">
        <f t="shared" si="43"/>
        <v>0</v>
      </c>
      <c r="K106" s="16">
        <f t="shared" si="44"/>
        <v>0</v>
      </c>
      <c r="L106" s="16">
        <v>0</v>
      </c>
      <c r="M106" s="16">
        <v>0</v>
      </c>
      <c r="N106" s="16"/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0.305308</v>
      </c>
      <c r="U106" s="16">
        <v>0.5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f t="shared" si="45"/>
        <v>0.30552651000000003</v>
      </c>
      <c r="AP106" s="16">
        <f t="shared" si="46"/>
        <v>0.5</v>
      </c>
      <c r="AQ106" s="16">
        <f t="shared" si="47"/>
        <v>0</v>
      </c>
      <c r="AR106" s="16">
        <f t="shared" si="48"/>
        <v>0</v>
      </c>
      <c r="AS106" s="16">
        <f t="shared" si="49"/>
        <v>0</v>
      </c>
      <c r="AT106" s="16">
        <f t="shared" si="50"/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0.30552651000000003</v>
      </c>
      <c r="BK106" s="16">
        <v>0.5</v>
      </c>
      <c r="BL106" s="16">
        <v>0</v>
      </c>
      <c r="BM106" s="16">
        <v>0</v>
      </c>
      <c r="BN106" s="16">
        <v>0</v>
      </c>
      <c r="BO106" s="16">
        <v>0</v>
      </c>
      <c r="BP106" s="16">
        <v>0</v>
      </c>
      <c r="BQ106" s="16">
        <v>0</v>
      </c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  <c r="BW106" s="16">
        <v>0</v>
      </c>
      <c r="BX106" s="16">
        <v>0</v>
      </c>
      <c r="BY106" s="16">
        <f t="shared" si="51"/>
        <v>0.0002185100000000051</v>
      </c>
      <c r="BZ106" s="16">
        <f t="shared" si="52"/>
        <v>0.07157034863154751</v>
      </c>
      <c r="CA106" s="17"/>
    </row>
    <row r="107" spans="1:79" s="27" customFormat="1" ht="45">
      <c r="A107" s="13"/>
      <c r="B107" s="44" t="s">
        <v>359</v>
      </c>
      <c r="C107" s="18" t="s">
        <v>249</v>
      </c>
      <c r="D107" s="26">
        <v>0.175764</v>
      </c>
      <c r="E107" s="26">
        <v>0</v>
      </c>
      <c r="F107" s="16">
        <f t="shared" si="39"/>
        <v>0.175764</v>
      </c>
      <c r="G107" s="16">
        <f t="shared" si="40"/>
        <v>0.25</v>
      </c>
      <c r="H107" s="16">
        <f t="shared" si="41"/>
        <v>0</v>
      </c>
      <c r="I107" s="16">
        <f t="shared" si="42"/>
        <v>0</v>
      </c>
      <c r="J107" s="16">
        <f t="shared" si="43"/>
        <v>0</v>
      </c>
      <c r="K107" s="16">
        <f t="shared" si="44"/>
        <v>0</v>
      </c>
      <c r="L107" s="26">
        <v>0</v>
      </c>
      <c r="M107" s="26">
        <v>0.175764</v>
      </c>
      <c r="N107" s="26">
        <v>0.25</v>
      </c>
      <c r="O107" s="26">
        <v>0</v>
      </c>
      <c r="P107" s="26">
        <v>0</v>
      </c>
      <c r="Q107" s="26">
        <v>0</v>
      </c>
      <c r="R107" s="26">
        <v>0</v>
      </c>
      <c r="S107" s="26">
        <f aca="true" t="shared" si="56" ref="S107:AG107">SUM(S109:S109)</f>
        <v>0</v>
      </c>
      <c r="T107" s="16">
        <v>0</v>
      </c>
      <c r="U107" s="26"/>
      <c r="V107" s="26">
        <f t="shared" si="56"/>
        <v>0</v>
      </c>
      <c r="W107" s="26">
        <f t="shared" si="56"/>
        <v>0</v>
      </c>
      <c r="X107" s="26">
        <f t="shared" si="56"/>
        <v>0</v>
      </c>
      <c r="Y107" s="26">
        <f t="shared" si="56"/>
        <v>0</v>
      </c>
      <c r="Z107" s="26">
        <f t="shared" si="56"/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f t="shared" si="56"/>
        <v>0</v>
      </c>
      <c r="AH107" s="26">
        <v>0</v>
      </c>
      <c r="AI107" s="26">
        <f>SUM(AI109:AI109)</f>
        <v>0</v>
      </c>
      <c r="AJ107" s="26">
        <f>SUM(AJ109:AJ109)</f>
        <v>0</v>
      </c>
      <c r="AK107" s="26">
        <f>SUM(AK109:AK109)</f>
        <v>0</v>
      </c>
      <c r="AL107" s="26">
        <f>SUM(AL109:AL109)</f>
        <v>0</v>
      </c>
      <c r="AM107" s="26">
        <f>SUM(AM109:AM109)</f>
        <v>0</v>
      </c>
      <c r="AN107" s="26">
        <v>0</v>
      </c>
      <c r="AO107" s="16">
        <f t="shared" si="45"/>
        <v>0.18479239</v>
      </c>
      <c r="AP107" s="16">
        <f t="shared" si="46"/>
        <v>0.25</v>
      </c>
      <c r="AQ107" s="16">
        <f t="shared" si="47"/>
        <v>0</v>
      </c>
      <c r="AR107" s="16">
        <f t="shared" si="48"/>
        <v>0</v>
      </c>
      <c r="AS107" s="16">
        <f t="shared" si="49"/>
        <v>0</v>
      </c>
      <c r="AT107" s="16">
        <f t="shared" si="50"/>
        <v>0</v>
      </c>
      <c r="AU107" s="26">
        <v>0</v>
      </c>
      <c r="AV107" s="26">
        <v>0.18479239</v>
      </c>
      <c r="AW107" s="26">
        <v>0.25</v>
      </c>
      <c r="AX107" s="26">
        <v>0</v>
      </c>
      <c r="AY107" s="26">
        <v>0</v>
      </c>
      <c r="AZ107" s="26">
        <v>0</v>
      </c>
      <c r="BA107" s="26">
        <v>0</v>
      </c>
      <c r="BB107" s="26">
        <f aca="true" t="shared" si="57" ref="BB107:BP107">SUM(BB109:BB109)</f>
        <v>0</v>
      </c>
      <c r="BC107" s="26">
        <v>0</v>
      </c>
      <c r="BD107" s="26">
        <f t="shared" si="57"/>
        <v>0</v>
      </c>
      <c r="BE107" s="26">
        <f t="shared" si="57"/>
        <v>0</v>
      </c>
      <c r="BF107" s="26">
        <f t="shared" si="57"/>
        <v>0</v>
      </c>
      <c r="BG107" s="26">
        <f t="shared" si="57"/>
        <v>0</v>
      </c>
      <c r="BH107" s="26">
        <f t="shared" si="57"/>
        <v>0</v>
      </c>
      <c r="BI107" s="26">
        <f t="shared" si="57"/>
        <v>0</v>
      </c>
      <c r="BJ107" s="26">
        <v>0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f t="shared" si="57"/>
        <v>0</v>
      </c>
      <c r="BQ107" s="26">
        <v>0</v>
      </c>
      <c r="BR107" s="26">
        <f>SUM(BR109:BR109)</f>
        <v>0</v>
      </c>
      <c r="BS107" s="26">
        <f>SUM(BS109:BS109)</f>
        <v>0</v>
      </c>
      <c r="BT107" s="26">
        <f>SUM(BT109:BT109)</f>
        <v>0</v>
      </c>
      <c r="BU107" s="26">
        <f>SUM(BU109:BU109)</f>
        <v>0</v>
      </c>
      <c r="BV107" s="26">
        <f>SUM(BV109:BV109)</f>
        <v>0</v>
      </c>
      <c r="BW107" s="26">
        <v>0</v>
      </c>
      <c r="BX107" s="26">
        <v>0</v>
      </c>
      <c r="BY107" s="16">
        <f t="shared" si="51"/>
        <v>0.009028389999999997</v>
      </c>
      <c r="BZ107" s="16">
        <f t="shared" si="52"/>
        <v>5.136654832616461</v>
      </c>
      <c r="CA107" s="17"/>
    </row>
    <row r="108" spans="1:79" ht="19.5" customHeight="1">
      <c r="A108" s="13"/>
      <c r="B108" s="45" t="s">
        <v>360</v>
      </c>
      <c r="C108" s="18" t="s">
        <v>249</v>
      </c>
      <c r="D108" s="16">
        <v>0.41739099999999996</v>
      </c>
      <c r="E108" s="16">
        <v>0</v>
      </c>
      <c r="F108" s="16">
        <f t="shared" si="39"/>
        <v>0.41739099999999996</v>
      </c>
      <c r="G108" s="16">
        <f t="shared" si="40"/>
        <v>0.8</v>
      </c>
      <c r="H108" s="16">
        <f t="shared" si="41"/>
        <v>0</v>
      </c>
      <c r="I108" s="16">
        <f t="shared" si="42"/>
        <v>0</v>
      </c>
      <c r="J108" s="16">
        <f t="shared" si="43"/>
        <v>0</v>
      </c>
      <c r="K108" s="16">
        <f t="shared" si="44"/>
        <v>0</v>
      </c>
      <c r="L108" s="16">
        <v>0</v>
      </c>
      <c r="M108" s="16">
        <v>0</v>
      </c>
      <c r="N108" s="16"/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0.41739099999999996</v>
      </c>
      <c r="U108" s="16">
        <v>0.8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f t="shared" si="45"/>
        <v>0.41408751</v>
      </c>
      <c r="AP108" s="16">
        <f t="shared" si="46"/>
        <v>0.8</v>
      </c>
      <c r="AQ108" s="16">
        <f t="shared" si="47"/>
        <v>0</v>
      </c>
      <c r="AR108" s="16">
        <f t="shared" si="48"/>
        <v>0</v>
      </c>
      <c r="AS108" s="16">
        <f t="shared" si="49"/>
        <v>0</v>
      </c>
      <c r="AT108" s="16">
        <f t="shared" si="50"/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0.41408751</v>
      </c>
      <c r="BD108" s="16">
        <v>0.8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 t="shared" si="51"/>
        <v>-0.0033034899999999645</v>
      </c>
      <c r="BZ108" s="16">
        <f t="shared" si="52"/>
        <v>-0.7914617229408313</v>
      </c>
      <c r="CA108" s="17"/>
    </row>
    <row r="109" spans="1:79" ht="13.5">
      <c r="A109" s="13"/>
      <c r="B109" s="23" t="s">
        <v>223</v>
      </c>
      <c r="C109" s="18"/>
      <c r="D109" s="16">
        <v>0</v>
      </c>
      <c r="E109" s="16">
        <v>0</v>
      </c>
      <c r="F109" s="16">
        <f t="shared" si="39"/>
        <v>0</v>
      </c>
      <c r="G109" s="16">
        <f t="shared" si="40"/>
        <v>0</v>
      </c>
      <c r="H109" s="16">
        <f t="shared" si="41"/>
        <v>0</v>
      </c>
      <c r="I109" s="16">
        <f t="shared" si="42"/>
        <v>0</v>
      </c>
      <c r="J109" s="16">
        <f t="shared" si="43"/>
        <v>0</v>
      </c>
      <c r="K109" s="16">
        <f t="shared" si="44"/>
        <v>0</v>
      </c>
      <c r="L109" s="16">
        <v>0</v>
      </c>
      <c r="M109" s="16">
        <v>0</v>
      </c>
      <c r="N109" s="16"/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/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f t="shared" si="45"/>
        <v>0</v>
      </c>
      <c r="AP109" s="16">
        <f t="shared" si="46"/>
        <v>0</v>
      </c>
      <c r="AQ109" s="16">
        <f t="shared" si="47"/>
        <v>0</v>
      </c>
      <c r="AR109" s="16">
        <f t="shared" si="48"/>
        <v>0</v>
      </c>
      <c r="AS109" s="16">
        <f t="shared" si="49"/>
        <v>0</v>
      </c>
      <c r="AT109" s="16">
        <f t="shared" si="50"/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f t="shared" si="51"/>
        <v>0</v>
      </c>
      <c r="BZ109" s="16"/>
      <c r="CA109" s="17"/>
    </row>
    <row r="110" spans="1:79" s="27" customFormat="1" ht="38.25">
      <c r="A110" s="13"/>
      <c r="B110" s="25" t="s">
        <v>361</v>
      </c>
      <c r="C110" s="18" t="s">
        <v>249</v>
      </c>
      <c r="D110" s="26">
        <v>0.16897700000000002</v>
      </c>
      <c r="E110" s="26">
        <v>0</v>
      </c>
      <c r="F110" s="16">
        <f t="shared" si="39"/>
        <v>0.16897700000000002</v>
      </c>
      <c r="G110" s="16">
        <f t="shared" si="40"/>
        <v>0.25</v>
      </c>
      <c r="H110" s="16">
        <f t="shared" si="41"/>
        <v>0</v>
      </c>
      <c r="I110" s="16">
        <f t="shared" si="42"/>
        <v>0</v>
      </c>
      <c r="J110" s="16">
        <f t="shared" si="43"/>
        <v>0</v>
      </c>
      <c r="K110" s="16">
        <f t="shared" si="44"/>
        <v>0</v>
      </c>
      <c r="L110" s="26">
        <v>0</v>
      </c>
      <c r="M110" s="26">
        <v>0.16897700000000002</v>
      </c>
      <c r="N110" s="26">
        <v>0.25</v>
      </c>
      <c r="O110" s="26">
        <v>0</v>
      </c>
      <c r="P110" s="26">
        <v>0</v>
      </c>
      <c r="Q110" s="26">
        <v>0</v>
      </c>
      <c r="R110" s="26">
        <v>0</v>
      </c>
      <c r="S110" s="26">
        <f>SUM(S112:S113)</f>
        <v>0</v>
      </c>
      <c r="T110" s="1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f>SUM(Z112:Z113)</f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f>SUM(AG112:AG113)</f>
        <v>0</v>
      </c>
      <c r="AH110" s="26">
        <v>0</v>
      </c>
      <c r="AI110" s="26">
        <f>SUM(AI112:AI113)</f>
        <v>0</v>
      </c>
      <c r="AJ110" s="26">
        <f>SUM(AJ112:AJ113)</f>
        <v>0</v>
      </c>
      <c r="AK110" s="26">
        <f>SUM(AK112:AK113)</f>
        <v>0</v>
      </c>
      <c r="AL110" s="26">
        <f>SUM(AL112:AL113)</f>
        <v>0</v>
      </c>
      <c r="AM110" s="26">
        <f>SUM(AM112:AM113)</f>
        <v>0</v>
      </c>
      <c r="AN110" s="26">
        <v>0</v>
      </c>
      <c r="AO110" s="16">
        <f t="shared" si="45"/>
        <v>0.16805371</v>
      </c>
      <c r="AP110" s="16">
        <f t="shared" si="46"/>
        <v>0.25</v>
      </c>
      <c r="AQ110" s="16">
        <f t="shared" si="47"/>
        <v>0</v>
      </c>
      <c r="AR110" s="16">
        <f t="shared" si="48"/>
        <v>0</v>
      </c>
      <c r="AS110" s="16">
        <f t="shared" si="49"/>
        <v>0</v>
      </c>
      <c r="AT110" s="16">
        <f t="shared" si="50"/>
        <v>0</v>
      </c>
      <c r="AU110" s="26">
        <v>0</v>
      </c>
      <c r="AV110" s="26">
        <v>0.16805371</v>
      </c>
      <c r="AW110" s="26">
        <v>0.25</v>
      </c>
      <c r="AX110" s="26">
        <v>0</v>
      </c>
      <c r="AY110" s="26">
        <v>0</v>
      </c>
      <c r="AZ110" s="26">
        <v>0</v>
      </c>
      <c r="BA110" s="26">
        <v>0</v>
      </c>
      <c r="BB110" s="26">
        <f>SUM(BB112:BB113)</f>
        <v>0</v>
      </c>
      <c r="BC110" s="26">
        <v>0</v>
      </c>
      <c r="BD110" s="26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26">
        <v>0</v>
      </c>
      <c r="BN110" s="26">
        <v>0</v>
      </c>
      <c r="BO110" s="26">
        <v>0</v>
      </c>
      <c r="BP110" s="26">
        <f>SUM(BP112:BP113)</f>
        <v>0</v>
      </c>
      <c r="BQ110" s="26">
        <v>0</v>
      </c>
      <c r="BR110" s="26">
        <f>SUM(BR112:BR113)</f>
        <v>0</v>
      </c>
      <c r="BS110" s="26">
        <f>SUM(BS112:BS113)</f>
        <v>0</v>
      </c>
      <c r="BT110" s="26">
        <f>SUM(BT112:BT113)</f>
        <v>0</v>
      </c>
      <c r="BU110" s="26">
        <f>SUM(BU112:BU113)</f>
        <v>0</v>
      </c>
      <c r="BV110" s="26">
        <f>SUM(BV112:BV113)</f>
        <v>0</v>
      </c>
      <c r="BW110" s="26">
        <v>0</v>
      </c>
      <c r="BX110" s="26">
        <v>0</v>
      </c>
      <c r="BY110" s="16">
        <f t="shared" si="51"/>
        <v>-0.000923290000000021</v>
      </c>
      <c r="BZ110" s="16">
        <f t="shared" si="52"/>
        <v>-0.5463998058907549</v>
      </c>
      <c r="CA110" s="17"/>
    </row>
    <row r="111" spans="1:79" ht="13.5">
      <c r="A111" s="13"/>
      <c r="B111" s="23" t="s">
        <v>166</v>
      </c>
      <c r="C111" s="18"/>
      <c r="D111" s="16">
        <v>0</v>
      </c>
      <c r="E111" s="16">
        <v>0</v>
      </c>
      <c r="F111" s="16">
        <f t="shared" si="39"/>
        <v>0</v>
      </c>
      <c r="G111" s="16">
        <f t="shared" si="40"/>
        <v>0</v>
      </c>
      <c r="H111" s="16">
        <f t="shared" si="41"/>
        <v>0</v>
      </c>
      <c r="I111" s="16">
        <f t="shared" si="42"/>
        <v>0</v>
      </c>
      <c r="J111" s="16">
        <f t="shared" si="43"/>
        <v>0</v>
      </c>
      <c r="K111" s="16">
        <f t="shared" si="44"/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f t="shared" si="45"/>
        <v>0</v>
      </c>
      <c r="AP111" s="16">
        <f t="shared" si="46"/>
        <v>0</v>
      </c>
      <c r="AQ111" s="16">
        <f t="shared" si="47"/>
        <v>0</v>
      </c>
      <c r="AR111" s="16">
        <f t="shared" si="48"/>
        <v>0</v>
      </c>
      <c r="AS111" s="16">
        <f t="shared" si="49"/>
        <v>0</v>
      </c>
      <c r="AT111" s="16">
        <f t="shared" si="50"/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f t="shared" si="51"/>
        <v>0</v>
      </c>
      <c r="BZ111" s="16"/>
      <c r="CA111" s="17"/>
    </row>
    <row r="112" spans="1:79" ht="38.25">
      <c r="A112" s="13"/>
      <c r="B112" s="28" t="s">
        <v>362</v>
      </c>
      <c r="C112" s="18" t="s">
        <v>249</v>
      </c>
      <c r="D112" s="16">
        <v>0.31268</v>
      </c>
      <c r="E112" s="16">
        <v>0</v>
      </c>
      <c r="F112" s="16">
        <f t="shared" si="39"/>
        <v>0.31268</v>
      </c>
      <c r="G112" s="16">
        <f t="shared" si="40"/>
        <v>0.63</v>
      </c>
      <c r="H112" s="16">
        <f t="shared" si="41"/>
        <v>0</v>
      </c>
      <c r="I112" s="16">
        <f t="shared" si="42"/>
        <v>0</v>
      </c>
      <c r="J112" s="16">
        <f t="shared" si="43"/>
        <v>0</v>
      </c>
      <c r="K112" s="16">
        <f t="shared" si="44"/>
        <v>0</v>
      </c>
      <c r="L112" s="16">
        <v>0</v>
      </c>
      <c r="M112" s="16">
        <v>0.31268</v>
      </c>
      <c r="N112" s="16">
        <v>0.63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f t="shared" si="45"/>
        <v>0.30909392999999996</v>
      </c>
      <c r="AP112" s="16">
        <f t="shared" si="46"/>
        <v>0.63</v>
      </c>
      <c r="AQ112" s="16">
        <f t="shared" si="47"/>
        <v>0</v>
      </c>
      <c r="AR112" s="16">
        <f t="shared" si="48"/>
        <v>0</v>
      </c>
      <c r="AS112" s="16">
        <f t="shared" si="49"/>
        <v>0</v>
      </c>
      <c r="AT112" s="16">
        <f t="shared" si="50"/>
        <v>0</v>
      </c>
      <c r="AU112" s="16">
        <v>0</v>
      </c>
      <c r="AV112" s="16">
        <v>0.30909392999999996</v>
      </c>
      <c r="AW112" s="16">
        <v>0.63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  <c r="BW112" s="16">
        <v>0</v>
      </c>
      <c r="BX112" s="16">
        <v>0</v>
      </c>
      <c r="BY112" s="16">
        <f t="shared" si="51"/>
        <v>-0.0035860700000000523</v>
      </c>
      <c r="BZ112" s="16">
        <f t="shared" si="52"/>
        <v>-1.1468817960854714</v>
      </c>
      <c r="CA112" s="17"/>
    </row>
    <row r="113" spans="1:79" ht="38.25">
      <c r="A113" s="13"/>
      <c r="B113" s="28" t="s">
        <v>363</v>
      </c>
      <c r="C113" s="18" t="s">
        <v>249</v>
      </c>
      <c r="D113" s="16">
        <v>0.228458</v>
      </c>
      <c r="E113" s="16">
        <v>0</v>
      </c>
      <c r="F113" s="16">
        <f t="shared" si="39"/>
        <v>0.228458</v>
      </c>
      <c r="G113" s="16">
        <f t="shared" si="40"/>
        <v>0.4</v>
      </c>
      <c r="H113" s="16">
        <f t="shared" si="41"/>
        <v>0</v>
      </c>
      <c r="I113" s="16">
        <f t="shared" si="42"/>
        <v>0</v>
      </c>
      <c r="J113" s="16">
        <f t="shared" si="43"/>
        <v>0</v>
      </c>
      <c r="K113" s="16">
        <f t="shared" si="44"/>
        <v>0</v>
      </c>
      <c r="L113" s="16">
        <v>0</v>
      </c>
      <c r="M113" s="16">
        <v>0.228458</v>
      </c>
      <c r="N113" s="16">
        <v>0.4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f t="shared" si="45"/>
        <v>0.22719628</v>
      </c>
      <c r="AP113" s="16">
        <f t="shared" si="46"/>
        <v>0.4</v>
      </c>
      <c r="AQ113" s="16">
        <f t="shared" si="47"/>
        <v>0</v>
      </c>
      <c r="AR113" s="16">
        <f t="shared" si="48"/>
        <v>0</v>
      </c>
      <c r="AS113" s="16">
        <f t="shared" si="49"/>
        <v>0</v>
      </c>
      <c r="AT113" s="16">
        <f t="shared" si="50"/>
        <v>0</v>
      </c>
      <c r="AU113" s="16">
        <v>0</v>
      </c>
      <c r="AV113" s="16">
        <v>0.22719628</v>
      </c>
      <c r="AW113" s="16">
        <v>0.4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 t="shared" si="51"/>
        <v>-0.001261719999999994</v>
      </c>
      <c r="BZ113" s="16">
        <f t="shared" si="52"/>
        <v>-0.5522765672464934</v>
      </c>
      <c r="CA113" s="17"/>
    </row>
    <row r="114" spans="1:79" ht="38.25">
      <c r="A114" s="13"/>
      <c r="B114" s="28" t="s">
        <v>364</v>
      </c>
      <c r="C114" s="18" t="s">
        <v>249</v>
      </c>
      <c r="D114" s="16">
        <v>0.228458</v>
      </c>
      <c r="E114" s="16">
        <v>0</v>
      </c>
      <c r="F114" s="16">
        <f t="shared" si="39"/>
        <v>0.228458</v>
      </c>
      <c r="G114" s="16">
        <f t="shared" si="40"/>
        <v>0.4</v>
      </c>
      <c r="H114" s="16">
        <f t="shared" si="41"/>
        <v>0</v>
      </c>
      <c r="I114" s="16">
        <f t="shared" si="42"/>
        <v>0</v>
      </c>
      <c r="J114" s="16">
        <f t="shared" si="43"/>
        <v>0</v>
      </c>
      <c r="K114" s="16">
        <f t="shared" si="44"/>
        <v>0</v>
      </c>
      <c r="L114" s="16">
        <v>0</v>
      </c>
      <c r="M114" s="16">
        <v>0.228458</v>
      </c>
      <c r="N114" s="16">
        <v>0.4</v>
      </c>
      <c r="O114" s="16">
        <v>0</v>
      </c>
      <c r="P114" s="16">
        <v>0</v>
      </c>
      <c r="Q114" s="16">
        <v>0</v>
      </c>
      <c r="R114" s="16">
        <v>0</v>
      </c>
      <c r="S114" s="16">
        <f>S115+S207</f>
        <v>0</v>
      </c>
      <c r="T114" s="16">
        <v>0</v>
      </c>
      <c r="U114" s="16"/>
      <c r="V114" s="16">
        <f>V115+V207</f>
        <v>0</v>
      </c>
      <c r="W114" s="16">
        <f>W115+W207</f>
        <v>0</v>
      </c>
      <c r="X114" s="16">
        <f>X115+X207</f>
        <v>0</v>
      </c>
      <c r="Y114" s="16">
        <v>0</v>
      </c>
      <c r="Z114" s="16">
        <f>Z115+Z207</f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f>AG115+AG207</f>
        <v>0</v>
      </c>
      <c r="AH114" s="16">
        <v>0</v>
      </c>
      <c r="AI114" s="16">
        <f>AI115+AI207</f>
        <v>0</v>
      </c>
      <c r="AJ114" s="16">
        <f>AJ115+AJ207</f>
        <v>0</v>
      </c>
      <c r="AK114" s="16"/>
      <c r="AL114" s="16">
        <f>AL115+AL207</f>
        <v>0</v>
      </c>
      <c r="AM114" s="16"/>
      <c r="AN114" s="16">
        <v>0</v>
      </c>
      <c r="AO114" s="16">
        <f t="shared" si="45"/>
        <v>0.22719628</v>
      </c>
      <c r="AP114" s="16">
        <f t="shared" si="46"/>
        <v>0.4</v>
      </c>
      <c r="AQ114" s="16">
        <f t="shared" si="47"/>
        <v>0</v>
      </c>
      <c r="AR114" s="16">
        <f t="shared" si="48"/>
        <v>0</v>
      </c>
      <c r="AS114" s="16">
        <f t="shared" si="49"/>
        <v>0</v>
      </c>
      <c r="AT114" s="16">
        <f t="shared" si="50"/>
        <v>0</v>
      </c>
      <c r="AU114" s="16">
        <v>0</v>
      </c>
      <c r="AV114" s="16">
        <v>0.22719628</v>
      </c>
      <c r="AW114" s="16">
        <v>0.4</v>
      </c>
      <c r="AX114" s="16">
        <v>0</v>
      </c>
      <c r="AY114" s="16">
        <v>0</v>
      </c>
      <c r="AZ114" s="16">
        <v>0</v>
      </c>
      <c r="BA114" s="16">
        <v>0</v>
      </c>
      <c r="BB114" s="16">
        <f>BB115+BB207</f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f>BI115+BI207</f>
        <v>0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0</v>
      </c>
      <c r="BP114" s="16">
        <f>BP115+BP207</f>
        <v>0</v>
      </c>
      <c r="BQ114" s="16">
        <v>0</v>
      </c>
      <c r="BR114" s="16">
        <f>BR115+BR207</f>
        <v>0</v>
      </c>
      <c r="BS114" s="16">
        <f>BS115+BS207</f>
        <v>0</v>
      </c>
      <c r="BT114" s="16"/>
      <c r="BU114" s="16"/>
      <c r="BV114" s="16"/>
      <c r="BW114" s="16">
        <v>0</v>
      </c>
      <c r="BX114" s="16">
        <v>0</v>
      </c>
      <c r="BY114" s="16">
        <f t="shared" si="51"/>
        <v>-0.001261719999999994</v>
      </c>
      <c r="BZ114" s="16">
        <f t="shared" si="52"/>
        <v>-0.5522765672464934</v>
      </c>
      <c r="CA114" s="17"/>
    </row>
    <row r="115" spans="1:79" ht="21" customHeight="1">
      <c r="A115" s="13"/>
      <c r="B115" s="23" t="s">
        <v>221</v>
      </c>
      <c r="C115" s="18"/>
      <c r="D115" s="16">
        <v>0</v>
      </c>
      <c r="E115" s="16">
        <v>0</v>
      </c>
      <c r="F115" s="16">
        <f t="shared" si="39"/>
        <v>0</v>
      </c>
      <c r="G115" s="16">
        <f t="shared" si="40"/>
        <v>0</v>
      </c>
      <c r="H115" s="16">
        <f t="shared" si="41"/>
        <v>0</v>
      </c>
      <c r="I115" s="16">
        <f t="shared" si="42"/>
        <v>0</v>
      </c>
      <c r="J115" s="16">
        <f t="shared" si="43"/>
        <v>0</v>
      </c>
      <c r="K115" s="16">
        <f t="shared" si="44"/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f>S116+S183</f>
        <v>0</v>
      </c>
      <c r="T115" s="16">
        <v>0</v>
      </c>
      <c r="U115" s="16"/>
      <c r="V115" s="16">
        <f>V116+V183</f>
        <v>0</v>
      </c>
      <c r="W115" s="16">
        <f>W116+W183</f>
        <v>0</v>
      </c>
      <c r="X115" s="16">
        <f>X116+X183</f>
        <v>0</v>
      </c>
      <c r="Y115" s="16">
        <v>0</v>
      </c>
      <c r="Z115" s="16">
        <f>Z116+Z183</f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f>AG116+AG183</f>
        <v>0</v>
      </c>
      <c r="AH115" s="16">
        <v>0</v>
      </c>
      <c r="AI115" s="16">
        <f>AI116+AI183</f>
        <v>0</v>
      </c>
      <c r="AJ115" s="16">
        <f>AJ116+AJ183</f>
        <v>0</v>
      </c>
      <c r="AK115" s="16"/>
      <c r="AL115" s="16">
        <f>AL116+AL183</f>
        <v>0</v>
      </c>
      <c r="AM115" s="16"/>
      <c r="AN115" s="16">
        <v>0</v>
      </c>
      <c r="AO115" s="16">
        <f t="shared" si="45"/>
        <v>0</v>
      </c>
      <c r="AP115" s="16">
        <f t="shared" si="46"/>
        <v>0</v>
      </c>
      <c r="AQ115" s="16">
        <f t="shared" si="47"/>
        <v>0</v>
      </c>
      <c r="AR115" s="16">
        <f t="shared" si="48"/>
        <v>0</v>
      </c>
      <c r="AS115" s="16">
        <f t="shared" si="49"/>
        <v>0</v>
      </c>
      <c r="AT115" s="16">
        <f t="shared" si="50"/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f>BB116+BB183</f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f>BI116+BI183</f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f>BP116+BP183</f>
        <v>0</v>
      </c>
      <c r="BQ115" s="16">
        <v>0</v>
      </c>
      <c r="BR115" s="16">
        <f>BR116+BR183</f>
        <v>0</v>
      </c>
      <c r="BS115" s="16">
        <f>BS116+BS183</f>
        <v>0</v>
      </c>
      <c r="BT115" s="16"/>
      <c r="BU115" s="16"/>
      <c r="BV115" s="16"/>
      <c r="BW115" s="16">
        <v>0</v>
      </c>
      <c r="BX115" s="16">
        <v>0</v>
      </c>
      <c r="BY115" s="16">
        <f t="shared" si="51"/>
        <v>0</v>
      </c>
      <c r="BZ115" s="16"/>
      <c r="CA115" s="17"/>
    </row>
    <row r="116" spans="1:79" ht="38.25">
      <c r="A116" s="13"/>
      <c r="B116" s="25" t="s">
        <v>365</v>
      </c>
      <c r="C116" s="18" t="s">
        <v>249</v>
      </c>
      <c r="D116" s="16">
        <v>0.139717</v>
      </c>
      <c r="E116" s="16">
        <v>0</v>
      </c>
      <c r="F116" s="16">
        <f t="shared" si="39"/>
        <v>0.139717</v>
      </c>
      <c r="G116" s="16">
        <f t="shared" si="40"/>
        <v>0.16</v>
      </c>
      <c r="H116" s="16">
        <f t="shared" si="41"/>
        <v>0</v>
      </c>
      <c r="I116" s="16">
        <f t="shared" si="42"/>
        <v>0</v>
      </c>
      <c r="J116" s="16">
        <f t="shared" si="43"/>
        <v>0</v>
      </c>
      <c r="K116" s="16">
        <f t="shared" si="44"/>
        <v>0</v>
      </c>
      <c r="L116" s="16">
        <v>0</v>
      </c>
      <c r="M116" s="16">
        <v>0.139717</v>
      </c>
      <c r="N116" s="16">
        <v>0.16</v>
      </c>
      <c r="O116" s="16">
        <v>0</v>
      </c>
      <c r="P116" s="16">
        <v>0</v>
      </c>
      <c r="Q116" s="16">
        <v>0</v>
      </c>
      <c r="R116" s="16">
        <v>0</v>
      </c>
      <c r="S116" s="16">
        <f>SUM(S118:S182)</f>
        <v>0</v>
      </c>
      <c r="T116" s="16">
        <v>0</v>
      </c>
      <c r="U116" s="16"/>
      <c r="V116" s="16">
        <f>SUM(V118:V182)</f>
        <v>0</v>
      </c>
      <c r="W116" s="16">
        <f>SUM(W118:W182)</f>
        <v>0</v>
      </c>
      <c r="X116" s="16">
        <f>SUM(X118:X182)</f>
        <v>0</v>
      </c>
      <c r="Y116" s="16">
        <v>0</v>
      </c>
      <c r="Z116" s="16">
        <f>SUM(Z118:Z182)</f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f>SUM(AG118:AG182)</f>
        <v>0</v>
      </c>
      <c r="AH116" s="16">
        <v>0</v>
      </c>
      <c r="AI116" s="16">
        <f>SUM(AI118:AI182)</f>
        <v>0</v>
      </c>
      <c r="AJ116" s="16">
        <f>SUM(AJ118:AJ182)</f>
        <v>0</v>
      </c>
      <c r="AK116" s="16"/>
      <c r="AL116" s="16">
        <f>SUM(AL118:AL182)</f>
        <v>0</v>
      </c>
      <c r="AM116" s="16"/>
      <c r="AN116" s="16">
        <v>0</v>
      </c>
      <c r="AO116" s="16">
        <f t="shared" si="45"/>
        <v>0.13722487</v>
      </c>
      <c r="AP116" s="16">
        <f t="shared" si="46"/>
        <v>0.16</v>
      </c>
      <c r="AQ116" s="16">
        <f t="shared" si="47"/>
        <v>0</v>
      </c>
      <c r="AR116" s="16">
        <f t="shared" si="48"/>
        <v>0</v>
      </c>
      <c r="AS116" s="16">
        <f t="shared" si="49"/>
        <v>0</v>
      </c>
      <c r="AT116" s="16">
        <f t="shared" si="50"/>
        <v>0</v>
      </c>
      <c r="AU116" s="16">
        <v>0</v>
      </c>
      <c r="AV116" s="16">
        <v>0.13722487</v>
      </c>
      <c r="AW116" s="16">
        <v>0.16</v>
      </c>
      <c r="AX116" s="16">
        <v>0</v>
      </c>
      <c r="AY116" s="16">
        <v>0</v>
      </c>
      <c r="AZ116" s="16">
        <v>0</v>
      </c>
      <c r="BA116" s="16">
        <v>0</v>
      </c>
      <c r="BB116" s="16">
        <f>SUM(BB118:BB182)</f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f>SUM(BI118:BI182)</f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f>SUM(BP118:BP182)</f>
        <v>0</v>
      </c>
      <c r="BQ116" s="16">
        <v>0</v>
      </c>
      <c r="BR116" s="16">
        <f>SUM(BR118:BR182)</f>
        <v>0</v>
      </c>
      <c r="BS116" s="16">
        <f>SUM(BS118:BS182)</f>
        <v>0</v>
      </c>
      <c r="BT116" s="16"/>
      <c r="BU116" s="16"/>
      <c r="BV116" s="16"/>
      <c r="BW116" s="16">
        <v>0</v>
      </c>
      <c r="BX116" s="16">
        <v>0</v>
      </c>
      <c r="BY116" s="16">
        <f t="shared" si="51"/>
        <v>-0.002492130000000009</v>
      </c>
      <c r="BZ116" s="16">
        <f t="shared" si="52"/>
        <v>-1.7836984762054788</v>
      </c>
      <c r="CA116" s="17"/>
    </row>
    <row r="117" spans="1:79" ht="38.25">
      <c r="A117" s="13"/>
      <c r="B117" s="25" t="s">
        <v>366</v>
      </c>
      <c r="C117" s="18" t="s">
        <v>249</v>
      </c>
      <c r="D117" s="16">
        <v>0.16897700000000002</v>
      </c>
      <c r="E117" s="16">
        <v>0</v>
      </c>
      <c r="F117" s="16">
        <f t="shared" si="39"/>
        <v>0.16897700000000002</v>
      </c>
      <c r="G117" s="16">
        <f t="shared" si="40"/>
        <v>0.25</v>
      </c>
      <c r="H117" s="16">
        <f t="shared" si="41"/>
        <v>0</v>
      </c>
      <c r="I117" s="16">
        <f t="shared" si="42"/>
        <v>0</v>
      </c>
      <c r="J117" s="16">
        <f t="shared" si="43"/>
        <v>0</v>
      </c>
      <c r="K117" s="16">
        <f t="shared" si="44"/>
        <v>0</v>
      </c>
      <c r="L117" s="16">
        <v>0</v>
      </c>
      <c r="M117" s="16">
        <v>0.16897700000000002</v>
      </c>
      <c r="N117" s="16">
        <v>0.25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f t="shared" si="45"/>
        <v>0.16775073000000001</v>
      </c>
      <c r="AP117" s="16">
        <f t="shared" si="46"/>
        <v>0.25</v>
      </c>
      <c r="AQ117" s="16">
        <f t="shared" si="47"/>
        <v>0</v>
      </c>
      <c r="AR117" s="16">
        <f t="shared" si="48"/>
        <v>0</v>
      </c>
      <c r="AS117" s="16">
        <f t="shared" si="49"/>
        <v>0</v>
      </c>
      <c r="AT117" s="16">
        <f t="shared" si="50"/>
        <v>0</v>
      </c>
      <c r="AU117" s="16">
        <v>0</v>
      </c>
      <c r="AV117" s="16">
        <v>0.16775073000000001</v>
      </c>
      <c r="AW117" s="16">
        <v>0.25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 t="shared" si="51"/>
        <v>-0.0012262700000000015</v>
      </c>
      <c r="BZ117" s="16">
        <f t="shared" si="52"/>
        <v>-0.7257023145161776</v>
      </c>
      <c r="CA117" s="17"/>
    </row>
    <row r="118" spans="1:79" ht="38.25">
      <c r="A118" s="13"/>
      <c r="B118" s="25" t="s">
        <v>367</v>
      </c>
      <c r="C118" s="18" t="s">
        <v>249</v>
      </c>
      <c r="D118" s="16">
        <v>0.16897700000000002</v>
      </c>
      <c r="E118" s="16">
        <v>0</v>
      </c>
      <c r="F118" s="16">
        <f t="shared" si="39"/>
        <v>0.16897700000000002</v>
      </c>
      <c r="G118" s="16">
        <f t="shared" si="40"/>
        <v>0.25</v>
      </c>
      <c r="H118" s="16">
        <f t="shared" si="41"/>
        <v>0</v>
      </c>
      <c r="I118" s="16">
        <f t="shared" si="42"/>
        <v>0</v>
      </c>
      <c r="J118" s="16">
        <f t="shared" si="43"/>
        <v>0</v>
      </c>
      <c r="K118" s="16">
        <f t="shared" si="44"/>
        <v>0</v>
      </c>
      <c r="L118" s="16">
        <v>0</v>
      </c>
      <c r="M118" s="16">
        <v>0.16897700000000002</v>
      </c>
      <c r="N118" s="16">
        <v>0.25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f t="shared" si="45"/>
        <v>0.16775073000000001</v>
      </c>
      <c r="AP118" s="16">
        <f t="shared" si="46"/>
        <v>0.25</v>
      </c>
      <c r="AQ118" s="16">
        <f t="shared" si="47"/>
        <v>0</v>
      </c>
      <c r="AR118" s="16">
        <f t="shared" si="48"/>
        <v>0</v>
      </c>
      <c r="AS118" s="16">
        <f t="shared" si="49"/>
        <v>0</v>
      </c>
      <c r="AT118" s="16">
        <f t="shared" si="50"/>
        <v>0</v>
      </c>
      <c r="AU118" s="16">
        <v>0</v>
      </c>
      <c r="AV118" s="16">
        <v>0.16775073000000001</v>
      </c>
      <c r="AW118" s="16">
        <v>0.25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  <c r="BW118" s="16">
        <v>0</v>
      </c>
      <c r="BX118" s="16">
        <v>0</v>
      </c>
      <c r="BY118" s="16">
        <f t="shared" si="51"/>
        <v>-0.0012262700000000015</v>
      </c>
      <c r="BZ118" s="16">
        <f t="shared" si="52"/>
        <v>-0.7257023145161776</v>
      </c>
      <c r="CA118" s="17"/>
    </row>
    <row r="119" spans="1:79" ht="38.25">
      <c r="A119" s="13"/>
      <c r="B119" s="25" t="s">
        <v>368</v>
      </c>
      <c r="C119" s="18" t="s">
        <v>249</v>
      </c>
      <c r="D119" s="16">
        <v>0.228458</v>
      </c>
      <c r="E119" s="16">
        <v>0</v>
      </c>
      <c r="F119" s="16">
        <f t="shared" si="39"/>
        <v>0.228458</v>
      </c>
      <c r="G119" s="16">
        <f t="shared" si="40"/>
        <v>0.4</v>
      </c>
      <c r="H119" s="16">
        <f t="shared" si="41"/>
        <v>0</v>
      </c>
      <c r="I119" s="16">
        <f t="shared" si="42"/>
        <v>0</v>
      </c>
      <c r="J119" s="16">
        <f t="shared" si="43"/>
        <v>0</v>
      </c>
      <c r="K119" s="16">
        <f t="shared" si="44"/>
        <v>0</v>
      </c>
      <c r="L119" s="16">
        <v>0</v>
      </c>
      <c r="M119" s="16">
        <v>0.228458</v>
      </c>
      <c r="N119" s="16">
        <v>0.4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f t="shared" si="45"/>
        <v>0.22498355</v>
      </c>
      <c r="AP119" s="16">
        <f t="shared" si="46"/>
        <v>0.4</v>
      </c>
      <c r="AQ119" s="16">
        <f t="shared" si="47"/>
        <v>0</v>
      </c>
      <c r="AR119" s="16">
        <f t="shared" si="48"/>
        <v>0</v>
      </c>
      <c r="AS119" s="16">
        <f t="shared" si="49"/>
        <v>0</v>
      </c>
      <c r="AT119" s="16">
        <f t="shared" si="50"/>
        <v>0</v>
      </c>
      <c r="AU119" s="16">
        <v>0</v>
      </c>
      <c r="AV119" s="16">
        <v>0.22498355</v>
      </c>
      <c r="AW119" s="16">
        <v>0.4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 t="shared" si="51"/>
        <v>-0.00347444999999999</v>
      </c>
      <c r="BZ119" s="16">
        <f t="shared" si="52"/>
        <v>-1.5208265851928977</v>
      </c>
      <c r="CA119" s="17"/>
    </row>
    <row r="120" spans="1:79" ht="13.5">
      <c r="A120" s="13"/>
      <c r="B120" s="23" t="s">
        <v>167</v>
      </c>
      <c r="C120" s="18"/>
      <c r="D120" s="16">
        <v>0</v>
      </c>
      <c r="E120" s="16">
        <v>0</v>
      </c>
      <c r="F120" s="16">
        <f t="shared" si="39"/>
        <v>0</v>
      </c>
      <c r="G120" s="16">
        <f t="shared" si="40"/>
        <v>0</v>
      </c>
      <c r="H120" s="16">
        <f t="shared" si="41"/>
        <v>0</v>
      </c>
      <c r="I120" s="16">
        <f t="shared" si="42"/>
        <v>0</v>
      </c>
      <c r="J120" s="16">
        <f t="shared" si="43"/>
        <v>0</v>
      </c>
      <c r="K120" s="16">
        <f t="shared" si="44"/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f t="shared" si="45"/>
        <v>0</v>
      </c>
      <c r="AP120" s="16">
        <f t="shared" si="46"/>
        <v>0</v>
      </c>
      <c r="AQ120" s="16">
        <f t="shared" si="47"/>
        <v>0</v>
      </c>
      <c r="AR120" s="16">
        <f t="shared" si="48"/>
        <v>0</v>
      </c>
      <c r="AS120" s="16">
        <f t="shared" si="49"/>
        <v>0</v>
      </c>
      <c r="AT120" s="16">
        <f t="shared" si="50"/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f t="shared" si="51"/>
        <v>0</v>
      </c>
      <c r="BZ120" s="16"/>
      <c r="CA120" s="17"/>
    </row>
    <row r="121" spans="1:79" ht="38.25">
      <c r="A121" s="13"/>
      <c r="B121" s="25" t="s">
        <v>369</v>
      </c>
      <c r="C121" s="18" t="s">
        <v>249</v>
      </c>
      <c r="D121" s="16">
        <v>0.159593</v>
      </c>
      <c r="E121" s="16">
        <v>0</v>
      </c>
      <c r="F121" s="16">
        <f t="shared" si="39"/>
        <v>0.159593</v>
      </c>
      <c r="G121" s="16">
        <f t="shared" si="40"/>
        <v>0.16</v>
      </c>
      <c r="H121" s="16">
        <f t="shared" si="41"/>
        <v>0</v>
      </c>
      <c r="I121" s="16">
        <f t="shared" si="42"/>
        <v>0</v>
      </c>
      <c r="J121" s="16">
        <f t="shared" si="43"/>
        <v>0</v>
      </c>
      <c r="K121" s="16">
        <f t="shared" si="44"/>
        <v>0</v>
      </c>
      <c r="L121" s="16">
        <v>0</v>
      </c>
      <c r="M121" s="16">
        <v>0.159593</v>
      </c>
      <c r="N121" s="16">
        <v>0.16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f t="shared" si="45"/>
        <v>0.16190563</v>
      </c>
      <c r="AP121" s="16">
        <f t="shared" si="46"/>
        <v>0.16</v>
      </c>
      <c r="AQ121" s="16">
        <f t="shared" si="47"/>
        <v>0</v>
      </c>
      <c r="AR121" s="16">
        <f t="shared" si="48"/>
        <v>0</v>
      </c>
      <c r="AS121" s="16">
        <f t="shared" si="49"/>
        <v>0</v>
      </c>
      <c r="AT121" s="16">
        <f t="shared" si="50"/>
        <v>0</v>
      </c>
      <c r="AU121" s="16">
        <v>0</v>
      </c>
      <c r="AV121" s="16">
        <v>0.16190563</v>
      </c>
      <c r="AW121" s="16">
        <v>0.16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f t="shared" si="51"/>
        <v>0.002312629999999982</v>
      </c>
      <c r="BZ121" s="16">
        <f t="shared" si="52"/>
        <v>1.44907984686044</v>
      </c>
      <c r="CA121" s="17"/>
    </row>
    <row r="122" spans="1:79" ht="38.25">
      <c r="A122" s="13"/>
      <c r="B122" s="25" t="s">
        <v>370</v>
      </c>
      <c r="C122" s="18" t="s">
        <v>249</v>
      </c>
      <c r="D122" s="16">
        <v>0.159593</v>
      </c>
      <c r="E122" s="16">
        <v>0</v>
      </c>
      <c r="F122" s="16">
        <f t="shared" si="39"/>
        <v>0.159593</v>
      </c>
      <c r="G122" s="16">
        <f t="shared" si="40"/>
        <v>0.16</v>
      </c>
      <c r="H122" s="16">
        <f t="shared" si="41"/>
        <v>0</v>
      </c>
      <c r="I122" s="16">
        <f t="shared" si="42"/>
        <v>0</v>
      </c>
      <c r="J122" s="16">
        <f t="shared" si="43"/>
        <v>0</v>
      </c>
      <c r="K122" s="16">
        <f t="shared" si="44"/>
        <v>0</v>
      </c>
      <c r="L122" s="16">
        <v>0</v>
      </c>
      <c r="M122" s="16">
        <v>0.159593</v>
      </c>
      <c r="N122" s="16">
        <v>0.16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f t="shared" si="45"/>
        <v>0.16284551</v>
      </c>
      <c r="AP122" s="16">
        <f t="shared" si="46"/>
        <v>0.16</v>
      </c>
      <c r="AQ122" s="16">
        <f t="shared" si="47"/>
        <v>0</v>
      </c>
      <c r="AR122" s="16">
        <f t="shared" si="48"/>
        <v>0</v>
      </c>
      <c r="AS122" s="16">
        <f t="shared" si="49"/>
        <v>0</v>
      </c>
      <c r="AT122" s="16">
        <f t="shared" si="50"/>
        <v>0</v>
      </c>
      <c r="AU122" s="16">
        <v>0</v>
      </c>
      <c r="AV122" s="16">
        <v>0.16284551</v>
      </c>
      <c r="AW122" s="16">
        <v>0.16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f t="shared" si="51"/>
        <v>0.0032525099999999862</v>
      </c>
      <c r="BZ122" s="16">
        <f t="shared" si="52"/>
        <v>2.038002919927557</v>
      </c>
      <c r="CA122" s="17"/>
    </row>
    <row r="123" spans="1:79" ht="38.25">
      <c r="A123" s="13"/>
      <c r="B123" s="25" t="s">
        <v>371</v>
      </c>
      <c r="C123" s="18" t="s">
        <v>249</v>
      </c>
      <c r="D123" s="16">
        <v>0.207493</v>
      </c>
      <c r="E123" s="16">
        <v>0</v>
      </c>
      <c r="F123" s="16">
        <f t="shared" si="39"/>
        <v>0.207493</v>
      </c>
      <c r="G123" s="16">
        <f t="shared" si="40"/>
        <v>0.25</v>
      </c>
      <c r="H123" s="16">
        <f t="shared" si="41"/>
        <v>0</v>
      </c>
      <c r="I123" s="16">
        <f t="shared" si="42"/>
        <v>0</v>
      </c>
      <c r="J123" s="16">
        <f t="shared" si="43"/>
        <v>0</v>
      </c>
      <c r="K123" s="16">
        <f t="shared" si="44"/>
        <v>0</v>
      </c>
      <c r="L123" s="16">
        <v>0</v>
      </c>
      <c r="M123" s="16">
        <v>0.207493</v>
      </c>
      <c r="N123" s="16">
        <v>0.25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f t="shared" si="45"/>
        <v>0.21066579</v>
      </c>
      <c r="AP123" s="16">
        <f t="shared" si="46"/>
        <v>0.25</v>
      </c>
      <c r="AQ123" s="16">
        <f t="shared" si="47"/>
        <v>0</v>
      </c>
      <c r="AR123" s="16">
        <f t="shared" si="48"/>
        <v>0</v>
      </c>
      <c r="AS123" s="16">
        <f t="shared" si="49"/>
        <v>0</v>
      </c>
      <c r="AT123" s="16">
        <f t="shared" si="50"/>
        <v>0</v>
      </c>
      <c r="AU123" s="16">
        <v>0</v>
      </c>
      <c r="AV123" s="16">
        <v>0.21066579</v>
      </c>
      <c r="AW123" s="16">
        <v>0.25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f t="shared" si="51"/>
        <v>0.003172789999999981</v>
      </c>
      <c r="BZ123" s="16">
        <f t="shared" si="52"/>
        <v>1.529107006019471</v>
      </c>
      <c r="CA123" s="17"/>
    </row>
    <row r="124" spans="1:79" ht="13.5">
      <c r="A124" s="13"/>
      <c r="B124" s="23" t="s">
        <v>178</v>
      </c>
      <c r="C124" s="18"/>
      <c r="D124" s="16">
        <v>0</v>
      </c>
      <c r="E124" s="16">
        <v>0</v>
      </c>
      <c r="F124" s="16">
        <f t="shared" si="39"/>
        <v>0</v>
      </c>
      <c r="G124" s="16">
        <f t="shared" si="40"/>
        <v>0</v>
      </c>
      <c r="H124" s="16">
        <f t="shared" si="41"/>
        <v>0</v>
      </c>
      <c r="I124" s="16">
        <f t="shared" si="42"/>
        <v>0</v>
      </c>
      <c r="J124" s="16">
        <f t="shared" si="43"/>
        <v>0</v>
      </c>
      <c r="K124" s="16">
        <f t="shared" si="44"/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f t="shared" si="45"/>
        <v>0</v>
      </c>
      <c r="AP124" s="16">
        <f t="shared" si="46"/>
        <v>0</v>
      </c>
      <c r="AQ124" s="16">
        <f t="shared" si="47"/>
        <v>0</v>
      </c>
      <c r="AR124" s="16">
        <f t="shared" si="48"/>
        <v>0</v>
      </c>
      <c r="AS124" s="16">
        <f t="shared" si="49"/>
        <v>0</v>
      </c>
      <c r="AT124" s="16">
        <f t="shared" si="50"/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 t="shared" si="51"/>
        <v>0</v>
      </c>
      <c r="BZ124" s="16"/>
      <c r="CA124" s="17"/>
    </row>
    <row r="125" spans="1:79" ht="38.25">
      <c r="A125" s="13"/>
      <c r="B125" s="25" t="s">
        <v>372</v>
      </c>
      <c r="C125" s="18" t="s">
        <v>249</v>
      </c>
      <c r="D125" s="16">
        <v>0.16897700000000002</v>
      </c>
      <c r="E125" s="16">
        <v>0</v>
      </c>
      <c r="F125" s="16">
        <f t="shared" si="39"/>
        <v>0.16897700000000002</v>
      </c>
      <c r="G125" s="16">
        <f t="shared" si="40"/>
        <v>0.25</v>
      </c>
      <c r="H125" s="16">
        <f t="shared" si="41"/>
        <v>0</v>
      </c>
      <c r="I125" s="16">
        <f t="shared" si="42"/>
        <v>0</v>
      </c>
      <c r="J125" s="16">
        <f t="shared" si="43"/>
        <v>0</v>
      </c>
      <c r="K125" s="16">
        <f t="shared" si="44"/>
        <v>0</v>
      </c>
      <c r="L125" s="16">
        <v>0</v>
      </c>
      <c r="M125" s="16">
        <v>0.16897700000000002</v>
      </c>
      <c r="N125" s="16">
        <v>0.25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f t="shared" si="45"/>
        <v>0.16809979</v>
      </c>
      <c r="AP125" s="16">
        <f t="shared" si="46"/>
        <v>0.25</v>
      </c>
      <c r="AQ125" s="16">
        <f t="shared" si="47"/>
        <v>0</v>
      </c>
      <c r="AR125" s="16">
        <f t="shared" si="48"/>
        <v>0</v>
      </c>
      <c r="AS125" s="16">
        <f t="shared" si="49"/>
        <v>0</v>
      </c>
      <c r="AT125" s="16">
        <f t="shared" si="50"/>
        <v>0</v>
      </c>
      <c r="AU125" s="16">
        <v>0</v>
      </c>
      <c r="AV125" s="16">
        <v>0.16809979</v>
      </c>
      <c r="AW125" s="16">
        <v>0.25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f t="shared" si="51"/>
        <v>-0.0008772100000000171</v>
      </c>
      <c r="BZ125" s="16">
        <f t="shared" si="52"/>
        <v>-0.5191298224018754</v>
      </c>
      <c r="CA125" s="17"/>
    </row>
    <row r="126" spans="1:79" ht="38.25">
      <c r="A126" s="13"/>
      <c r="B126" s="25" t="s">
        <v>373</v>
      </c>
      <c r="C126" s="18" t="s">
        <v>249</v>
      </c>
      <c r="D126" s="16">
        <v>0.106336</v>
      </c>
      <c r="E126" s="16">
        <v>0</v>
      </c>
      <c r="F126" s="16">
        <f t="shared" si="39"/>
        <v>0.106336</v>
      </c>
      <c r="G126" s="16">
        <f t="shared" si="40"/>
        <v>0.1</v>
      </c>
      <c r="H126" s="16">
        <f t="shared" si="41"/>
        <v>0</v>
      </c>
      <c r="I126" s="16">
        <f t="shared" si="42"/>
        <v>0</v>
      </c>
      <c r="J126" s="16">
        <f t="shared" si="43"/>
        <v>0</v>
      </c>
      <c r="K126" s="16">
        <f t="shared" si="44"/>
        <v>0</v>
      </c>
      <c r="L126" s="16">
        <v>0</v>
      </c>
      <c r="M126" s="16">
        <v>0.106336</v>
      </c>
      <c r="N126" s="16">
        <v>0.1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f t="shared" si="45"/>
        <v>0.10436242000000001</v>
      </c>
      <c r="AP126" s="16">
        <f t="shared" si="46"/>
        <v>0.1</v>
      </c>
      <c r="AQ126" s="16">
        <f t="shared" si="47"/>
        <v>0</v>
      </c>
      <c r="AR126" s="16">
        <f t="shared" si="48"/>
        <v>0</v>
      </c>
      <c r="AS126" s="16">
        <f t="shared" si="49"/>
        <v>0</v>
      </c>
      <c r="AT126" s="16">
        <f t="shared" si="50"/>
        <v>0</v>
      </c>
      <c r="AU126" s="16">
        <v>0</v>
      </c>
      <c r="AV126" s="16">
        <v>0.10436242000000001</v>
      </c>
      <c r="AW126" s="16">
        <v>0.1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f t="shared" si="51"/>
        <v>-0.0019735799999999887</v>
      </c>
      <c r="BZ126" s="16">
        <f t="shared" si="52"/>
        <v>-1.855984802888945</v>
      </c>
      <c r="CA126" s="17"/>
    </row>
    <row r="127" spans="1:79" ht="13.5">
      <c r="A127" s="13"/>
      <c r="B127" s="23" t="s">
        <v>224</v>
      </c>
      <c r="C127" s="18"/>
      <c r="D127" s="16">
        <v>0</v>
      </c>
      <c r="E127" s="16">
        <v>0</v>
      </c>
      <c r="F127" s="16">
        <f t="shared" si="39"/>
        <v>0</v>
      </c>
      <c r="G127" s="16">
        <f t="shared" si="40"/>
        <v>0</v>
      </c>
      <c r="H127" s="16">
        <f t="shared" si="41"/>
        <v>0</v>
      </c>
      <c r="I127" s="16">
        <f t="shared" si="42"/>
        <v>0</v>
      </c>
      <c r="J127" s="16">
        <f t="shared" si="43"/>
        <v>0</v>
      </c>
      <c r="K127" s="16">
        <f t="shared" si="44"/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f t="shared" si="45"/>
        <v>0</v>
      </c>
      <c r="AP127" s="16">
        <f t="shared" si="46"/>
        <v>0</v>
      </c>
      <c r="AQ127" s="16">
        <f t="shared" si="47"/>
        <v>0</v>
      </c>
      <c r="AR127" s="16">
        <f t="shared" si="48"/>
        <v>0</v>
      </c>
      <c r="AS127" s="16">
        <f t="shared" si="49"/>
        <v>0</v>
      </c>
      <c r="AT127" s="16">
        <f t="shared" si="50"/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f t="shared" si="51"/>
        <v>0</v>
      </c>
      <c r="BZ127" s="16"/>
      <c r="CA127" s="17"/>
    </row>
    <row r="128" spans="1:79" ht="38.25">
      <c r="A128" s="13"/>
      <c r="B128" s="25" t="s">
        <v>374</v>
      </c>
      <c r="C128" s="18" t="s">
        <v>249</v>
      </c>
      <c r="D128" s="16">
        <v>0.228458</v>
      </c>
      <c r="E128" s="16">
        <v>0</v>
      </c>
      <c r="F128" s="16">
        <f t="shared" si="39"/>
        <v>0.228458</v>
      </c>
      <c r="G128" s="16">
        <f t="shared" si="40"/>
        <v>0.4</v>
      </c>
      <c r="H128" s="16">
        <f t="shared" si="41"/>
        <v>0</v>
      </c>
      <c r="I128" s="16">
        <f t="shared" si="42"/>
        <v>0</v>
      </c>
      <c r="J128" s="16">
        <f t="shared" si="43"/>
        <v>0</v>
      </c>
      <c r="K128" s="16">
        <f t="shared" si="44"/>
        <v>0</v>
      </c>
      <c r="L128" s="16">
        <v>0</v>
      </c>
      <c r="M128" s="16">
        <v>0.228458</v>
      </c>
      <c r="N128" s="16">
        <v>0.4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f t="shared" si="45"/>
        <v>0.22744872000000002</v>
      </c>
      <c r="AP128" s="16">
        <f t="shared" si="46"/>
        <v>0.4</v>
      </c>
      <c r="AQ128" s="16">
        <f t="shared" si="47"/>
        <v>0</v>
      </c>
      <c r="AR128" s="16">
        <f t="shared" si="48"/>
        <v>0</v>
      </c>
      <c r="AS128" s="16">
        <f t="shared" si="49"/>
        <v>0</v>
      </c>
      <c r="AT128" s="16">
        <f t="shared" si="50"/>
        <v>0</v>
      </c>
      <c r="AU128" s="16">
        <v>0</v>
      </c>
      <c r="AV128" s="16">
        <v>0.22744872000000002</v>
      </c>
      <c r="AW128" s="16">
        <v>0.4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 t="shared" si="51"/>
        <v>-0.0010092799999999735</v>
      </c>
      <c r="BZ128" s="16">
        <f t="shared" si="52"/>
        <v>-0.441779232944337</v>
      </c>
      <c r="CA128" s="17"/>
    </row>
    <row r="129" spans="1:79" ht="13.5">
      <c r="A129" s="13"/>
      <c r="B129" s="23" t="s">
        <v>168</v>
      </c>
      <c r="C129" s="18"/>
      <c r="D129" s="16">
        <v>0</v>
      </c>
      <c r="E129" s="16">
        <v>0</v>
      </c>
      <c r="F129" s="16">
        <f t="shared" si="39"/>
        <v>0</v>
      </c>
      <c r="G129" s="16">
        <f t="shared" si="40"/>
        <v>0</v>
      </c>
      <c r="H129" s="16">
        <f t="shared" si="41"/>
        <v>0</v>
      </c>
      <c r="I129" s="16">
        <f t="shared" si="42"/>
        <v>0</v>
      </c>
      <c r="J129" s="16">
        <f t="shared" si="43"/>
        <v>0</v>
      </c>
      <c r="K129" s="16">
        <f t="shared" si="44"/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f t="shared" si="45"/>
        <v>0</v>
      </c>
      <c r="AP129" s="16">
        <f t="shared" si="46"/>
        <v>0</v>
      </c>
      <c r="AQ129" s="16">
        <f t="shared" si="47"/>
        <v>0</v>
      </c>
      <c r="AR129" s="16">
        <f t="shared" si="48"/>
        <v>0</v>
      </c>
      <c r="AS129" s="16">
        <f t="shared" si="49"/>
        <v>0</v>
      </c>
      <c r="AT129" s="16">
        <f t="shared" si="50"/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0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  <c r="BW129" s="16">
        <v>0</v>
      </c>
      <c r="BX129" s="16">
        <v>0</v>
      </c>
      <c r="BY129" s="16">
        <f t="shared" si="51"/>
        <v>0</v>
      </c>
      <c r="BZ129" s="16"/>
      <c r="CA129" s="17"/>
    </row>
    <row r="130" spans="1:79" ht="38.25">
      <c r="A130" s="13"/>
      <c r="B130" s="25" t="s">
        <v>375</v>
      </c>
      <c r="C130" s="18" t="s">
        <v>249</v>
      </c>
      <c r="D130" s="16">
        <v>0.172217</v>
      </c>
      <c r="E130" s="16">
        <v>0</v>
      </c>
      <c r="F130" s="16">
        <f t="shared" si="39"/>
        <v>0.172217</v>
      </c>
      <c r="G130" s="16">
        <f t="shared" si="40"/>
        <v>0.25</v>
      </c>
      <c r="H130" s="16">
        <f t="shared" si="41"/>
        <v>0</v>
      </c>
      <c r="I130" s="16">
        <f t="shared" si="42"/>
        <v>0</v>
      </c>
      <c r="J130" s="16">
        <f t="shared" si="43"/>
        <v>0</v>
      </c>
      <c r="K130" s="16">
        <f t="shared" si="44"/>
        <v>0</v>
      </c>
      <c r="L130" s="16">
        <v>0</v>
      </c>
      <c r="M130" s="16">
        <v>0.172217</v>
      </c>
      <c r="N130" s="16">
        <v>0.25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f t="shared" si="45"/>
        <v>0.17143917</v>
      </c>
      <c r="AP130" s="16">
        <f t="shared" si="46"/>
        <v>0.25</v>
      </c>
      <c r="AQ130" s="16">
        <f t="shared" si="47"/>
        <v>0</v>
      </c>
      <c r="AR130" s="16">
        <f t="shared" si="48"/>
        <v>0</v>
      </c>
      <c r="AS130" s="16">
        <f t="shared" si="49"/>
        <v>0</v>
      </c>
      <c r="AT130" s="16">
        <f t="shared" si="50"/>
        <v>0</v>
      </c>
      <c r="AU130" s="16">
        <v>0</v>
      </c>
      <c r="AV130" s="16">
        <v>0.17143917</v>
      </c>
      <c r="AW130" s="16">
        <v>0.25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 t="shared" si="51"/>
        <v>-0.0007778300000000071</v>
      </c>
      <c r="BZ130" s="16">
        <f t="shared" si="52"/>
        <v>-0.45165692120987305</v>
      </c>
      <c r="CA130" s="17"/>
    </row>
    <row r="131" spans="1:79" ht="38.25">
      <c r="A131" s="13"/>
      <c r="B131" s="25" t="s">
        <v>294</v>
      </c>
      <c r="C131" s="18" t="s">
        <v>249</v>
      </c>
      <c r="D131" s="16">
        <v>0.12483300000000001</v>
      </c>
      <c r="E131" s="16">
        <v>0</v>
      </c>
      <c r="F131" s="16">
        <f t="shared" si="39"/>
        <v>0.12483300000000001</v>
      </c>
      <c r="G131" s="16">
        <f t="shared" si="40"/>
        <v>0.1</v>
      </c>
      <c r="H131" s="16">
        <f t="shared" si="41"/>
        <v>0</v>
      </c>
      <c r="I131" s="16">
        <f t="shared" si="42"/>
        <v>0</v>
      </c>
      <c r="J131" s="16">
        <f t="shared" si="43"/>
        <v>0</v>
      </c>
      <c r="K131" s="16">
        <f t="shared" si="44"/>
        <v>0</v>
      </c>
      <c r="L131" s="16">
        <v>0</v>
      </c>
      <c r="M131" s="16">
        <v>0.12483300000000001</v>
      </c>
      <c r="N131" s="16">
        <v>0.1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f t="shared" si="45"/>
        <v>0.12475554999999999</v>
      </c>
      <c r="AP131" s="16">
        <f t="shared" si="46"/>
        <v>0.1</v>
      </c>
      <c r="AQ131" s="16">
        <f t="shared" si="47"/>
        <v>0</v>
      </c>
      <c r="AR131" s="16">
        <f t="shared" si="48"/>
        <v>0</v>
      </c>
      <c r="AS131" s="16">
        <f t="shared" si="49"/>
        <v>0</v>
      </c>
      <c r="AT131" s="16">
        <f t="shared" si="50"/>
        <v>0</v>
      </c>
      <c r="AU131" s="16">
        <v>0</v>
      </c>
      <c r="AV131" s="16">
        <v>0.12475554999999999</v>
      </c>
      <c r="AW131" s="16">
        <v>0.1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f t="shared" si="51"/>
        <v>-7.745000000002056E-05</v>
      </c>
      <c r="BZ131" s="16">
        <f t="shared" si="52"/>
        <v>-0.062042889300121404</v>
      </c>
      <c r="CA131" s="17"/>
    </row>
    <row r="132" spans="1:79" ht="38.25">
      <c r="A132" s="13"/>
      <c r="B132" s="25" t="s">
        <v>376</v>
      </c>
      <c r="C132" s="18" t="s">
        <v>249</v>
      </c>
      <c r="D132" s="16">
        <v>0.155894</v>
      </c>
      <c r="E132" s="16">
        <v>0</v>
      </c>
      <c r="F132" s="16">
        <f t="shared" si="39"/>
        <v>0.155894</v>
      </c>
      <c r="G132" s="16">
        <f t="shared" si="40"/>
        <v>0.25</v>
      </c>
      <c r="H132" s="16">
        <f t="shared" si="41"/>
        <v>0</v>
      </c>
      <c r="I132" s="16">
        <f t="shared" si="42"/>
        <v>0</v>
      </c>
      <c r="J132" s="16">
        <f t="shared" si="43"/>
        <v>0</v>
      </c>
      <c r="K132" s="16">
        <f t="shared" si="44"/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0.155894</v>
      </c>
      <c r="U132" s="16">
        <v>0.25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f t="shared" si="45"/>
        <v>0.15321031000000002</v>
      </c>
      <c r="AP132" s="16">
        <f t="shared" si="46"/>
        <v>0.25</v>
      </c>
      <c r="AQ132" s="16">
        <f t="shared" si="47"/>
        <v>0</v>
      </c>
      <c r="AR132" s="16">
        <f t="shared" si="48"/>
        <v>0</v>
      </c>
      <c r="AS132" s="16">
        <f t="shared" si="49"/>
        <v>0</v>
      </c>
      <c r="AT132" s="16">
        <f t="shared" si="50"/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0.15321031000000002</v>
      </c>
      <c r="BD132" s="16">
        <v>0.25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f t="shared" si="51"/>
        <v>-0.0026836899999999886</v>
      </c>
      <c r="BZ132" s="16">
        <f t="shared" si="52"/>
        <v>-1.7214838287554288</v>
      </c>
      <c r="CA132" s="17"/>
    </row>
    <row r="133" spans="1:79" ht="13.5">
      <c r="A133" s="13"/>
      <c r="B133" s="23" t="s">
        <v>225</v>
      </c>
      <c r="C133" s="18" t="s">
        <v>249</v>
      </c>
      <c r="D133" s="16">
        <v>0</v>
      </c>
      <c r="E133" s="16">
        <v>0</v>
      </c>
      <c r="F133" s="16">
        <f t="shared" si="39"/>
        <v>0</v>
      </c>
      <c r="G133" s="16">
        <f t="shared" si="40"/>
        <v>0</v>
      </c>
      <c r="H133" s="16">
        <f t="shared" si="41"/>
        <v>0</v>
      </c>
      <c r="I133" s="16">
        <f t="shared" si="42"/>
        <v>0</v>
      </c>
      <c r="J133" s="16">
        <f t="shared" si="43"/>
        <v>0</v>
      </c>
      <c r="K133" s="16">
        <f t="shared" si="44"/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f t="shared" si="45"/>
        <v>0</v>
      </c>
      <c r="AP133" s="16">
        <f t="shared" si="46"/>
        <v>0</v>
      </c>
      <c r="AQ133" s="16">
        <f t="shared" si="47"/>
        <v>0</v>
      </c>
      <c r="AR133" s="16">
        <f t="shared" si="48"/>
        <v>0</v>
      </c>
      <c r="AS133" s="16">
        <f t="shared" si="49"/>
        <v>0</v>
      </c>
      <c r="AT133" s="16">
        <f t="shared" si="50"/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  <c r="BW133" s="16">
        <v>0</v>
      </c>
      <c r="BX133" s="16">
        <v>0</v>
      </c>
      <c r="BY133" s="16">
        <f t="shared" si="51"/>
        <v>0</v>
      </c>
      <c r="BZ133" s="16"/>
      <c r="CA133" s="17"/>
    </row>
    <row r="134" spans="1:79" ht="38.25">
      <c r="A134" s="13"/>
      <c r="B134" s="25" t="s">
        <v>377</v>
      </c>
      <c r="C134" s="18" t="s">
        <v>249</v>
      </c>
      <c r="D134" s="16">
        <v>0.16897700000000002</v>
      </c>
      <c r="E134" s="16">
        <v>0</v>
      </c>
      <c r="F134" s="16">
        <f t="shared" si="39"/>
        <v>0.16897700000000002</v>
      </c>
      <c r="G134" s="16">
        <f t="shared" si="40"/>
        <v>0.25</v>
      </c>
      <c r="H134" s="16">
        <f t="shared" si="41"/>
        <v>0</v>
      </c>
      <c r="I134" s="16">
        <f t="shared" si="42"/>
        <v>0</v>
      </c>
      <c r="J134" s="16">
        <f t="shared" si="43"/>
        <v>0</v>
      </c>
      <c r="K134" s="16">
        <f t="shared" si="44"/>
        <v>0</v>
      </c>
      <c r="L134" s="16">
        <v>0</v>
      </c>
      <c r="M134" s="16">
        <v>0.16897700000000002</v>
      </c>
      <c r="N134" s="16">
        <v>0.25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f t="shared" si="45"/>
        <v>0.16830857999999999</v>
      </c>
      <c r="AP134" s="16">
        <f t="shared" si="46"/>
        <v>0.25</v>
      </c>
      <c r="AQ134" s="16">
        <f t="shared" si="47"/>
        <v>0</v>
      </c>
      <c r="AR134" s="16">
        <f t="shared" si="48"/>
        <v>0</v>
      </c>
      <c r="AS134" s="16">
        <f t="shared" si="49"/>
        <v>0</v>
      </c>
      <c r="AT134" s="16">
        <f t="shared" si="50"/>
        <v>0</v>
      </c>
      <c r="AU134" s="16">
        <v>0</v>
      </c>
      <c r="AV134" s="16">
        <v>0.16830857999999999</v>
      </c>
      <c r="AW134" s="16">
        <v>0.25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0</v>
      </c>
      <c r="BL134" s="16">
        <v>0</v>
      </c>
      <c r="BM134" s="16"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 t="shared" si="51"/>
        <v>-0.0006684200000000307</v>
      </c>
      <c r="BZ134" s="16">
        <f t="shared" si="52"/>
        <v>-0.39556862768307555</v>
      </c>
      <c r="CA134" s="17"/>
    </row>
    <row r="135" spans="1:79" ht="12.75">
      <c r="A135" s="20" t="s">
        <v>229</v>
      </c>
      <c r="B135" s="74" t="s">
        <v>169</v>
      </c>
      <c r="C135" s="72" t="s">
        <v>250</v>
      </c>
      <c r="D135" s="16">
        <v>10.1517733008</v>
      </c>
      <c r="E135" s="16">
        <v>0</v>
      </c>
      <c r="F135" s="16">
        <f t="shared" si="39"/>
        <v>10.1517733008</v>
      </c>
      <c r="G135" s="16">
        <f t="shared" si="40"/>
        <v>0</v>
      </c>
      <c r="H135" s="16">
        <f t="shared" si="41"/>
        <v>0</v>
      </c>
      <c r="I135" s="16">
        <f t="shared" si="42"/>
        <v>0</v>
      </c>
      <c r="J135" s="16">
        <f t="shared" si="43"/>
        <v>0</v>
      </c>
      <c r="K135" s="16">
        <f t="shared" si="44"/>
        <v>81</v>
      </c>
      <c r="L135" s="16">
        <v>0</v>
      </c>
      <c r="M135" s="16">
        <v>2.663970000000001</v>
      </c>
      <c r="N135" s="16">
        <v>0</v>
      </c>
      <c r="O135" s="16">
        <v>0</v>
      </c>
      <c r="P135" s="16">
        <v>0</v>
      </c>
      <c r="Q135" s="16">
        <v>0</v>
      </c>
      <c r="R135" s="16">
        <f>SUM(R138:R173)</f>
        <v>39</v>
      </c>
      <c r="S135" s="16">
        <f aca="true" t="shared" si="58" ref="S135:CA135">SUM(S138:S173)</f>
        <v>0</v>
      </c>
      <c r="T135" s="16">
        <f t="shared" si="58"/>
        <v>1.2086860000000001</v>
      </c>
      <c r="U135" s="16">
        <f t="shared" si="58"/>
        <v>0</v>
      </c>
      <c r="V135" s="16">
        <f t="shared" si="58"/>
        <v>0</v>
      </c>
      <c r="W135" s="16">
        <f t="shared" si="58"/>
        <v>0</v>
      </c>
      <c r="X135" s="16">
        <f t="shared" si="58"/>
        <v>0</v>
      </c>
      <c r="Y135" s="16">
        <f t="shared" si="58"/>
        <v>16</v>
      </c>
      <c r="Z135" s="16">
        <f t="shared" si="58"/>
        <v>0</v>
      </c>
      <c r="AA135" s="16">
        <f t="shared" si="58"/>
        <v>3.7173218007999997</v>
      </c>
      <c r="AB135" s="16">
        <f t="shared" si="58"/>
        <v>0</v>
      </c>
      <c r="AC135" s="16">
        <f t="shared" si="58"/>
        <v>0</v>
      </c>
      <c r="AD135" s="16">
        <f t="shared" si="58"/>
        <v>0</v>
      </c>
      <c r="AE135" s="16">
        <f t="shared" si="58"/>
        <v>0</v>
      </c>
      <c r="AF135" s="16">
        <f t="shared" si="58"/>
        <v>21</v>
      </c>
      <c r="AG135" s="16">
        <f t="shared" si="58"/>
        <v>0</v>
      </c>
      <c r="AH135" s="16">
        <f t="shared" si="58"/>
        <v>2.5617955</v>
      </c>
      <c r="AI135" s="16">
        <f t="shared" si="58"/>
        <v>0</v>
      </c>
      <c r="AJ135" s="16">
        <f t="shared" si="58"/>
        <v>0</v>
      </c>
      <c r="AK135" s="16">
        <f t="shared" si="58"/>
        <v>0</v>
      </c>
      <c r="AL135" s="16">
        <f t="shared" si="58"/>
        <v>0</v>
      </c>
      <c r="AM135" s="16">
        <f t="shared" si="58"/>
        <v>5</v>
      </c>
      <c r="AN135" s="16">
        <f t="shared" si="58"/>
        <v>0</v>
      </c>
      <c r="AO135" s="16">
        <f t="shared" si="45"/>
        <v>9.46023611</v>
      </c>
      <c r="AP135" s="16">
        <f t="shared" si="46"/>
        <v>0</v>
      </c>
      <c r="AQ135" s="16">
        <f t="shared" si="47"/>
        <v>0</v>
      </c>
      <c r="AR135" s="16">
        <f t="shared" si="48"/>
        <v>0</v>
      </c>
      <c r="AS135" s="16">
        <f t="shared" si="49"/>
        <v>0</v>
      </c>
      <c r="AT135" s="16">
        <f t="shared" si="50"/>
        <v>79</v>
      </c>
      <c r="AU135" s="16">
        <f t="shared" si="58"/>
        <v>0</v>
      </c>
      <c r="AV135" s="16">
        <f t="shared" si="58"/>
        <v>2.62620116</v>
      </c>
      <c r="AW135" s="16">
        <f t="shared" si="58"/>
        <v>0</v>
      </c>
      <c r="AX135" s="16">
        <f t="shared" si="58"/>
        <v>0</v>
      </c>
      <c r="AY135" s="16">
        <f t="shared" si="58"/>
        <v>0</v>
      </c>
      <c r="AZ135" s="16">
        <f t="shared" si="58"/>
        <v>0</v>
      </c>
      <c r="BA135" s="16">
        <f t="shared" si="58"/>
        <v>39</v>
      </c>
      <c r="BB135" s="16">
        <f t="shared" si="58"/>
        <v>0</v>
      </c>
      <c r="BC135" s="16">
        <f t="shared" si="58"/>
        <v>1.8142909699999998</v>
      </c>
      <c r="BD135" s="16">
        <f t="shared" si="58"/>
        <v>0</v>
      </c>
      <c r="BE135" s="16">
        <f t="shared" si="58"/>
        <v>0</v>
      </c>
      <c r="BF135" s="16">
        <f t="shared" si="58"/>
        <v>0</v>
      </c>
      <c r="BG135" s="16">
        <f t="shared" si="58"/>
        <v>0</v>
      </c>
      <c r="BH135" s="16">
        <f t="shared" si="58"/>
        <v>20</v>
      </c>
      <c r="BI135" s="16">
        <f t="shared" si="58"/>
        <v>0</v>
      </c>
      <c r="BJ135" s="16">
        <f t="shared" si="58"/>
        <v>5.01974398</v>
      </c>
      <c r="BK135" s="16">
        <f t="shared" si="58"/>
        <v>0</v>
      </c>
      <c r="BL135" s="16">
        <f t="shared" si="58"/>
        <v>0</v>
      </c>
      <c r="BM135" s="16">
        <f t="shared" si="58"/>
        <v>0</v>
      </c>
      <c r="BN135" s="16">
        <f t="shared" si="58"/>
        <v>0</v>
      </c>
      <c r="BO135" s="16">
        <f t="shared" si="58"/>
        <v>20</v>
      </c>
      <c r="BP135" s="16">
        <f t="shared" si="58"/>
        <v>0</v>
      </c>
      <c r="BQ135" s="16">
        <v>0</v>
      </c>
      <c r="BR135" s="16">
        <f t="shared" si="58"/>
        <v>0</v>
      </c>
      <c r="BS135" s="16">
        <f t="shared" si="58"/>
        <v>0</v>
      </c>
      <c r="BT135" s="16">
        <f t="shared" si="58"/>
        <v>0</v>
      </c>
      <c r="BU135" s="16">
        <f t="shared" si="58"/>
        <v>0</v>
      </c>
      <c r="BV135" s="16">
        <f t="shared" si="58"/>
        <v>0</v>
      </c>
      <c r="BW135" s="16">
        <f t="shared" si="58"/>
        <v>0</v>
      </c>
      <c r="BX135" s="16">
        <f t="shared" si="58"/>
        <v>0</v>
      </c>
      <c r="BY135" s="16">
        <f t="shared" si="51"/>
        <v>-0.6915371908000001</v>
      </c>
      <c r="BZ135" s="16">
        <f t="shared" si="52"/>
        <v>-6.811984175666179</v>
      </c>
      <c r="CA135" s="17"/>
    </row>
    <row r="136" spans="1:79" ht="13.5">
      <c r="A136" s="13"/>
      <c r="B136" s="23" t="s">
        <v>245</v>
      </c>
      <c r="C136" s="18"/>
      <c r="D136" s="16">
        <v>0</v>
      </c>
      <c r="E136" s="16">
        <v>0</v>
      </c>
      <c r="F136" s="16">
        <f t="shared" si="39"/>
        <v>0</v>
      </c>
      <c r="G136" s="16">
        <f t="shared" si="40"/>
        <v>0</v>
      </c>
      <c r="H136" s="16">
        <f t="shared" si="41"/>
        <v>0</v>
      </c>
      <c r="I136" s="16">
        <f t="shared" si="42"/>
        <v>0</v>
      </c>
      <c r="J136" s="16">
        <f t="shared" si="43"/>
        <v>0</v>
      </c>
      <c r="K136" s="16">
        <f t="shared" si="44"/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f t="shared" si="45"/>
        <v>0</v>
      </c>
      <c r="AP136" s="16">
        <f t="shared" si="46"/>
        <v>0</v>
      </c>
      <c r="AQ136" s="16">
        <f t="shared" si="47"/>
        <v>0</v>
      </c>
      <c r="AR136" s="16">
        <f t="shared" si="48"/>
        <v>0</v>
      </c>
      <c r="AS136" s="16">
        <f t="shared" si="49"/>
        <v>0</v>
      </c>
      <c r="AT136" s="16">
        <f t="shared" si="50"/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0</v>
      </c>
      <c r="BX136" s="16">
        <v>0</v>
      </c>
      <c r="BY136" s="16">
        <f t="shared" si="51"/>
        <v>0</v>
      </c>
      <c r="BZ136" s="16"/>
      <c r="CA136" s="17"/>
    </row>
    <row r="137" spans="1:79" ht="13.5">
      <c r="A137" s="13"/>
      <c r="B137" s="23" t="s">
        <v>246</v>
      </c>
      <c r="C137" s="18"/>
      <c r="D137" s="16">
        <v>0</v>
      </c>
      <c r="E137" s="16">
        <v>0</v>
      </c>
      <c r="F137" s="16">
        <f t="shared" si="39"/>
        <v>0</v>
      </c>
      <c r="G137" s="16">
        <f t="shared" si="40"/>
        <v>0</v>
      </c>
      <c r="H137" s="16">
        <f t="shared" si="41"/>
        <v>0</v>
      </c>
      <c r="I137" s="16">
        <f t="shared" si="42"/>
        <v>0</v>
      </c>
      <c r="J137" s="16">
        <f t="shared" si="43"/>
        <v>0</v>
      </c>
      <c r="K137" s="16">
        <f t="shared" si="44"/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f t="shared" si="45"/>
        <v>0</v>
      </c>
      <c r="AP137" s="16">
        <f t="shared" si="46"/>
        <v>0</v>
      </c>
      <c r="AQ137" s="16">
        <f t="shared" si="47"/>
        <v>0</v>
      </c>
      <c r="AR137" s="16">
        <f t="shared" si="48"/>
        <v>0</v>
      </c>
      <c r="AS137" s="16">
        <f t="shared" si="49"/>
        <v>0</v>
      </c>
      <c r="AT137" s="16">
        <f t="shared" si="50"/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f t="shared" si="51"/>
        <v>0</v>
      </c>
      <c r="BZ137" s="16"/>
      <c r="CA137" s="17"/>
    </row>
    <row r="138" spans="1:79" ht="30">
      <c r="A138" s="13"/>
      <c r="B138" s="46" t="s">
        <v>378</v>
      </c>
      <c r="C138" s="18" t="s">
        <v>250</v>
      </c>
      <c r="D138" s="16">
        <v>0</v>
      </c>
      <c r="E138" s="16">
        <v>0</v>
      </c>
      <c r="F138" s="16">
        <f t="shared" si="39"/>
        <v>0</v>
      </c>
      <c r="G138" s="16">
        <f t="shared" si="40"/>
        <v>0</v>
      </c>
      <c r="H138" s="16">
        <f t="shared" si="41"/>
        <v>0</v>
      </c>
      <c r="I138" s="16">
        <f t="shared" si="42"/>
        <v>0</v>
      </c>
      <c r="J138" s="16">
        <f t="shared" si="43"/>
        <v>0</v>
      </c>
      <c r="K138" s="16">
        <f t="shared" si="44"/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f t="shared" si="45"/>
        <v>0</v>
      </c>
      <c r="AP138" s="16">
        <f t="shared" si="46"/>
        <v>0</v>
      </c>
      <c r="AQ138" s="16">
        <f t="shared" si="47"/>
        <v>0</v>
      </c>
      <c r="AR138" s="16">
        <f t="shared" si="48"/>
        <v>0</v>
      </c>
      <c r="AS138" s="16">
        <f t="shared" si="49"/>
        <v>0</v>
      </c>
      <c r="AT138" s="16">
        <f t="shared" si="50"/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 t="shared" si="51"/>
        <v>0</v>
      </c>
      <c r="BZ138" s="16"/>
      <c r="CA138" s="17"/>
    </row>
    <row r="139" spans="1:79" ht="30">
      <c r="A139" s="13"/>
      <c r="B139" s="46" t="s">
        <v>319</v>
      </c>
      <c r="C139" s="18" t="s">
        <v>250</v>
      </c>
      <c r="D139" s="16">
        <v>5.123591</v>
      </c>
      <c r="E139" s="16">
        <v>0</v>
      </c>
      <c r="F139" s="16">
        <f t="shared" si="39"/>
        <v>5.123591</v>
      </c>
      <c r="G139" s="16">
        <f t="shared" si="40"/>
        <v>0</v>
      </c>
      <c r="H139" s="16">
        <f t="shared" si="41"/>
        <v>0</v>
      </c>
      <c r="I139" s="16">
        <f t="shared" si="42"/>
        <v>0</v>
      </c>
      <c r="J139" s="16">
        <f t="shared" si="43"/>
        <v>0</v>
      </c>
      <c r="K139" s="16">
        <f t="shared" si="44"/>
        <v>10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2.5617955</v>
      </c>
      <c r="AB139" s="16">
        <v>0</v>
      </c>
      <c r="AC139" s="16">
        <v>0</v>
      </c>
      <c r="AD139" s="16">
        <v>0</v>
      </c>
      <c r="AE139" s="16">
        <v>0</v>
      </c>
      <c r="AF139" s="16">
        <v>5</v>
      </c>
      <c r="AG139" s="16">
        <v>0</v>
      </c>
      <c r="AH139" s="16">
        <v>2.5617955</v>
      </c>
      <c r="AI139" s="16">
        <v>0</v>
      </c>
      <c r="AJ139" s="16">
        <v>0</v>
      </c>
      <c r="AK139" s="16">
        <v>0</v>
      </c>
      <c r="AL139" s="16">
        <v>0</v>
      </c>
      <c r="AM139" s="16">
        <v>5</v>
      </c>
      <c r="AN139" s="16">
        <v>0</v>
      </c>
      <c r="AO139" s="16">
        <f t="shared" si="45"/>
        <v>4.440366490000001</v>
      </c>
      <c r="AP139" s="16">
        <f t="shared" si="46"/>
        <v>0</v>
      </c>
      <c r="AQ139" s="16">
        <f t="shared" si="47"/>
        <v>0</v>
      </c>
      <c r="AR139" s="16">
        <f t="shared" si="48"/>
        <v>0</v>
      </c>
      <c r="AS139" s="16">
        <f t="shared" si="49"/>
        <v>0</v>
      </c>
      <c r="AT139" s="16">
        <f t="shared" si="50"/>
        <v>10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6">
        <v>0</v>
      </c>
      <c r="BH139" s="16">
        <v>0</v>
      </c>
      <c r="BI139" s="16">
        <v>0</v>
      </c>
      <c r="BJ139" s="16">
        <v>4.440366490000001</v>
      </c>
      <c r="BK139" s="16">
        <v>0</v>
      </c>
      <c r="BL139" s="16">
        <v>0</v>
      </c>
      <c r="BM139" s="16">
        <v>0</v>
      </c>
      <c r="BN139" s="16">
        <v>0</v>
      </c>
      <c r="BO139" s="16">
        <v>10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 t="shared" si="51"/>
        <v>-0.6832245099999996</v>
      </c>
      <c r="BZ139" s="16">
        <f t="shared" si="52"/>
        <v>-13.33487606641513</v>
      </c>
      <c r="CA139" s="17" t="s">
        <v>307</v>
      </c>
    </row>
    <row r="140" spans="1:79" ht="30">
      <c r="A140" s="13"/>
      <c r="B140" s="47" t="s">
        <v>251</v>
      </c>
      <c r="C140" s="18" t="s">
        <v>250</v>
      </c>
      <c r="D140" s="16">
        <v>0.117089</v>
      </c>
      <c r="E140" s="16">
        <v>0</v>
      </c>
      <c r="F140" s="16">
        <f t="shared" si="39"/>
        <v>0.117089</v>
      </c>
      <c r="G140" s="16">
        <f t="shared" si="40"/>
        <v>0</v>
      </c>
      <c r="H140" s="16">
        <f t="shared" si="41"/>
        <v>0</v>
      </c>
      <c r="I140" s="16">
        <f t="shared" si="42"/>
        <v>0</v>
      </c>
      <c r="J140" s="16">
        <f t="shared" si="43"/>
        <v>0</v>
      </c>
      <c r="K140" s="16">
        <f t="shared" si="44"/>
        <v>2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0.117089</v>
      </c>
      <c r="AB140" s="16">
        <v>0</v>
      </c>
      <c r="AC140" s="16">
        <v>0</v>
      </c>
      <c r="AD140" s="16">
        <v>0</v>
      </c>
      <c r="AE140" s="16">
        <v>0</v>
      </c>
      <c r="AF140" s="16">
        <v>2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f t="shared" si="45"/>
        <v>0.11857091</v>
      </c>
      <c r="AP140" s="16">
        <f t="shared" si="46"/>
        <v>0</v>
      </c>
      <c r="AQ140" s="16">
        <f t="shared" si="47"/>
        <v>0</v>
      </c>
      <c r="AR140" s="16">
        <f t="shared" si="48"/>
        <v>0</v>
      </c>
      <c r="AS140" s="16">
        <f t="shared" si="49"/>
        <v>0</v>
      </c>
      <c r="AT140" s="16">
        <f t="shared" si="50"/>
        <v>2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0.11857091</v>
      </c>
      <c r="BK140" s="16">
        <v>0</v>
      </c>
      <c r="BL140" s="16">
        <v>0</v>
      </c>
      <c r="BM140" s="16">
        <v>0</v>
      </c>
      <c r="BN140" s="16">
        <v>0</v>
      </c>
      <c r="BO140" s="16">
        <v>2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 t="shared" si="51"/>
        <v>0.001481910000000003</v>
      </c>
      <c r="BZ140" s="16">
        <f t="shared" si="52"/>
        <v>1.2656270016824833</v>
      </c>
      <c r="CA140" s="17"/>
    </row>
    <row r="141" spans="1:79" ht="30">
      <c r="A141" s="13"/>
      <c r="B141" s="46" t="s">
        <v>379</v>
      </c>
      <c r="C141" s="18" t="s">
        <v>250</v>
      </c>
      <c r="D141" s="16">
        <v>0.43848500000000007</v>
      </c>
      <c r="E141" s="16">
        <v>0</v>
      </c>
      <c r="F141" s="16">
        <f t="shared" si="39"/>
        <v>0.43848500000000007</v>
      </c>
      <c r="G141" s="16">
        <f t="shared" si="40"/>
        <v>0</v>
      </c>
      <c r="H141" s="16">
        <f t="shared" si="41"/>
        <v>0</v>
      </c>
      <c r="I141" s="16">
        <f t="shared" si="42"/>
        <v>0</v>
      </c>
      <c r="J141" s="16">
        <f t="shared" si="43"/>
        <v>0</v>
      </c>
      <c r="K141" s="16">
        <f t="shared" si="44"/>
        <v>6</v>
      </c>
      <c r="L141" s="16">
        <v>0</v>
      </c>
      <c r="M141" s="16">
        <v>0.43848500000000007</v>
      </c>
      <c r="N141" s="16">
        <v>0</v>
      </c>
      <c r="O141" s="16">
        <v>0</v>
      </c>
      <c r="P141" s="16">
        <v>0</v>
      </c>
      <c r="Q141" s="16">
        <v>0</v>
      </c>
      <c r="R141" s="16">
        <v>6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f t="shared" si="45"/>
        <v>0.43567649</v>
      </c>
      <c r="AP141" s="16">
        <f t="shared" si="46"/>
        <v>0</v>
      </c>
      <c r="AQ141" s="16">
        <f t="shared" si="47"/>
        <v>0</v>
      </c>
      <c r="AR141" s="16">
        <f t="shared" si="48"/>
        <v>0</v>
      </c>
      <c r="AS141" s="16">
        <f t="shared" si="49"/>
        <v>0</v>
      </c>
      <c r="AT141" s="16">
        <f t="shared" si="50"/>
        <v>6</v>
      </c>
      <c r="AU141" s="16">
        <v>0</v>
      </c>
      <c r="AV141" s="16">
        <v>0.43567649</v>
      </c>
      <c r="AW141" s="16">
        <v>0</v>
      </c>
      <c r="AX141" s="16">
        <v>0</v>
      </c>
      <c r="AY141" s="16">
        <v>0</v>
      </c>
      <c r="AZ141" s="16">
        <v>0</v>
      </c>
      <c r="BA141" s="16">
        <v>6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f t="shared" si="51"/>
        <v>-0.002808510000000042</v>
      </c>
      <c r="BZ141" s="16">
        <f t="shared" si="52"/>
        <v>-0.640503095886984</v>
      </c>
      <c r="CA141" s="17"/>
    </row>
    <row r="142" spans="1:79" ht="30">
      <c r="A142" s="13"/>
      <c r="B142" s="46" t="s">
        <v>380</v>
      </c>
      <c r="C142" s="18" t="s">
        <v>250</v>
      </c>
      <c r="D142" s="16">
        <v>0.393816</v>
      </c>
      <c r="E142" s="16">
        <v>0</v>
      </c>
      <c r="F142" s="16">
        <f t="shared" si="39"/>
        <v>0.393816</v>
      </c>
      <c r="G142" s="16">
        <f t="shared" si="40"/>
        <v>0</v>
      </c>
      <c r="H142" s="16">
        <f t="shared" si="41"/>
        <v>0</v>
      </c>
      <c r="I142" s="16">
        <f t="shared" si="42"/>
        <v>0</v>
      </c>
      <c r="J142" s="16">
        <f t="shared" si="43"/>
        <v>0</v>
      </c>
      <c r="K142" s="16">
        <f t="shared" si="44"/>
        <v>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0.393816</v>
      </c>
      <c r="AB142" s="16">
        <v>0</v>
      </c>
      <c r="AC142" s="16">
        <v>0</v>
      </c>
      <c r="AD142" s="16">
        <v>0</v>
      </c>
      <c r="AE142" s="16">
        <v>0</v>
      </c>
      <c r="AF142" s="16">
        <v>6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f t="shared" si="45"/>
        <v>0.42308414</v>
      </c>
      <c r="AP142" s="16">
        <f t="shared" si="46"/>
        <v>0</v>
      </c>
      <c r="AQ142" s="16">
        <f t="shared" si="47"/>
        <v>0</v>
      </c>
      <c r="AR142" s="16">
        <f t="shared" si="48"/>
        <v>0</v>
      </c>
      <c r="AS142" s="16">
        <f t="shared" si="49"/>
        <v>0</v>
      </c>
      <c r="AT142" s="16">
        <f t="shared" si="50"/>
        <v>6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0.42308414</v>
      </c>
      <c r="BK142" s="16">
        <v>0</v>
      </c>
      <c r="BL142" s="16">
        <v>0</v>
      </c>
      <c r="BM142" s="16">
        <v>0</v>
      </c>
      <c r="BN142" s="16">
        <v>0</v>
      </c>
      <c r="BO142" s="16">
        <v>6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f t="shared" si="51"/>
        <v>0.029268139999999998</v>
      </c>
      <c r="BZ142" s="16">
        <f t="shared" si="52"/>
        <v>7.431932679220752</v>
      </c>
      <c r="CA142" s="17"/>
    </row>
    <row r="143" spans="1:79" ht="30">
      <c r="A143" s="13"/>
      <c r="B143" s="46" t="s">
        <v>381</v>
      </c>
      <c r="C143" s="18" t="s">
        <v>250</v>
      </c>
      <c r="D143" s="16">
        <v>0.0172226504</v>
      </c>
      <c r="E143" s="16">
        <v>0</v>
      </c>
      <c r="F143" s="16">
        <f t="shared" si="39"/>
        <v>0.0172226504</v>
      </c>
      <c r="G143" s="16">
        <f t="shared" si="40"/>
        <v>0</v>
      </c>
      <c r="H143" s="16">
        <f t="shared" si="41"/>
        <v>0</v>
      </c>
      <c r="I143" s="16">
        <f t="shared" si="42"/>
        <v>0</v>
      </c>
      <c r="J143" s="16">
        <f t="shared" si="43"/>
        <v>0</v>
      </c>
      <c r="K143" s="16">
        <f t="shared" si="44"/>
        <v>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0.0172226504</v>
      </c>
      <c r="AB143" s="16">
        <v>0</v>
      </c>
      <c r="AC143" s="16">
        <v>0</v>
      </c>
      <c r="AD143" s="16">
        <v>0</v>
      </c>
      <c r="AE143" s="16">
        <v>0</v>
      </c>
      <c r="AF143" s="16">
        <v>1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f t="shared" si="45"/>
        <v>0.02038375</v>
      </c>
      <c r="AP143" s="16">
        <f t="shared" si="46"/>
        <v>0</v>
      </c>
      <c r="AQ143" s="16">
        <f t="shared" si="47"/>
        <v>0</v>
      </c>
      <c r="AR143" s="16">
        <f t="shared" si="48"/>
        <v>0</v>
      </c>
      <c r="AS143" s="16">
        <f t="shared" si="49"/>
        <v>0</v>
      </c>
      <c r="AT143" s="16">
        <f t="shared" si="50"/>
        <v>1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0.02038375</v>
      </c>
      <c r="BK143" s="16">
        <v>0</v>
      </c>
      <c r="BL143" s="16">
        <v>0</v>
      </c>
      <c r="BM143" s="16">
        <v>0</v>
      </c>
      <c r="BN143" s="16">
        <v>0</v>
      </c>
      <c r="BO143" s="16">
        <v>1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 t="shared" si="51"/>
        <v>0.003161099599999998</v>
      </c>
      <c r="BZ143" s="16">
        <f t="shared" si="52"/>
        <v>18.354315547158745</v>
      </c>
      <c r="CA143" s="17" t="s">
        <v>307</v>
      </c>
    </row>
    <row r="144" spans="1:79" ht="30">
      <c r="A144" s="13"/>
      <c r="B144" s="46" t="s">
        <v>382</v>
      </c>
      <c r="C144" s="18" t="s">
        <v>250</v>
      </c>
      <c r="D144" s="16">
        <v>0.0170786504</v>
      </c>
      <c r="E144" s="16">
        <v>0</v>
      </c>
      <c r="F144" s="16">
        <f t="shared" si="39"/>
        <v>0.0170786504</v>
      </c>
      <c r="G144" s="16">
        <f t="shared" si="40"/>
        <v>0</v>
      </c>
      <c r="H144" s="16">
        <f t="shared" si="41"/>
        <v>0</v>
      </c>
      <c r="I144" s="16">
        <f t="shared" si="42"/>
        <v>0</v>
      </c>
      <c r="J144" s="16">
        <f t="shared" si="43"/>
        <v>0</v>
      </c>
      <c r="K144" s="16">
        <f t="shared" si="44"/>
        <v>1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0.0170786504</v>
      </c>
      <c r="AB144" s="16">
        <v>0</v>
      </c>
      <c r="AC144" s="16">
        <v>0</v>
      </c>
      <c r="AD144" s="16">
        <v>0</v>
      </c>
      <c r="AE144" s="16">
        <v>0</v>
      </c>
      <c r="AF144" s="16">
        <v>1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f t="shared" si="45"/>
        <v>0.01733869</v>
      </c>
      <c r="AP144" s="16">
        <f t="shared" si="46"/>
        <v>0</v>
      </c>
      <c r="AQ144" s="16">
        <f t="shared" si="47"/>
        <v>0</v>
      </c>
      <c r="AR144" s="16">
        <f t="shared" si="48"/>
        <v>0</v>
      </c>
      <c r="AS144" s="16">
        <f t="shared" si="49"/>
        <v>0</v>
      </c>
      <c r="AT144" s="16">
        <f t="shared" si="50"/>
        <v>1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0.01733869</v>
      </c>
      <c r="BK144" s="16">
        <v>0</v>
      </c>
      <c r="BL144" s="16">
        <v>0</v>
      </c>
      <c r="BM144" s="16">
        <v>0</v>
      </c>
      <c r="BN144" s="16">
        <v>0</v>
      </c>
      <c r="BO144" s="16">
        <v>1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 t="shared" si="51"/>
        <v>0.0002600396000000012</v>
      </c>
      <c r="BZ144" s="16">
        <f t="shared" si="52"/>
        <v>1.5226004040694057</v>
      </c>
      <c r="CA144" s="17"/>
    </row>
    <row r="145" spans="1:79" ht="30">
      <c r="A145" s="13"/>
      <c r="B145" s="46" t="s">
        <v>383</v>
      </c>
      <c r="C145" s="18" t="s">
        <v>250</v>
      </c>
      <c r="D145" s="16">
        <v>0.30516000000000004</v>
      </c>
      <c r="E145" s="16">
        <v>0</v>
      </c>
      <c r="F145" s="16">
        <f t="shared" si="39"/>
        <v>0.30516000000000004</v>
      </c>
      <c r="G145" s="16">
        <f t="shared" si="40"/>
        <v>0</v>
      </c>
      <c r="H145" s="16">
        <f t="shared" si="41"/>
        <v>0</v>
      </c>
      <c r="I145" s="16">
        <f t="shared" si="42"/>
        <v>0</v>
      </c>
      <c r="J145" s="16">
        <f t="shared" si="43"/>
        <v>0</v>
      </c>
      <c r="K145" s="16">
        <f t="shared" si="44"/>
        <v>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0.30516000000000004</v>
      </c>
      <c r="U145" s="16">
        <v>0</v>
      </c>
      <c r="V145" s="16">
        <v>0</v>
      </c>
      <c r="W145" s="16">
        <v>0</v>
      </c>
      <c r="X145" s="16">
        <v>0</v>
      </c>
      <c r="Y145" s="16">
        <v>3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f t="shared" si="45"/>
        <v>0.30520679</v>
      </c>
      <c r="AP145" s="16">
        <f t="shared" si="46"/>
        <v>0</v>
      </c>
      <c r="AQ145" s="16">
        <f t="shared" si="47"/>
        <v>0</v>
      </c>
      <c r="AR145" s="16">
        <f t="shared" si="48"/>
        <v>0</v>
      </c>
      <c r="AS145" s="16">
        <f t="shared" si="49"/>
        <v>0</v>
      </c>
      <c r="AT145" s="16">
        <f t="shared" si="50"/>
        <v>3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0.30520679</v>
      </c>
      <c r="BD145" s="16">
        <v>0</v>
      </c>
      <c r="BE145" s="16">
        <v>0</v>
      </c>
      <c r="BF145" s="16">
        <v>0</v>
      </c>
      <c r="BG145" s="16">
        <v>0</v>
      </c>
      <c r="BH145" s="16">
        <v>3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 t="shared" si="51"/>
        <v>4.678999999996325E-05</v>
      </c>
      <c r="BZ145" s="16">
        <f t="shared" si="52"/>
        <v>0.015332940096986252</v>
      </c>
      <c r="CA145" s="17"/>
    </row>
    <row r="146" spans="1:79" ht="30">
      <c r="A146" s="13"/>
      <c r="B146" s="46" t="s">
        <v>384</v>
      </c>
      <c r="C146" s="18" t="s">
        <v>250</v>
      </c>
      <c r="D146" s="16">
        <v>0.30516000000000004</v>
      </c>
      <c r="E146" s="16">
        <v>0</v>
      </c>
      <c r="F146" s="16">
        <f t="shared" si="39"/>
        <v>0.30516000000000004</v>
      </c>
      <c r="G146" s="16">
        <f t="shared" si="40"/>
        <v>0</v>
      </c>
      <c r="H146" s="16">
        <f t="shared" si="41"/>
        <v>0</v>
      </c>
      <c r="I146" s="16">
        <f t="shared" si="42"/>
        <v>0</v>
      </c>
      <c r="J146" s="16">
        <f t="shared" si="43"/>
        <v>0</v>
      </c>
      <c r="K146" s="16">
        <f t="shared" si="44"/>
        <v>3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0.30516000000000004</v>
      </c>
      <c r="U146" s="16">
        <v>0</v>
      </c>
      <c r="V146" s="16">
        <v>0</v>
      </c>
      <c r="W146" s="16">
        <v>0</v>
      </c>
      <c r="X146" s="16">
        <v>0</v>
      </c>
      <c r="Y146" s="16">
        <v>3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f t="shared" si="45"/>
        <v>0.30520678</v>
      </c>
      <c r="AP146" s="16">
        <f t="shared" si="46"/>
        <v>0</v>
      </c>
      <c r="AQ146" s="16">
        <f t="shared" si="47"/>
        <v>0</v>
      </c>
      <c r="AR146" s="16">
        <f t="shared" si="48"/>
        <v>0</v>
      </c>
      <c r="AS146" s="16">
        <f t="shared" si="49"/>
        <v>0</v>
      </c>
      <c r="AT146" s="16">
        <f t="shared" si="50"/>
        <v>3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0.30520678</v>
      </c>
      <c r="BD146" s="16">
        <v>0</v>
      </c>
      <c r="BE146" s="16">
        <v>0</v>
      </c>
      <c r="BF146" s="16">
        <v>0</v>
      </c>
      <c r="BG146" s="16">
        <v>0</v>
      </c>
      <c r="BH146" s="16">
        <v>3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f t="shared" si="51"/>
        <v>4.6779999999968513E-05</v>
      </c>
      <c r="BZ146" s="16">
        <f t="shared" si="52"/>
        <v>0.01532966312752933</v>
      </c>
      <c r="CA146" s="17"/>
    </row>
    <row r="147" spans="1:79" ht="44.25">
      <c r="A147" s="13"/>
      <c r="B147" s="46" t="s">
        <v>385</v>
      </c>
      <c r="C147" s="18" t="s">
        <v>250</v>
      </c>
      <c r="D147" s="16">
        <v>0.30516000000000004</v>
      </c>
      <c r="E147" s="16">
        <v>0</v>
      </c>
      <c r="F147" s="16">
        <f t="shared" si="39"/>
        <v>0.30516000000000004</v>
      </c>
      <c r="G147" s="16">
        <f t="shared" si="40"/>
        <v>0</v>
      </c>
      <c r="H147" s="16">
        <f t="shared" si="41"/>
        <v>0</v>
      </c>
      <c r="I147" s="16">
        <f t="shared" si="42"/>
        <v>0</v>
      </c>
      <c r="J147" s="16">
        <f t="shared" si="43"/>
        <v>0</v>
      </c>
      <c r="K147" s="16">
        <f t="shared" si="44"/>
        <v>3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0.30516000000000004</v>
      </c>
      <c r="AB147" s="16">
        <v>0</v>
      </c>
      <c r="AC147" s="16">
        <v>0</v>
      </c>
      <c r="AD147" s="16">
        <v>0</v>
      </c>
      <c r="AE147" s="16">
        <v>0</v>
      </c>
      <c r="AF147" s="16">
        <v>3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f t="shared" si="45"/>
        <v>0.3052068</v>
      </c>
      <c r="AP147" s="16">
        <f t="shared" si="46"/>
        <v>0</v>
      </c>
      <c r="AQ147" s="16">
        <f t="shared" si="47"/>
        <v>0</v>
      </c>
      <c r="AR147" s="16">
        <f t="shared" si="48"/>
        <v>0</v>
      </c>
      <c r="AS147" s="16">
        <f t="shared" si="49"/>
        <v>0</v>
      </c>
      <c r="AT147" s="16">
        <f t="shared" si="50"/>
        <v>1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0.3052068</v>
      </c>
      <c r="BD147" s="16">
        <v>0</v>
      </c>
      <c r="BE147" s="16">
        <v>0</v>
      </c>
      <c r="BF147" s="16">
        <v>0</v>
      </c>
      <c r="BG147" s="16">
        <v>0</v>
      </c>
      <c r="BH147" s="16">
        <v>1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 t="shared" si="51"/>
        <v>4.6799999999957986E-05</v>
      </c>
      <c r="BZ147" s="16">
        <f t="shared" si="52"/>
        <v>0.015336217066443171</v>
      </c>
      <c r="CA147" s="17"/>
    </row>
    <row r="148" spans="1:79" ht="30">
      <c r="A148" s="13"/>
      <c r="B148" s="46" t="s">
        <v>386</v>
      </c>
      <c r="C148" s="18" t="s">
        <v>250</v>
      </c>
      <c r="D148" s="16">
        <v>0.30516000000000004</v>
      </c>
      <c r="E148" s="16">
        <v>0</v>
      </c>
      <c r="F148" s="16">
        <f t="shared" si="39"/>
        <v>0.30516000000000004</v>
      </c>
      <c r="G148" s="16">
        <f t="shared" si="40"/>
        <v>0</v>
      </c>
      <c r="H148" s="16">
        <f t="shared" si="41"/>
        <v>0</v>
      </c>
      <c r="I148" s="16">
        <f t="shared" si="42"/>
        <v>0</v>
      </c>
      <c r="J148" s="16">
        <f t="shared" si="43"/>
        <v>0</v>
      </c>
      <c r="K148" s="16">
        <f t="shared" si="44"/>
        <v>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0.30516000000000004</v>
      </c>
      <c r="AB148" s="16">
        <v>0</v>
      </c>
      <c r="AC148" s="16">
        <v>0</v>
      </c>
      <c r="AD148" s="16">
        <v>0</v>
      </c>
      <c r="AE148" s="16">
        <v>0</v>
      </c>
      <c r="AF148" s="16">
        <v>3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f t="shared" si="45"/>
        <v>0.30520678</v>
      </c>
      <c r="AP148" s="16">
        <f t="shared" si="46"/>
        <v>0</v>
      </c>
      <c r="AQ148" s="16">
        <f t="shared" si="47"/>
        <v>0</v>
      </c>
      <c r="AR148" s="16">
        <f t="shared" si="48"/>
        <v>0</v>
      </c>
      <c r="AS148" s="16">
        <f t="shared" si="49"/>
        <v>0</v>
      </c>
      <c r="AT148" s="16">
        <f t="shared" si="50"/>
        <v>3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0.30520678</v>
      </c>
      <c r="BD148" s="16">
        <v>0</v>
      </c>
      <c r="BE148" s="16">
        <v>0</v>
      </c>
      <c r="BF148" s="16">
        <v>0</v>
      </c>
      <c r="BG148" s="16">
        <v>0</v>
      </c>
      <c r="BH148" s="16">
        <v>3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 t="shared" si="51"/>
        <v>4.6779999999968513E-05</v>
      </c>
      <c r="BZ148" s="16">
        <f t="shared" si="52"/>
        <v>0.01532966312752933</v>
      </c>
      <c r="CA148" s="17"/>
    </row>
    <row r="149" spans="1:79" ht="15">
      <c r="A149" s="13"/>
      <c r="B149" s="48" t="s">
        <v>223</v>
      </c>
      <c r="C149" s="18"/>
      <c r="D149" s="16">
        <v>0</v>
      </c>
      <c r="E149" s="16">
        <v>0</v>
      </c>
      <c r="F149" s="16">
        <f aca="true" t="shared" si="59" ref="F149:F212">M149+T149+AA149+AH149</f>
        <v>0</v>
      </c>
      <c r="G149" s="16">
        <f aca="true" t="shared" si="60" ref="G149:G212">N149+U149+AB149+AI149</f>
        <v>0</v>
      </c>
      <c r="H149" s="16">
        <f aca="true" t="shared" si="61" ref="H149:H212">O149+V149+AC149+AJ149</f>
        <v>0</v>
      </c>
      <c r="I149" s="16">
        <f aca="true" t="shared" si="62" ref="I149:I212">P149+W149+AD149+AK149</f>
        <v>0</v>
      </c>
      <c r="J149" s="16">
        <f aca="true" t="shared" si="63" ref="J149:J212">Q149+X149+AE149+AL149</f>
        <v>0</v>
      </c>
      <c r="K149" s="16">
        <f aca="true" t="shared" si="64" ref="K149:K212">R149+Y149+AF149+AM149</f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f aca="true" t="shared" si="65" ref="AO149:AO212">AV149+BC149+BJ149+BQ149</f>
        <v>0</v>
      </c>
      <c r="AP149" s="16">
        <f aca="true" t="shared" si="66" ref="AP149:AP212">AW149+BD149+BK149+BR149</f>
        <v>0</v>
      </c>
      <c r="AQ149" s="16">
        <f aca="true" t="shared" si="67" ref="AQ149:AQ212">AX149+BE149+BL149+BS149</f>
        <v>0</v>
      </c>
      <c r="AR149" s="16">
        <f aca="true" t="shared" si="68" ref="AR149:AR212">AY149+BF149+BM149+BT149</f>
        <v>0</v>
      </c>
      <c r="AS149" s="16">
        <f aca="true" t="shared" si="69" ref="AS149:AS212">AZ149+BG149+BN149+BU149</f>
        <v>0</v>
      </c>
      <c r="AT149" s="16">
        <f aca="true" t="shared" si="70" ref="AT149:AT212">BA149+BH149+BO149+BV149</f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f aca="true" t="shared" si="71" ref="BY149:BY212">AO149-F149</f>
        <v>0</v>
      </c>
      <c r="BZ149" s="16"/>
      <c r="CA149" s="17"/>
    </row>
    <row r="150" spans="1:79" ht="30">
      <c r="A150" s="13"/>
      <c r="B150" s="47" t="s">
        <v>387</v>
      </c>
      <c r="C150" s="18" t="s">
        <v>250</v>
      </c>
      <c r="D150" s="16">
        <v>0.24749</v>
      </c>
      <c r="E150" s="16">
        <v>0</v>
      </c>
      <c r="F150" s="16">
        <f t="shared" si="59"/>
        <v>0.24749</v>
      </c>
      <c r="G150" s="16">
        <f t="shared" si="60"/>
        <v>0</v>
      </c>
      <c r="H150" s="16">
        <f t="shared" si="61"/>
        <v>0</v>
      </c>
      <c r="I150" s="16">
        <f t="shared" si="62"/>
        <v>0</v>
      </c>
      <c r="J150" s="16">
        <f t="shared" si="63"/>
        <v>0</v>
      </c>
      <c r="K150" s="16">
        <f t="shared" si="64"/>
        <v>4</v>
      </c>
      <c r="L150" s="16">
        <v>0</v>
      </c>
      <c r="M150" s="16">
        <v>0.24749</v>
      </c>
      <c r="N150" s="16">
        <v>0</v>
      </c>
      <c r="O150" s="16">
        <v>0</v>
      </c>
      <c r="P150" s="16">
        <v>0</v>
      </c>
      <c r="Q150" s="16">
        <v>0</v>
      </c>
      <c r="R150" s="16">
        <v>4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f t="shared" si="65"/>
        <v>0.24421987</v>
      </c>
      <c r="AP150" s="16">
        <f t="shared" si="66"/>
        <v>0</v>
      </c>
      <c r="AQ150" s="16">
        <f t="shared" si="67"/>
        <v>0</v>
      </c>
      <c r="AR150" s="16">
        <f t="shared" si="68"/>
        <v>0</v>
      </c>
      <c r="AS150" s="16">
        <f t="shared" si="69"/>
        <v>0</v>
      </c>
      <c r="AT150" s="16">
        <f t="shared" si="70"/>
        <v>4</v>
      </c>
      <c r="AU150" s="16">
        <v>0</v>
      </c>
      <c r="AV150" s="16">
        <v>0.24421987</v>
      </c>
      <c r="AW150" s="16">
        <v>0</v>
      </c>
      <c r="AX150" s="16">
        <v>0</v>
      </c>
      <c r="AY150" s="16">
        <v>0</v>
      </c>
      <c r="AZ150" s="16">
        <v>0</v>
      </c>
      <c r="BA150" s="16">
        <v>4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 t="shared" si="71"/>
        <v>-0.0032701299999999822</v>
      </c>
      <c r="BZ150" s="16">
        <f aca="true" t="shared" si="72" ref="BZ150:BZ212">BY150/F150*100</f>
        <v>-1.3213180330518333</v>
      </c>
      <c r="CA150" s="17"/>
    </row>
    <row r="151" spans="1:79" ht="15">
      <c r="A151" s="13"/>
      <c r="B151" s="48" t="s">
        <v>166</v>
      </c>
      <c r="C151" s="18"/>
      <c r="D151" s="16">
        <v>0</v>
      </c>
      <c r="E151" s="16">
        <v>0</v>
      </c>
      <c r="F151" s="16">
        <f t="shared" si="59"/>
        <v>0</v>
      </c>
      <c r="G151" s="16">
        <f t="shared" si="60"/>
        <v>0</v>
      </c>
      <c r="H151" s="16">
        <f t="shared" si="61"/>
        <v>0</v>
      </c>
      <c r="I151" s="16">
        <f t="shared" si="62"/>
        <v>0</v>
      </c>
      <c r="J151" s="16">
        <f t="shared" si="63"/>
        <v>0</v>
      </c>
      <c r="K151" s="16">
        <f t="shared" si="64"/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f t="shared" si="65"/>
        <v>0</v>
      </c>
      <c r="AP151" s="16">
        <f t="shared" si="66"/>
        <v>0</v>
      </c>
      <c r="AQ151" s="16">
        <f t="shared" si="67"/>
        <v>0</v>
      </c>
      <c r="AR151" s="16">
        <f t="shared" si="68"/>
        <v>0</v>
      </c>
      <c r="AS151" s="16">
        <f t="shared" si="69"/>
        <v>0</v>
      </c>
      <c r="AT151" s="16">
        <f t="shared" si="70"/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 t="shared" si="71"/>
        <v>0</v>
      </c>
      <c r="BZ151" s="16"/>
      <c r="CA151" s="17"/>
    </row>
    <row r="152" spans="1:79" ht="45">
      <c r="A152" s="13"/>
      <c r="B152" s="49" t="s">
        <v>388</v>
      </c>
      <c r="C152" s="18" t="s">
        <v>250</v>
      </c>
      <c r="D152" s="16">
        <v>0.43848500000000007</v>
      </c>
      <c r="E152" s="16">
        <v>0</v>
      </c>
      <c r="F152" s="16">
        <f t="shared" si="59"/>
        <v>0.43848500000000007</v>
      </c>
      <c r="G152" s="16">
        <f t="shared" si="60"/>
        <v>0</v>
      </c>
      <c r="H152" s="16">
        <f t="shared" si="61"/>
        <v>0</v>
      </c>
      <c r="I152" s="16">
        <f t="shared" si="62"/>
        <v>0</v>
      </c>
      <c r="J152" s="16">
        <f t="shared" si="63"/>
        <v>0</v>
      </c>
      <c r="K152" s="16">
        <f t="shared" si="64"/>
        <v>6</v>
      </c>
      <c r="L152" s="16">
        <v>0</v>
      </c>
      <c r="M152" s="16">
        <v>0.43848500000000007</v>
      </c>
      <c r="N152" s="16">
        <v>0</v>
      </c>
      <c r="O152" s="16">
        <v>0</v>
      </c>
      <c r="P152" s="16">
        <v>0</v>
      </c>
      <c r="Q152" s="16">
        <v>0</v>
      </c>
      <c r="R152" s="16">
        <v>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f t="shared" si="65"/>
        <v>0.4345827</v>
      </c>
      <c r="AP152" s="16">
        <f t="shared" si="66"/>
        <v>0</v>
      </c>
      <c r="AQ152" s="16">
        <f t="shared" si="67"/>
        <v>0</v>
      </c>
      <c r="AR152" s="16">
        <f t="shared" si="68"/>
        <v>0</v>
      </c>
      <c r="AS152" s="16">
        <f t="shared" si="69"/>
        <v>0</v>
      </c>
      <c r="AT152" s="16">
        <f t="shared" si="70"/>
        <v>6</v>
      </c>
      <c r="AU152" s="16">
        <v>0</v>
      </c>
      <c r="AV152" s="16">
        <v>0.4345827</v>
      </c>
      <c r="AW152" s="16">
        <v>0</v>
      </c>
      <c r="AX152" s="16">
        <v>0</v>
      </c>
      <c r="AY152" s="16">
        <v>0</v>
      </c>
      <c r="AZ152" s="16">
        <v>0</v>
      </c>
      <c r="BA152" s="16">
        <v>6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f t="shared" si="71"/>
        <v>-0.0039023000000000807</v>
      </c>
      <c r="BZ152" s="16">
        <f t="shared" si="72"/>
        <v>-0.8899506254490075</v>
      </c>
      <c r="CA152" s="17"/>
    </row>
    <row r="153" spans="1:79" ht="30">
      <c r="A153" s="13"/>
      <c r="B153" s="49" t="s">
        <v>389</v>
      </c>
      <c r="C153" s="18" t="s">
        <v>250</v>
      </c>
      <c r="D153" s="16">
        <v>0.25429599999999997</v>
      </c>
      <c r="E153" s="16">
        <v>0</v>
      </c>
      <c r="F153" s="16">
        <f t="shared" si="59"/>
        <v>0.25429599999999997</v>
      </c>
      <c r="G153" s="16">
        <f t="shared" si="60"/>
        <v>0</v>
      </c>
      <c r="H153" s="16">
        <f t="shared" si="61"/>
        <v>0</v>
      </c>
      <c r="I153" s="16">
        <f t="shared" si="62"/>
        <v>0</v>
      </c>
      <c r="J153" s="16">
        <f t="shared" si="63"/>
        <v>0</v>
      </c>
      <c r="K153" s="16">
        <f t="shared" si="64"/>
        <v>3</v>
      </c>
      <c r="L153" s="16">
        <v>0</v>
      </c>
      <c r="M153" s="16">
        <v>0.25429599999999997</v>
      </c>
      <c r="N153" s="16">
        <v>0</v>
      </c>
      <c r="O153" s="16">
        <v>0</v>
      </c>
      <c r="P153" s="16">
        <v>0</v>
      </c>
      <c r="Q153" s="16">
        <v>0</v>
      </c>
      <c r="R153" s="16">
        <v>3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f t="shared" si="65"/>
        <v>0.25119039</v>
      </c>
      <c r="AP153" s="16">
        <f t="shared" si="66"/>
        <v>0</v>
      </c>
      <c r="AQ153" s="16">
        <f t="shared" si="67"/>
        <v>0</v>
      </c>
      <c r="AR153" s="16">
        <f t="shared" si="68"/>
        <v>0</v>
      </c>
      <c r="AS153" s="16">
        <f t="shared" si="69"/>
        <v>0</v>
      </c>
      <c r="AT153" s="16">
        <f t="shared" si="70"/>
        <v>3</v>
      </c>
      <c r="AU153" s="16">
        <v>0</v>
      </c>
      <c r="AV153" s="16">
        <v>0.25119039</v>
      </c>
      <c r="AW153" s="16">
        <v>0</v>
      </c>
      <c r="AX153" s="16">
        <v>0</v>
      </c>
      <c r="AY153" s="16">
        <v>0</v>
      </c>
      <c r="AZ153" s="16">
        <v>0</v>
      </c>
      <c r="BA153" s="16">
        <v>3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 t="shared" si="71"/>
        <v>-0.003105609999999981</v>
      </c>
      <c r="BZ153" s="16">
        <f t="shared" si="72"/>
        <v>-1.2212579041746552</v>
      </c>
      <c r="CA153" s="17"/>
    </row>
    <row r="154" spans="1:79" ht="13.5">
      <c r="A154" s="13"/>
      <c r="B154" s="23" t="s">
        <v>221</v>
      </c>
      <c r="C154" s="18"/>
      <c r="D154" s="16">
        <v>0</v>
      </c>
      <c r="E154" s="16">
        <v>0</v>
      </c>
      <c r="F154" s="16">
        <f t="shared" si="59"/>
        <v>0</v>
      </c>
      <c r="G154" s="16">
        <f t="shared" si="60"/>
        <v>0</v>
      </c>
      <c r="H154" s="16">
        <f t="shared" si="61"/>
        <v>0</v>
      </c>
      <c r="I154" s="16">
        <f t="shared" si="62"/>
        <v>0</v>
      </c>
      <c r="J154" s="16">
        <f t="shared" si="63"/>
        <v>0</v>
      </c>
      <c r="K154" s="16">
        <f t="shared" si="64"/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/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f t="shared" si="65"/>
        <v>0</v>
      </c>
      <c r="AP154" s="16">
        <f t="shared" si="66"/>
        <v>0</v>
      </c>
      <c r="AQ154" s="16">
        <f t="shared" si="67"/>
        <v>0</v>
      </c>
      <c r="AR154" s="16">
        <f t="shared" si="68"/>
        <v>0</v>
      </c>
      <c r="AS154" s="16">
        <f t="shared" si="69"/>
        <v>0</v>
      </c>
      <c r="AT154" s="16">
        <f t="shared" si="70"/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 t="shared" si="71"/>
        <v>0</v>
      </c>
      <c r="BZ154" s="16"/>
      <c r="CA154" s="17"/>
    </row>
    <row r="155" spans="1:79" ht="29.25">
      <c r="A155" s="13"/>
      <c r="B155" s="46" t="s">
        <v>390</v>
      </c>
      <c r="C155" s="18" t="s">
        <v>250</v>
      </c>
      <c r="D155" s="16">
        <v>0.30144899999999997</v>
      </c>
      <c r="E155" s="16">
        <v>0</v>
      </c>
      <c r="F155" s="16">
        <f t="shared" si="59"/>
        <v>0.30144899999999997</v>
      </c>
      <c r="G155" s="16">
        <f t="shared" si="60"/>
        <v>0</v>
      </c>
      <c r="H155" s="16">
        <f t="shared" si="61"/>
        <v>0</v>
      </c>
      <c r="I155" s="16">
        <f t="shared" si="62"/>
        <v>0</v>
      </c>
      <c r="J155" s="16">
        <f t="shared" si="63"/>
        <v>0</v>
      </c>
      <c r="K155" s="16">
        <f t="shared" si="64"/>
        <v>5</v>
      </c>
      <c r="L155" s="16">
        <v>0</v>
      </c>
      <c r="M155" s="16">
        <v>0.30144899999999997</v>
      </c>
      <c r="N155" s="16">
        <v>0</v>
      </c>
      <c r="O155" s="16">
        <v>0</v>
      </c>
      <c r="P155" s="16">
        <v>0</v>
      </c>
      <c r="Q155" s="16">
        <v>0</v>
      </c>
      <c r="R155" s="16">
        <v>5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f t="shared" si="65"/>
        <v>0.29706065</v>
      </c>
      <c r="AP155" s="16">
        <f t="shared" si="66"/>
        <v>0</v>
      </c>
      <c r="AQ155" s="16">
        <f t="shared" si="67"/>
        <v>0</v>
      </c>
      <c r="AR155" s="16">
        <f t="shared" si="68"/>
        <v>0</v>
      </c>
      <c r="AS155" s="16">
        <f t="shared" si="69"/>
        <v>0</v>
      </c>
      <c r="AT155" s="16">
        <f t="shared" si="70"/>
        <v>5</v>
      </c>
      <c r="AU155" s="16">
        <v>0</v>
      </c>
      <c r="AV155" s="16">
        <v>0.29706065</v>
      </c>
      <c r="AW155" s="16">
        <v>0</v>
      </c>
      <c r="AX155" s="16">
        <v>0</v>
      </c>
      <c r="AY155" s="16">
        <v>0</v>
      </c>
      <c r="AZ155" s="16">
        <v>0</v>
      </c>
      <c r="BA155" s="16">
        <v>5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 t="shared" si="71"/>
        <v>-0.004388349999999985</v>
      </c>
      <c r="BZ155" s="16">
        <f t="shared" si="72"/>
        <v>-1.4557520509273496</v>
      </c>
      <c r="CA155" s="17"/>
    </row>
    <row r="156" spans="1:79" ht="30">
      <c r="A156" s="13"/>
      <c r="B156" s="46" t="s">
        <v>391</v>
      </c>
      <c r="C156" s="18" t="s">
        <v>250</v>
      </c>
      <c r="D156" s="16">
        <v>0.367077</v>
      </c>
      <c r="E156" s="16">
        <v>0</v>
      </c>
      <c r="F156" s="16">
        <f t="shared" si="59"/>
        <v>0.367077</v>
      </c>
      <c r="G156" s="16">
        <f t="shared" si="60"/>
        <v>0</v>
      </c>
      <c r="H156" s="16">
        <f t="shared" si="61"/>
        <v>0</v>
      </c>
      <c r="I156" s="16">
        <f t="shared" si="62"/>
        <v>0</v>
      </c>
      <c r="J156" s="16">
        <f t="shared" si="63"/>
        <v>0</v>
      </c>
      <c r="K156" s="16">
        <f t="shared" si="64"/>
        <v>6</v>
      </c>
      <c r="L156" s="16">
        <v>0</v>
      </c>
      <c r="M156" s="16">
        <v>0.367077</v>
      </c>
      <c r="N156" s="16">
        <v>0</v>
      </c>
      <c r="O156" s="16">
        <v>0</v>
      </c>
      <c r="P156" s="16">
        <v>0</v>
      </c>
      <c r="Q156" s="16">
        <v>0</v>
      </c>
      <c r="R156" s="16">
        <v>6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f t="shared" si="65"/>
        <v>0.36146864</v>
      </c>
      <c r="AP156" s="16">
        <f t="shared" si="66"/>
        <v>0</v>
      </c>
      <c r="AQ156" s="16">
        <f t="shared" si="67"/>
        <v>0</v>
      </c>
      <c r="AR156" s="16">
        <f t="shared" si="68"/>
        <v>0</v>
      </c>
      <c r="AS156" s="16">
        <f t="shared" si="69"/>
        <v>0</v>
      </c>
      <c r="AT156" s="16">
        <f t="shared" si="70"/>
        <v>6</v>
      </c>
      <c r="AU156" s="16">
        <v>0</v>
      </c>
      <c r="AV156" s="16">
        <v>0.36146864</v>
      </c>
      <c r="AW156" s="16">
        <v>0</v>
      </c>
      <c r="AX156" s="16">
        <v>0</v>
      </c>
      <c r="AY156" s="16">
        <v>0</v>
      </c>
      <c r="AZ156" s="16">
        <v>0</v>
      </c>
      <c r="BA156" s="16">
        <v>6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f t="shared" si="71"/>
        <v>-0.005608359999999979</v>
      </c>
      <c r="BZ156" s="16">
        <f t="shared" si="72"/>
        <v>-1.5278429321368483</v>
      </c>
      <c r="CA156" s="17"/>
    </row>
    <row r="157" spans="1:79" ht="30">
      <c r="A157" s="13"/>
      <c r="B157" s="46" t="s">
        <v>392</v>
      </c>
      <c r="C157" s="18" t="s">
        <v>250</v>
      </c>
      <c r="D157" s="16">
        <v>0.231581</v>
      </c>
      <c r="E157" s="16">
        <v>0</v>
      </c>
      <c r="F157" s="16">
        <f t="shared" si="59"/>
        <v>0.231581</v>
      </c>
      <c r="G157" s="16">
        <f t="shared" si="60"/>
        <v>0</v>
      </c>
      <c r="H157" s="16">
        <f t="shared" si="61"/>
        <v>0</v>
      </c>
      <c r="I157" s="16">
        <f t="shared" si="62"/>
        <v>0</v>
      </c>
      <c r="J157" s="16">
        <f t="shared" si="63"/>
        <v>0</v>
      </c>
      <c r="K157" s="16">
        <f t="shared" si="64"/>
        <v>4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0.231581</v>
      </c>
      <c r="U157" s="16">
        <v>0</v>
      </c>
      <c r="V157" s="16">
        <v>0</v>
      </c>
      <c r="W157" s="16">
        <v>0</v>
      </c>
      <c r="X157" s="16">
        <v>0</v>
      </c>
      <c r="Y157" s="16">
        <v>4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f t="shared" si="65"/>
        <v>0.23204981</v>
      </c>
      <c r="AP157" s="16">
        <f t="shared" si="66"/>
        <v>0</v>
      </c>
      <c r="AQ157" s="16">
        <f t="shared" si="67"/>
        <v>0</v>
      </c>
      <c r="AR157" s="16">
        <f t="shared" si="68"/>
        <v>0</v>
      </c>
      <c r="AS157" s="16">
        <f t="shared" si="69"/>
        <v>0</v>
      </c>
      <c r="AT157" s="16">
        <f t="shared" si="70"/>
        <v>4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0.23204981</v>
      </c>
      <c r="BD157" s="16">
        <v>0</v>
      </c>
      <c r="BE157" s="16">
        <v>0</v>
      </c>
      <c r="BF157" s="16">
        <v>0</v>
      </c>
      <c r="BG157" s="16">
        <v>0</v>
      </c>
      <c r="BH157" s="16">
        <v>4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 t="shared" si="71"/>
        <v>0.0004688099999999862</v>
      </c>
      <c r="BZ157" s="16">
        <f t="shared" si="72"/>
        <v>0.2024388874734914</v>
      </c>
      <c r="CA157" s="17"/>
    </row>
    <row r="158" spans="1:79" ht="30">
      <c r="A158" s="13"/>
      <c r="B158" s="46" t="s">
        <v>393</v>
      </c>
      <c r="C158" s="18" t="s">
        <v>250</v>
      </c>
      <c r="D158" s="16">
        <v>0.05961299999999999</v>
      </c>
      <c r="E158" s="16">
        <v>0</v>
      </c>
      <c r="F158" s="16">
        <f t="shared" si="59"/>
        <v>0.05961299999999999</v>
      </c>
      <c r="G158" s="16">
        <f t="shared" si="60"/>
        <v>0</v>
      </c>
      <c r="H158" s="16">
        <f t="shared" si="61"/>
        <v>0</v>
      </c>
      <c r="I158" s="16">
        <f t="shared" si="62"/>
        <v>0</v>
      </c>
      <c r="J158" s="16">
        <f t="shared" si="63"/>
        <v>0</v>
      </c>
      <c r="K158" s="16">
        <f t="shared" si="64"/>
        <v>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0.05961299999999999</v>
      </c>
      <c r="U158" s="16">
        <v>0</v>
      </c>
      <c r="V158" s="16">
        <v>0</v>
      </c>
      <c r="W158" s="16">
        <v>0</v>
      </c>
      <c r="X158" s="16">
        <v>0</v>
      </c>
      <c r="Y158" s="16">
        <v>1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f t="shared" si="65"/>
        <v>0.059810680000000005</v>
      </c>
      <c r="AP158" s="16">
        <f t="shared" si="66"/>
        <v>0</v>
      </c>
      <c r="AQ158" s="16">
        <f t="shared" si="67"/>
        <v>0</v>
      </c>
      <c r="AR158" s="16">
        <f t="shared" si="68"/>
        <v>0</v>
      </c>
      <c r="AS158" s="16">
        <f t="shared" si="69"/>
        <v>0</v>
      </c>
      <c r="AT158" s="16">
        <f t="shared" si="70"/>
        <v>1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0.059810680000000005</v>
      </c>
      <c r="BD158" s="16">
        <v>0</v>
      </c>
      <c r="BE158" s="16">
        <v>0</v>
      </c>
      <c r="BF158" s="16">
        <v>0</v>
      </c>
      <c r="BG158" s="16">
        <v>0</v>
      </c>
      <c r="BH158" s="16">
        <v>1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 t="shared" si="71"/>
        <v>0.00019768000000001257</v>
      </c>
      <c r="BZ158" s="16">
        <f t="shared" si="72"/>
        <v>0.33160552228542867</v>
      </c>
      <c r="CA158" s="17"/>
    </row>
    <row r="159" spans="1:79" ht="13.5">
      <c r="A159" s="13"/>
      <c r="B159" s="23" t="s">
        <v>167</v>
      </c>
      <c r="C159" s="18"/>
      <c r="D159" s="16">
        <v>0</v>
      </c>
      <c r="E159" s="16">
        <v>0</v>
      </c>
      <c r="F159" s="16">
        <f t="shared" si="59"/>
        <v>0</v>
      </c>
      <c r="G159" s="16">
        <f t="shared" si="60"/>
        <v>0</v>
      </c>
      <c r="H159" s="16">
        <f t="shared" si="61"/>
        <v>0</v>
      </c>
      <c r="I159" s="16">
        <f t="shared" si="62"/>
        <v>0</v>
      </c>
      <c r="J159" s="16">
        <f t="shared" si="63"/>
        <v>0</v>
      </c>
      <c r="K159" s="16">
        <f t="shared" si="64"/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f t="shared" si="65"/>
        <v>0</v>
      </c>
      <c r="AP159" s="16">
        <f t="shared" si="66"/>
        <v>0</v>
      </c>
      <c r="AQ159" s="16">
        <f t="shared" si="67"/>
        <v>0</v>
      </c>
      <c r="AR159" s="16">
        <f t="shared" si="68"/>
        <v>0</v>
      </c>
      <c r="AS159" s="16">
        <f t="shared" si="69"/>
        <v>0</v>
      </c>
      <c r="AT159" s="16">
        <f t="shared" si="70"/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 t="shared" si="71"/>
        <v>0</v>
      </c>
      <c r="BZ159" s="16"/>
      <c r="CA159" s="17"/>
    </row>
    <row r="160" spans="1:79" ht="44.25">
      <c r="A160" s="13"/>
      <c r="B160" s="46" t="s">
        <v>394</v>
      </c>
      <c r="C160" s="18" t="s">
        <v>250</v>
      </c>
      <c r="D160" s="16">
        <v>0.23461900000000005</v>
      </c>
      <c r="E160" s="16">
        <v>0</v>
      </c>
      <c r="F160" s="16">
        <f t="shared" si="59"/>
        <v>0.23461900000000005</v>
      </c>
      <c r="G160" s="16">
        <f t="shared" si="60"/>
        <v>0</v>
      </c>
      <c r="H160" s="16">
        <f t="shared" si="61"/>
        <v>0</v>
      </c>
      <c r="I160" s="16">
        <f t="shared" si="62"/>
        <v>0</v>
      </c>
      <c r="J160" s="16">
        <f t="shared" si="63"/>
        <v>0</v>
      </c>
      <c r="K160" s="16">
        <f t="shared" si="64"/>
        <v>3</v>
      </c>
      <c r="L160" s="16">
        <v>0</v>
      </c>
      <c r="M160" s="16">
        <v>0.23461900000000005</v>
      </c>
      <c r="N160" s="16">
        <v>0</v>
      </c>
      <c r="O160" s="16">
        <v>0</v>
      </c>
      <c r="P160" s="16">
        <v>0</v>
      </c>
      <c r="Q160" s="16">
        <v>0</v>
      </c>
      <c r="R160" s="16">
        <v>3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f t="shared" si="65"/>
        <v>0.22010269999999998</v>
      </c>
      <c r="AP160" s="16">
        <f t="shared" si="66"/>
        <v>0</v>
      </c>
      <c r="AQ160" s="16">
        <f t="shared" si="67"/>
        <v>0</v>
      </c>
      <c r="AR160" s="16">
        <f t="shared" si="68"/>
        <v>0</v>
      </c>
      <c r="AS160" s="16">
        <f t="shared" si="69"/>
        <v>0</v>
      </c>
      <c r="AT160" s="16">
        <f t="shared" si="70"/>
        <v>3</v>
      </c>
      <c r="AU160" s="16">
        <v>0</v>
      </c>
      <c r="AV160" s="16">
        <v>0.22010269999999998</v>
      </c>
      <c r="AW160" s="16">
        <v>0</v>
      </c>
      <c r="AX160" s="16">
        <v>0</v>
      </c>
      <c r="AY160" s="16">
        <v>0</v>
      </c>
      <c r="AZ160" s="16">
        <v>0</v>
      </c>
      <c r="BA160" s="16">
        <v>3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f t="shared" si="71"/>
        <v>-0.014516300000000065</v>
      </c>
      <c r="BZ160" s="16">
        <f t="shared" si="72"/>
        <v>-6.187180066405561</v>
      </c>
      <c r="CA160" s="17"/>
    </row>
    <row r="161" spans="1:79" ht="15">
      <c r="A161" s="13"/>
      <c r="B161" s="48" t="s">
        <v>178</v>
      </c>
      <c r="C161" s="18"/>
      <c r="D161" s="16">
        <v>0</v>
      </c>
      <c r="E161" s="16">
        <v>0</v>
      </c>
      <c r="F161" s="16">
        <f t="shared" si="59"/>
        <v>0</v>
      </c>
      <c r="G161" s="16">
        <f t="shared" si="60"/>
        <v>0</v>
      </c>
      <c r="H161" s="16">
        <f t="shared" si="61"/>
        <v>0</v>
      </c>
      <c r="I161" s="16">
        <f t="shared" si="62"/>
        <v>0</v>
      </c>
      <c r="J161" s="16">
        <f t="shared" si="63"/>
        <v>0</v>
      </c>
      <c r="K161" s="16">
        <f t="shared" si="64"/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/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f t="shared" si="65"/>
        <v>0</v>
      </c>
      <c r="AP161" s="16">
        <f t="shared" si="66"/>
        <v>0</v>
      </c>
      <c r="AQ161" s="16">
        <f t="shared" si="67"/>
        <v>0</v>
      </c>
      <c r="AR161" s="16">
        <f t="shared" si="68"/>
        <v>0</v>
      </c>
      <c r="AS161" s="16">
        <f t="shared" si="69"/>
        <v>0</v>
      </c>
      <c r="AT161" s="16">
        <f t="shared" si="70"/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 t="shared" si="71"/>
        <v>0</v>
      </c>
      <c r="BZ161" s="16"/>
      <c r="CA161" s="17"/>
    </row>
    <row r="162" spans="1:79" ht="30">
      <c r="A162" s="13"/>
      <c r="B162" s="46" t="s">
        <v>395</v>
      </c>
      <c r="C162" s="18" t="s">
        <v>250</v>
      </c>
      <c r="D162" s="16">
        <v>0.082898</v>
      </c>
      <c r="E162" s="16">
        <v>0</v>
      </c>
      <c r="F162" s="16">
        <f t="shared" si="59"/>
        <v>0.082898</v>
      </c>
      <c r="G162" s="16">
        <f t="shared" si="60"/>
        <v>0</v>
      </c>
      <c r="H162" s="16">
        <f t="shared" si="61"/>
        <v>0</v>
      </c>
      <c r="I162" s="16">
        <f t="shared" si="62"/>
        <v>0</v>
      </c>
      <c r="J162" s="16">
        <f t="shared" si="63"/>
        <v>0</v>
      </c>
      <c r="K162" s="16">
        <f t="shared" si="64"/>
        <v>1</v>
      </c>
      <c r="L162" s="16">
        <v>0</v>
      </c>
      <c r="M162" s="16">
        <v>0.082898</v>
      </c>
      <c r="N162" s="16">
        <v>0</v>
      </c>
      <c r="O162" s="16">
        <v>0</v>
      </c>
      <c r="P162" s="16">
        <v>0</v>
      </c>
      <c r="Q162" s="16">
        <v>0</v>
      </c>
      <c r="R162" s="16">
        <v>1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f t="shared" si="65"/>
        <v>0.08279865</v>
      </c>
      <c r="AP162" s="16">
        <f t="shared" si="66"/>
        <v>0</v>
      </c>
      <c r="AQ162" s="16">
        <f t="shared" si="67"/>
        <v>0</v>
      </c>
      <c r="AR162" s="16">
        <f t="shared" si="68"/>
        <v>0</v>
      </c>
      <c r="AS162" s="16">
        <f t="shared" si="69"/>
        <v>0</v>
      </c>
      <c r="AT162" s="16">
        <f t="shared" si="70"/>
        <v>1</v>
      </c>
      <c r="AU162" s="16">
        <v>0</v>
      </c>
      <c r="AV162" s="16">
        <v>0.08279865</v>
      </c>
      <c r="AW162" s="16">
        <v>0</v>
      </c>
      <c r="AX162" s="16">
        <v>0</v>
      </c>
      <c r="AY162" s="16">
        <v>0</v>
      </c>
      <c r="AZ162" s="16">
        <v>0</v>
      </c>
      <c r="BA162" s="16">
        <v>1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 t="shared" si="71"/>
        <v>-9.934999999999805E-05</v>
      </c>
      <c r="BZ162" s="16">
        <f t="shared" si="72"/>
        <v>-0.11984607590050189</v>
      </c>
      <c r="CA162" s="17"/>
    </row>
    <row r="163" spans="1:79" ht="30">
      <c r="A163" s="13"/>
      <c r="B163" s="46" t="s">
        <v>396</v>
      </c>
      <c r="C163" s="18" t="s">
        <v>250</v>
      </c>
      <c r="D163" s="16">
        <v>0.198172</v>
      </c>
      <c r="E163" s="16">
        <v>0</v>
      </c>
      <c r="F163" s="16">
        <f t="shared" si="59"/>
        <v>0.198172</v>
      </c>
      <c r="G163" s="16">
        <f t="shared" si="60"/>
        <v>0</v>
      </c>
      <c r="H163" s="16">
        <f t="shared" si="61"/>
        <v>0</v>
      </c>
      <c r="I163" s="16">
        <f t="shared" si="62"/>
        <v>0</v>
      </c>
      <c r="J163" s="16">
        <f t="shared" si="63"/>
        <v>0</v>
      </c>
      <c r="K163" s="16">
        <f t="shared" si="64"/>
        <v>2</v>
      </c>
      <c r="L163" s="16">
        <v>0</v>
      </c>
      <c r="M163" s="16">
        <v>0.198172</v>
      </c>
      <c r="N163" s="16">
        <v>0</v>
      </c>
      <c r="O163" s="16">
        <v>0</v>
      </c>
      <c r="P163" s="16">
        <v>0</v>
      </c>
      <c r="Q163" s="16">
        <v>0</v>
      </c>
      <c r="R163" s="16">
        <v>2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f t="shared" si="65"/>
        <v>0.19849397</v>
      </c>
      <c r="AP163" s="16">
        <f t="shared" si="66"/>
        <v>0</v>
      </c>
      <c r="AQ163" s="16">
        <f t="shared" si="67"/>
        <v>0</v>
      </c>
      <c r="AR163" s="16">
        <f t="shared" si="68"/>
        <v>0</v>
      </c>
      <c r="AS163" s="16">
        <f t="shared" si="69"/>
        <v>0</v>
      </c>
      <c r="AT163" s="16">
        <f t="shared" si="70"/>
        <v>2</v>
      </c>
      <c r="AU163" s="16">
        <v>0</v>
      </c>
      <c r="AV163" s="16">
        <v>0.19849397</v>
      </c>
      <c r="AW163" s="16">
        <v>0</v>
      </c>
      <c r="AX163" s="16">
        <v>0</v>
      </c>
      <c r="AY163" s="16">
        <v>0</v>
      </c>
      <c r="AZ163" s="16">
        <v>0</v>
      </c>
      <c r="BA163" s="16">
        <v>2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f t="shared" si="71"/>
        <v>0.00032197000000000475</v>
      </c>
      <c r="BZ163" s="16">
        <f t="shared" si="72"/>
        <v>0.1624699755767741</v>
      </c>
      <c r="CA163" s="17"/>
    </row>
    <row r="164" spans="1:79" ht="13.5">
      <c r="A164" s="13"/>
      <c r="B164" s="23" t="s">
        <v>224</v>
      </c>
      <c r="C164" s="18"/>
      <c r="D164" s="16">
        <v>0</v>
      </c>
      <c r="E164" s="16">
        <v>0</v>
      </c>
      <c r="F164" s="16">
        <f t="shared" si="59"/>
        <v>0</v>
      </c>
      <c r="G164" s="16">
        <f t="shared" si="60"/>
        <v>0</v>
      </c>
      <c r="H164" s="16">
        <f t="shared" si="61"/>
        <v>0</v>
      </c>
      <c r="I164" s="16">
        <f t="shared" si="62"/>
        <v>0</v>
      </c>
      <c r="J164" s="16">
        <f t="shared" si="63"/>
        <v>0</v>
      </c>
      <c r="K164" s="16">
        <f t="shared" si="64"/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f t="shared" si="65"/>
        <v>0</v>
      </c>
      <c r="AP164" s="16">
        <f t="shared" si="66"/>
        <v>0</v>
      </c>
      <c r="AQ164" s="16">
        <f t="shared" si="67"/>
        <v>0</v>
      </c>
      <c r="AR164" s="16">
        <f t="shared" si="68"/>
        <v>0</v>
      </c>
      <c r="AS164" s="16">
        <f t="shared" si="69"/>
        <v>0</v>
      </c>
      <c r="AT164" s="16">
        <f t="shared" si="70"/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f t="shared" si="71"/>
        <v>0</v>
      </c>
      <c r="BZ164" s="16"/>
      <c r="CA164" s="17"/>
    </row>
    <row r="165" spans="1:79" ht="30">
      <c r="A165" s="13"/>
      <c r="B165" s="50" t="s">
        <v>397</v>
      </c>
      <c r="C165" s="18" t="s">
        <v>250</v>
      </c>
      <c r="D165" s="16">
        <v>0</v>
      </c>
      <c r="E165" s="16">
        <v>0</v>
      </c>
      <c r="F165" s="16">
        <f t="shared" si="59"/>
        <v>0</v>
      </c>
      <c r="G165" s="16">
        <f t="shared" si="60"/>
        <v>0</v>
      </c>
      <c r="H165" s="16">
        <f t="shared" si="61"/>
        <v>0</v>
      </c>
      <c r="I165" s="16">
        <f t="shared" si="62"/>
        <v>0</v>
      </c>
      <c r="J165" s="16">
        <f t="shared" si="63"/>
        <v>0</v>
      </c>
      <c r="K165" s="16">
        <f t="shared" si="64"/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/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f t="shared" si="65"/>
        <v>0</v>
      </c>
      <c r="AP165" s="16">
        <f t="shared" si="66"/>
        <v>0</v>
      </c>
      <c r="AQ165" s="16">
        <f t="shared" si="67"/>
        <v>0</v>
      </c>
      <c r="AR165" s="16">
        <f t="shared" si="68"/>
        <v>0</v>
      </c>
      <c r="AS165" s="16">
        <f t="shared" si="69"/>
        <v>0</v>
      </c>
      <c r="AT165" s="16">
        <f t="shared" si="70"/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f t="shared" si="71"/>
        <v>0</v>
      </c>
      <c r="BZ165" s="16"/>
      <c r="CA165" s="17"/>
    </row>
    <row r="166" spans="1:79" ht="25.5">
      <c r="A166" s="13"/>
      <c r="B166" s="25" t="str">
        <f>'[1]Ф.7.1'!$E$194</f>
        <v>Замена оборудования РУ 10кВ ТП 011 п. Хотынец -1шт. (КСО393-04)</v>
      </c>
      <c r="C166" s="18" t="s">
        <v>250</v>
      </c>
      <c r="D166" s="16">
        <v>0.067017</v>
      </c>
      <c r="E166" s="16">
        <v>0</v>
      </c>
      <c r="F166" s="16">
        <f t="shared" si="59"/>
        <v>0.067017</v>
      </c>
      <c r="G166" s="16">
        <f t="shared" si="60"/>
        <v>0</v>
      </c>
      <c r="H166" s="16">
        <f t="shared" si="61"/>
        <v>0</v>
      </c>
      <c r="I166" s="16">
        <f t="shared" si="62"/>
        <v>0</v>
      </c>
      <c r="J166" s="16">
        <f t="shared" si="63"/>
        <v>0</v>
      </c>
      <c r="K166" s="16">
        <f t="shared" si="64"/>
        <v>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0.067017</v>
      </c>
      <c r="U166" s="16">
        <v>0</v>
      </c>
      <c r="V166" s="16">
        <v>0</v>
      </c>
      <c r="W166" s="16">
        <v>0</v>
      </c>
      <c r="X166" s="16">
        <v>0</v>
      </c>
      <c r="Y166" s="16">
        <v>1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f t="shared" si="65"/>
        <v>0.06727572</v>
      </c>
      <c r="AP166" s="16">
        <f t="shared" si="66"/>
        <v>0</v>
      </c>
      <c r="AQ166" s="16">
        <f t="shared" si="67"/>
        <v>0</v>
      </c>
      <c r="AR166" s="16">
        <f t="shared" si="68"/>
        <v>0</v>
      </c>
      <c r="AS166" s="16">
        <f t="shared" si="69"/>
        <v>0</v>
      </c>
      <c r="AT166" s="16">
        <f t="shared" si="70"/>
        <v>1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0</v>
      </c>
      <c r="BC166" s="16">
        <v>0.06727572</v>
      </c>
      <c r="BD166" s="16">
        <v>0</v>
      </c>
      <c r="BE166" s="16">
        <v>0</v>
      </c>
      <c r="BF166" s="16">
        <v>0</v>
      </c>
      <c r="BG166" s="16">
        <v>0</v>
      </c>
      <c r="BH166" s="16">
        <v>1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f t="shared" si="71"/>
        <v>0.00025872000000000395</v>
      </c>
      <c r="BZ166" s="16">
        <f t="shared" si="72"/>
        <v>0.38605130041631824</v>
      </c>
      <c r="CA166" s="17"/>
    </row>
    <row r="167" spans="1:79" ht="13.5">
      <c r="A167" s="13"/>
      <c r="B167" s="23" t="s">
        <v>168</v>
      </c>
      <c r="C167" s="18"/>
      <c r="D167" s="16">
        <v>0</v>
      </c>
      <c r="E167" s="16">
        <v>0</v>
      </c>
      <c r="F167" s="16">
        <f t="shared" si="59"/>
        <v>0</v>
      </c>
      <c r="G167" s="16">
        <f t="shared" si="60"/>
        <v>0</v>
      </c>
      <c r="H167" s="16">
        <f t="shared" si="61"/>
        <v>0</v>
      </c>
      <c r="I167" s="16">
        <f t="shared" si="62"/>
        <v>0</v>
      </c>
      <c r="J167" s="16">
        <f t="shared" si="63"/>
        <v>0</v>
      </c>
      <c r="K167" s="16">
        <f t="shared" si="64"/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f t="shared" si="65"/>
        <v>0</v>
      </c>
      <c r="AP167" s="16">
        <f t="shared" si="66"/>
        <v>0</v>
      </c>
      <c r="AQ167" s="16">
        <f t="shared" si="67"/>
        <v>0</v>
      </c>
      <c r="AR167" s="16">
        <f t="shared" si="68"/>
        <v>0</v>
      </c>
      <c r="AS167" s="16">
        <f t="shared" si="69"/>
        <v>0</v>
      </c>
      <c r="AT167" s="16">
        <f t="shared" si="70"/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 t="shared" si="71"/>
        <v>0</v>
      </c>
      <c r="BZ167" s="16"/>
      <c r="CA167" s="17"/>
    </row>
    <row r="168" spans="1:79" ht="15">
      <c r="A168" s="13"/>
      <c r="B168" s="51" t="s">
        <v>398</v>
      </c>
      <c r="C168" s="18" t="s">
        <v>250</v>
      </c>
      <c r="D168" s="16">
        <v>0.125803</v>
      </c>
      <c r="E168" s="16">
        <v>0</v>
      </c>
      <c r="F168" s="16">
        <f t="shared" si="59"/>
        <v>0.125803</v>
      </c>
      <c r="G168" s="16">
        <f t="shared" si="60"/>
        <v>0</v>
      </c>
      <c r="H168" s="16">
        <f t="shared" si="61"/>
        <v>0</v>
      </c>
      <c r="I168" s="16">
        <f t="shared" si="62"/>
        <v>0</v>
      </c>
      <c r="J168" s="16">
        <f t="shared" si="63"/>
        <v>0</v>
      </c>
      <c r="K168" s="16">
        <f t="shared" si="64"/>
        <v>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0.125803</v>
      </c>
      <c r="U168" s="16">
        <v>0</v>
      </c>
      <c r="V168" s="16">
        <v>0</v>
      </c>
      <c r="W168" s="16">
        <v>0</v>
      </c>
      <c r="X168" s="16">
        <v>0</v>
      </c>
      <c r="Y168" s="16">
        <v>2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f t="shared" si="65"/>
        <v>0.12061818</v>
      </c>
      <c r="AP168" s="16">
        <f t="shared" si="66"/>
        <v>0</v>
      </c>
      <c r="AQ168" s="16">
        <f t="shared" si="67"/>
        <v>0</v>
      </c>
      <c r="AR168" s="16">
        <f t="shared" si="68"/>
        <v>0</v>
      </c>
      <c r="AS168" s="16">
        <f t="shared" si="69"/>
        <v>0</v>
      </c>
      <c r="AT168" s="16">
        <f t="shared" si="70"/>
        <v>2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0.12061818</v>
      </c>
      <c r="BD168" s="16">
        <v>0</v>
      </c>
      <c r="BE168" s="16">
        <v>0</v>
      </c>
      <c r="BF168" s="16">
        <v>0</v>
      </c>
      <c r="BG168" s="16">
        <v>0</v>
      </c>
      <c r="BH168" s="16">
        <v>2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0</v>
      </c>
      <c r="BY168" s="16">
        <f t="shared" si="71"/>
        <v>-0.005184819999999993</v>
      </c>
      <c r="BZ168" s="16">
        <f t="shared" si="72"/>
        <v>-4.121380253253096</v>
      </c>
      <c r="CA168" s="17"/>
    </row>
    <row r="169" spans="1:79" ht="30">
      <c r="A169" s="13"/>
      <c r="B169" s="52" t="s">
        <v>295</v>
      </c>
      <c r="C169" s="18" t="s">
        <v>250</v>
      </c>
      <c r="D169" s="16">
        <v>0.10099899999999999</v>
      </c>
      <c r="E169" s="16">
        <v>0</v>
      </c>
      <c r="F169" s="16">
        <f t="shared" si="59"/>
        <v>0.10099899999999999</v>
      </c>
      <c r="G169" s="16">
        <f t="shared" si="60"/>
        <v>0</v>
      </c>
      <c r="H169" s="16">
        <f t="shared" si="61"/>
        <v>0</v>
      </c>
      <c r="I169" s="16">
        <f t="shared" si="62"/>
        <v>0</v>
      </c>
      <c r="J169" s="16">
        <f t="shared" si="63"/>
        <v>0</v>
      </c>
      <c r="K169" s="16">
        <f t="shared" si="64"/>
        <v>3</v>
      </c>
      <c r="L169" s="16">
        <v>0</v>
      </c>
      <c r="M169" s="16">
        <v>0.10099899999999999</v>
      </c>
      <c r="N169" s="16">
        <v>0</v>
      </c>
      <c r="O169" s="16">
        <v>0</v>
      </c>
      <c r="P169" s="16">
        <v>0</v>
      </c>
      <c r="Q169" s="16">
        <v>0</v>
      </c>
      <c r="R169" s="16">
        <v>3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f t="shared" si="65"/>
        <v>0.1006071</v>
      </c>
      <c r="AP169" s="16">
        <f t="shared" si="66"/>
        <v>0</v>
      </c>
      <c r="AQ169" s="16">
        <f t="shared" si="67"/>
        <v>0</v>
      </c>
      <c r="AR169" s="16">
        <f t="shared" si="68"/>
        <v>0</v>
      </c>
      <c r="AS169" s="16">
        <f t="shared" si="69"/>
        <v>0</v>
      </c>
      <c r="AT169" s="16">
        <f t="shared" si="70"/>
        <v>3</v>
      </c>
      <c r="AU169" s="16">
        <v>0</v>
      </c>
      <c r="AV169" s="16">
        <v>0.1006071</v>
      </c>
      <c r="AW169" s="16">
        <v>0</v>
      </c>
      <c r="AX169" s="16">
        <v>0</v>
      </c>
      <c r="AY169" s="16">
        <v>0</v>
      </c>
      <c r="AZ169" s="16">
        <v>0</v>
      </c>
      <c r="BA169" s="16">
        <v>3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0</v>
      </c>
      <c r="BH169" s="16">
        <v>0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0</v>
      </c>
      <c r="BY169" s="16">
        <f t="shared" si="71"/>
        <v>-0.0003918999999999867</v>
      </c>
      <c r="BZ169" s="16">
        <f t="shared" si="72"/>
        <v>-0.3880236437984403</v>
      </c>
      <c r="CA169" s="17"/>
    </row>
    <row r="170" spans="1:79" ht="15">
      <c r="A170" s="13"/>
      <c r="B170" s="53" t="s">
        <v>225</v>
      </c>
      <c r="C170" s="18"/>
      <c r="D170" s="16">
        <v>0</v>
      </c>
      <c r="E170" s="16">
        <v>0</v>
      </c>
      <c r="F170" s="16">
        <f t="shared" si="59"/>
        <v>0</v>
      </c>
      <c r="G170" s="16">
        <f t="shared" si="60"/>
        <v>0</v>
      </c>
      <c r="H170" s="16">
        <f t="shared" si="61"/>
        <v>0</v>
      </c>
      <c r="I170" s="16">
        <f t="shared" si="62"/>
        <v>0</v>
      </c>
      <c r="J170" s="16">
        <f t="shared" si="63"/>
        <v>0</v>
      </c>
      <c r="K170" s="16">
        <f t="shared" si="64"/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f t="shared" si="65"/>
        <v>0</v>
      </c>
      <c r="AP170" s="16">
        <f t="shared" si="66"/>
        <v>0</v>
      </c>
      <c r="AQ170" s="16">
        <f t="shared" si="67"/>
        <v>0</v>
      </c>
      <c r="AR170" s="16">
        <f t="shared" si="68"/>
        <v>0</v>
      </c>
      <c r="AS170" s="16">
        <f t="shared" si="69"/>
        <v>0</v>
      </c>
      <c r="AT170" s="16">
        <f t="shared" si="70"/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f t="shared" si="71"/>
        <v>0</v>
      </c>
      <c r="BZ170" s="16"/>
      <c r="CA170" s="17"/>
    </row>
    <row r="171" spans="1:79" ht="30">
      <c r="A171" s="13"/>
      <c r="B171" s="50" t="s">
        <v>399</v>
      </c>
      <c r="C171" s="18" t="s">
        <v>250</v>
      </c>
      <c r="D171" s="16">
        <v>0.053534000000000005</v>
      </c>
      <c r="E171" s="16">
        <v>0</v>
      </c>
      <c r="F171" s="16">
        <f t="shared" si="59"/>
        <v>0.053534000000000005</v>
      </c>
      <c r="G171" s="16">
        <f t="shared" si="60"/>
        <v>0</v>
      </c>
      <c r="H171" s="16">
        <f t="shared" si="61"/>
        <v>0</v>
      </c>
      <c r="I171" s="16">
        <f t="shared" si="62"/>
        <v>0</v>
      </c>
      <c r="J171" s="16">
        <f t="shared" si="63"/>
        <v>0</v>
      </c>
      <c r="K171" s="16">
        <f t="shared" si="64"/>
        <v>1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0.053534000000000005</v>
      </c>
      <c r="U171" s="16">
        <v>0</v>
      </c>
      <c r="V171" s="16">
        <v>0</v>
      </c>
      <c r="W171" s="16">
        <v>0</v>
      </c>
      <c r="X171" s="16">
        <v>0</v>
      </c>
      <c r="Y171" s="16">
        <v>1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f t="shared" si="65"/>
        <v>0.060838420000000004</v>
      </c>
      <c r="AP171" s="16">
        <f t="shared" si="66"/>
        <v>0</v>
      </c>
      <c r="AQ171" s="16">
        <f t="shared" si="67"/>
        <v>0</v>
      </c>
      <c r="AR171" s="16">
        <f t="shared" si="68"/>
        <v>0</v>
      </c>
      <c r="AS171" s="16">
        <f t="shared" si="69"/>
        <v>0</v>
      </c>
      <c r="AT171" s="16">
        <f t="shared" si="70"/>
        <v>1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0.060838420000000004</v>
      </c>
      <c r="BD171" s="16">
        <v>0</v>
      </c>
      <c r="BE171" s="16">
        <v>0</v>
      </c>
      <c r="BF171" s="16">
        <v>0</v>
      </c>
      <c r="BG171" s="16">
        <v>0</v>
      </c>
      <c r="BH171" s="16">
        <v>1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f t="shared" si="71"/>
        <v>0.007304419999999999</v>
      </c>
      <c r="BZ171" s="16">
        <f t="shared" si="72"/>
        <v>13.644450255912128</v>
      </c>
      <c r="CA171" s="17" t="s">
        <v>307</v>
      </c>
    </row>
    <row r="172" spans="1:79" ht="30">
      <c r="A172" s="13"/>
      <c r="B172" s="46" t="s">
        <v>400</v>
      </c>
      <c r="C172" s="18" t="s">
        <v>250</v>
      </c>
      <c r="D172" s="16">
        <v>0.060818</v>
      </c>
      <c r="E172" s="16">
        <v>0</v>
      </c>
      <c r="F172" s="16">
        <f t="shared" si="59"/>
        <v>0.060818</v>
      </c>
      <c r="G172" s="16">
        <f t="shared" si="60"/>
        <v>0</v>
      </c>
      <c r="H172" s="16">
        <f t="shared" si="61"/>
        <v>0</v>
      </c>
      <c r="I172" s="16">
        <f t="shared" si="62"/>
        <v>0</v>
      </c>
      <c r="J172" s="16">
        <f t="shared" si="63"/>
        <v>0</v>
      </c>
      <c r="K172" s="16">
        <f t="shared" si="64"/>
        <v>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0.060818</v>
      </c>
      <c r="U172" s="16">
        <v>0</v>
      </c>
      <c r="V172" s="16">
        <v>0</v>
      </c>
      <c r="W172" s="16">
        <v>0</v>
      </c>
      <c r="X172" s="16">
        <v>0</v>
      </c>
      <c r="Y172" s="16">
        <v>1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f t="shared" si="65"/>
        <v>0.05287101</v>
      </c>
      <c r="AP172" s="16">
        <f t="shared" si="66"/>
        <v>0</v>
      </c>
      <c r="AQ172" s="16">
        <f t="shared" si="67"/>
        <v>0</v>
      </c>
      <c r="AR172" s="16">
        <f t="shared" si="68"/>
        <v>0</v>
      </c>
      <c r="AS172" s="16">
        <f t="shared" si="69"/>
        <v>0</v>
      </c>
      <c r="AT172" s="16">
        <f t="shared" si="70"/>
        <v>1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0.05287101</v>
      </c>
      <c r="BD172" s="16">
        <v>0</v>
      </c>
      <c r="BE172" s="16">
        <v>0</v>
      </c>
      <c r="BF172" s="16">
        <v>0</v>
      </c>
      <c r="BG172" s="16">
        <v>0</v>
      </c>
      <c r="BH172" s="16">
        <v>1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f t="shared" si="71"/>
        <v>-0.007946989999999994</v>
      </c>
      <c r="BZ172" s="16">
        <f t="shared" si="72"/>
        <v>-13.066838764839348</v>
      </c>
      <c r="CA172" s="17" t="s">
        <v>307</v>
      </c>
    </row>
    <row r="173" spans="1:79" ht="30">
      <c r="A173" s="13"/>
      <c r="B173" s="46" t="s">
        <v>401</v>
      </c>
      <c r="C173" s="18" t="s">
        <v>250</v>
      </c>
      <c r="D173" s="16">
        <v>0</v>
      </c>
      <c r="E173" s="16">
        <v>0</v>
      </c>
      <c r="F173" s="16">
        <f t="shared" si="59"/>
        <v>0</v>
      </c>
      <c r="G173" s="16">
        <f t="shared" si="60"/>
        <v>0</v>
      </c>
      <c r="H173" s="16">
        <f t="shared" si="61"/>
        <v>0</v>
      </c>
      <c r="I173" s="16">
        <f t="shared" si="62"/>
        <v>0</v>
      </c>
      <c r="J173" s="16">
        <f t="shared" si="63"/>
        <v>0</v>
      </c>
      <c r="K173" s="16">
        <f t="shared" si="64"/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/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/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f t="shared" si="65"/>
        <v>0</v>
      </c>
      <c r="AP173" s="16">
        <f t="shared" si="66"/>
        <v>0</v>
      </c>
      <c r="AQ173" s="16">
        <f t="shared" si="67"/>
        <v>0</v>
      </c>
      <c r="AR173" s="16">
        <f t="shared" si="68"/>
        <v>0</v>
      </c>
      <c r="AS173" s="16">
        <f t="shared" si="69"/>
        <v>0</v>
      </c>
      <c r="AT173" s="16">
        <f t="shared" si="70"/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f t="shared" si="71"/>
        <v>0</v>
      </c>
      <c r="BZ173" s="16"/>
      <c r="CA173" s="17"/>
    </row>
    <row r="174" spans="1:79" ht="25.5">
      <c r="A174" s="20" t="s">
        <v>230</v>
      </c>
      <c r="B174" s="74" t="s">
        <v>170</v>
      </c>
      <c r="C174" s="30" t="s">
        <v>252</v>
      </c>
      <c r="D174" s="16">
        <v>1.340375</v>
      </c>
      <c r="E174" s="16">
        <v>0</v>
      </c>
      <c r="F174" s="16">
        <f t="shared" si="59"/>
        <v>1.340375</v>
      </c>
      <c r="G174" s="16">
        <f t="shared" si="60"/>
        <v>0</v>
      </c>
      <c r="H174" s="16">
        <f t="shared" si="61"/>
        <v>0</v>
      </c>
      <c r="I174" s="16">
        <f t="shared" si="62"/>
        <v>0</v>
      </c>
      <c r="J174" s="16">
        <f t="shared" si="63"/>
        <v>0</v>
      </c>
      <c r="K174" s="16">
        <f t="shared" si="64"/>
        <v>25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1.340375</v>
      </c>
      <c r="U174" s="16">
        <v>0</v>
      </c>
      <c r="V174" s="16">
        <v>0</v>
      </c>
      <c r="W174" s="16">
        <v>0</v>
      </c>
      <c r="X174" s="16">
        <v>0</v>
      </c>
      <c r="Y174" s="16">
        <f>Y177+Y179</f>
        <v>25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f t="shared" si="65"/>
        <v>1.3408144499999999</v>
      </c>
      <c r="AP174" s="16">
        <f t="shared" si="66"/>
        <v>0</v>
      </c>
      <c r="AQ174" s="16">
        <f t="shared" si="67"/>
        <v>0</v>
      </c>
      <c r="AR174" s="16">
        <f t="shared" si="68"/>
        <v>0</v>
      </c>
      <c r="AS174" s="16">
        <f t="shared" si="69"/>
        <v>0</v>
      </c>
      <c r="AT174" s="16">
        <f t="shared" si="70"/>
        <v>25</v>
      </c>
      <c r="AU174" s="16">
        <v>0</v>
      </c>
      <c r="AV174" s="16">
        <v>0</v>
      </c>
      <c r="AW174" s="16">
        <f aca="true" t="shared" si="73" ref="AW174:BV174">AW177</f>
        <v>0</v>
      </c>
      <c r="AX174" s="16">
        <f t="shared" si="73"/>
        <v>0</v>
      </c>
      <c r="AY174" s="16">
        <f t="shared" si="73"/>
        <v>0</v>
      </c>
      <c r="AZ174" s="16">
        <f t="shared" si="73"/>
        <v>0</v>
      </c>
      <c r="BA174" s="16">
        <f t="shared" si="73"/>
        <v>0</v>
      </c>
      <c r="BB174" s="16">
        <f t="shared" si="73"/>
        <v>0</v>
      </c>
      <c r="BC174" s="16">
        <v>1.3408144499999999</v>
      </c>
      <c r="BD174" s="16">
        <f t="shared" si="73"/>
        <v>0</v>
      </c>
      <c r="BE174" s="16">
        <f t="shared" si="73"/>
        <v>0</v>
      </c>
      <c r="BF174" s="16">
        <f t="shared" si="73"/>
        <v>0</v>
      </c>
      <c r="BG174" s="16">
        <f t="shared" si="73"/>
        <v>0</v>
      </c>
      <c r="BH174" s="16">
        <f>BH177+BH179</f>
        <v>25</v>
      </c>
      <c r="BI174" s="16">
        <f t="shared" si="73"/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f t="shared" si="73"/>
        <v>0</v>
      </c>
      <c r="BQ174" s="16">
        <v>0</v>
      </c>
      <c r="BR174" s="16">
        <f t="shared" si="73"/>
        <v>0</v>
      </c>
      <c r="BS174" s="16">
        <f t="shared" si="73"/>
        <v>0</v>
      </c>
      <c r="BT174" s="16">
        <f t="shared" si="73"/>
        <v>0</v>
      </c>
      <c r="BU174" s="16">
        <f t="shared" si="73"/>
        <v>0</v>
      </c>
      <c r="BV174" s="16">
        <f t="shared" si="73"/>
        <v>0</v>
      </c>
      <c r="BW174" s="16">
        <v>0</v>
      </c>
      <c r="BX174" s="16">
        <v>0</v>
      </c>
      <c r="BY174" s="16">
        <f t="shared" si="71"/>
        <v>0.00043944999999978585</v>
      </c>
      <c r="BZ174" s="16">
        <f t="shared" si="72"/>
        <v>0.03278560104446784</v>
      </c>
      <c r="CA174" s="17"/>
    </row>
    <row r="175" spans="1:79" ht="13.5">
      <c r="A175" s="13"/>
      <c r="B175" s="23" t="s">
        <v>245</v>
      </c>
      <c r="C175" s="31"/>
      <c r="D175" s="16">
        <v>0</v>
      </c>
      <c r="E175" s="16">
        <v>0</v>
      </c>
      <c r="F175" s="16">
        <f t="shared" si="59"/>
        <v>0</v>
      </c>
      <c r="G175" s="16">
        <f t="shared" si="60"/>
        <v>0</v>
      </c>
      <c r="H175" s="16">
        <f t="shared" si="61"/>
        <v>0</v>
      </c>
      <c r="I175" s="16">
        <f t="shared" si="62"/>
        <v>0</v>
      </c>
      <c r="J175" s="16">
        <f t="shared" si="63"/>
        <v>0</v>
      </c>
      <c r="K175" s="16">
        <f t="shared" si="64"/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f t="shared" si="65"/>
        <v>0</v>
      </c>
      <c r="AP175" s="16">
        <f t="shared" si="66"/>
        <v>0</v>
      </c>
      <c r="AQ175" s="16">
        <f t="shared" si="67"/>
        <v>0</v>
      </c>
      <c r="AR175" s="16">
        <f t="shared" si="68"/>
        <v>0</v>
      </c>
      <c r="AS175" s="16">
        <f t="shared" si="69"/>
        <v>0</v>
      </c>
      <c r="AT175" s="16">
        <f t="shared" si="70"/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f t="shared" si="71"/>
        <v>0</v>
      </c>
      <c r="BZ175" s="16"/>
      <c r="CA175" s="17"/>
    </row>
    <row r="176" spans="1:79" ht="13.5">
      <c r="A176" s="13"/>
      <c r="B176" s="23" t="s">
        <v>177</v>
      </c>
      <c r="C176" s="31"/>
      <c r="D176" s="16">
        <v>0</v>
      </c>
      <c r="E176" s="16">
        <v>0</v>
      </c>
      <c r="F176" s="16">
        <f t="shared" si="59"/>
        <v>0</v>
      </c>
      <c r="G176" s="16">
        <f t="shared" si="60"/>
        <v>0</v>
      </c>
      <c r="H176" s="16">
        <f t="shared" si="61"/>
        <v>0</v>
      </c>
      <c r="I176" s="16">
        <f t="shared" si="62"/>
        <v>0</v>
      </c>
      <c r="J176" s="16">
        <f t="shared" si="63"/>
        <v>0</v>
      </c>
      <c r="K176" s="16">
        <f t="shared" si="64"/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f t="shared" si="65"/>
        <v>0</v>
      </c>
      <c r="AP176" s="16">
        <f t="shared" si="66"/>
        <v>0</v>
      </c>
      <c r="AQ176" s="16">
        <f t="shared" si="67"/>
        <v>0</v>
      </c>
      <c r="AR176" s="16">
        <f t="shared" si="68"/>
        <v>0</v>
      </c>
      <c r="AS176" s="16">
        <f t="shared" si="69"/>
        <v>0</v>
      </c>
      <c r="AT176" s="16">
        <f t="shared" si="70"/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f t="shared" si="71"/>
        <v>0</v>
      </c>
      <c r="BZ176" s="16"/>
      <c r="CA176" s="22"/>
    </row>
    <row r="177" spans="1:79" ht="45">
      <c r="A177" s="13"/>
      <c r="B177" s="54" t="s">
        <v>402</v>
      </c>
      <c r="C177" s="31" t="s">
        <v>252</v>
      </c>
      <c r="D177" s="16">
        <v>0.696995</v>
      </c>
      <c r="E177" s="16">
        <v>0</v>
      </c>
      <c r="F177" s="16">
        <f t="shared" si="59"/>
        <v>0.696995</v>
      </c>
      <c r="G177" s="16">
        <f t="shared" si="60"/>
        <v>0</v>
      </c>
      <c r="H177" s="16">
        <f t="shared" si="61"/>
        <v>0</v>
      </c>
      <c r="I177" s="16">
        <f t="shared" si="62"/>
        <v>0</v>
      </c>
      <c r="J177" s="16">
        <f t="shared" si="63"/>
        <v>0</v>
      </c>
      <c r="K177" s="16">
        <f t="shared" si="64"/>
        <v>13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0.696995</v>
      </c>
      <c r="U177" s="16">
        <v>0</v>
      </c>
      <c r="V177" s="16">
        <v>0</v>
      </c>
      <c r="W177" s="16">
        <v>0</v>
      </c>
      <c r="X177" s="16">
        <v>0</v>
      </c>
      <c r="Y177" s="16">
        <v>13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f t="shared" si="65"/>
        <v>0.69720521</v>
      </c>
      <c r="AP177" s="16">
        <f t="shared" si="66"/>
        <v>0</v>
      </c>
      <c r="AQ177" s="16">
        <f t="shared" si="67"/>
        <v>0</v>
      </c>
      <c r="AR177" s="16">
        <f t="shared" si="68"/>
        <v>0</v>
      </c>
      <c r="AS177" s="16">
        <f t="shared" si="69"/>
        <v>0</v>
      </c>
      <c r="AT177" s="16">
        <f t="shared" si="70"/>
        <v>13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0.69720521</v>
      </c>
      <c r="BD177" s="16">
        <v>0</v>
      </c>
      <c r="BE177" s="16">
        <v>0</v>
      </c>
      <c r="BF177" s="16">
        <v>0</v>
      </c>
      <c r="BG177" s="16">
        <v>0</v>
      </c>
      <c r="BH177" s="16">
        <v>13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f t="shared" si="71"/>
        <v>0.00021020999999998846</v>
      </c>
      <c r="BZ177" s="16">
        <f t="shared" si="72"/>
        <v>0.030159470297489718</v>
      </c>
      <c r="CA177" s="17"/>
    </row>
    <row r="178" spans="1:79" ht="15">
      <c r="A178" s="13"/>
      <c r="B178" s="55" t="s">
        <v>166</v>
      </c>
      <c r="C178" s="31"/>
      <c r="D178" s="16">
        <v>0</v>
      </c>
      <c r="E178" s="16">
        <v>0</v>
      </c>
      <c r="F178" s="16">
        <f t="shared" si="59"/>
        <v>0</v>
      </c>
      <c r="G178" s="16">
        <f t="shared" si="60"/>
        <v>0</v>
      </c>
      <c r="H178" s="16">
        <f t="shared" si="61"/>
        <v>0</v>
      </c>
      <c r="I178" s="16">
        <f t="shared" si="62"/>
        <v>0</v>
      </c>
      <c r="J178" s="16">
        <f t="shared" si="63"/>
        <v>0</v>
      </c>
      <c r="K178" s="16">
        <f t="shared" si="64"/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f t="shared" si="65"/>
        <v>0</v>
      </c>
      <c r="AP178" s="16">
        <f t="shared" si="66"/>
        <v>0</v>
      </c>
      <c r="AQ178" s="16">
        <f t="shared" si="67"/>
        <v>0</v>
      </c>
      <c r="AR178" s="16">
        <f t="shared" si="68"/>
        <v>0</v>
      </c>
      <c r="AS178" s="16">
        <f t="shared" si="69"/>
        <v>0</v>
      </c>
      <c r="AT178" s="16">
        <f t="shared" si="70"/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f t="shared" si="71"/>
        <v>0</v>
      </c>
      <c r="BZ178" s="16"/>
      <c r="CA178" s="17"/>
    </row>
    <row r="179" spans="1:79" ht="30">
      <c r="A179" s="13"/>
      <c r="B179" s="56" t="s">
        <v>403</v>
      </c>
      <c r="C179" s="31" t="s">
        <v>252</v>
      </c>
      <c r="D179" s="16">
        <v>0.6433800000000001</v>
      </c>
      <c r="E179" s="16">
        <v>0</v>
      </c>
      <c r="F179" s="16">
        <f t="shared" si="59"/>
        <v>0.6433800000000001</v>
      </c>
      <c r="G179" s="16">
        <f t="shared" si="60"/>
        <v>0</v>
      </c>
      <c r="H179" s="16">
        <f t="shared" si="61"/>
        <v>0</v>
      </c>
      <c r="I179" s="16">
        <f t="shared" si="62"/>
        <v>0</v>
      </c>
      <c r="J179" s="16">
        <f t="shared" si="63"/>
        <v>0</v>
      </c>
      <c r="K179" s="16">
        <f t="shared" si="64"/>
        <v>12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0.6433800000000001</v>
      </c>
      <c r="U179" s="16">
        <v>0</v>
      </c>
      <c r="V179" s="16">
        <v>0</v>
      </c>
      <c r="W179" s="16">
        <v>0</v>
      </c>
      <c r="X179" s="16">
        <v>0</v>
      </c>
      <c r="Y179" s="16">
        <v>12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f t="shared" si="65"/>
        <v>0.64360924</v>
      </c>
      <c r="AP179" s="16">
        <f t="shared" si="66"/>
        <v>0</v>
      </c>
      <c r="AQ179" s="16">
        <f t="shared" si="67"/>
        <v>0</v>
      </c>
      <c r="AR179" s="16">
        <f t="shared" si="68"/>
        <v>0</v>
      </c>
      <c r="AS179" s="16">
        <f t="shared" si="69"/>
        <v>0</v>
      </c>
      <c r="AT179" s="16">
        <f t="shared" si="70"/>
        <v>12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0.64360924</v>
      </c>
      <c r="BD179" s="16">
        <v>0</v>
      </c>
      <c r="BE179" s="16">
        <v>0</v>
      </c>
      <c r="BF179" s="16">
        <v>0</v>
      </c>
      <c r="BG179" s="16">
        <v>0</v>
      </c>
      <c r="BH179" s="16">
        <v>12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f t="shared" si="71"/>
        <v>0.0002292399999999084</v>
      </c>
      <c r="BZ179" s="16">
        <f t="shared" si="72"/>
        <v>0.035630576020378064</v>
      </c>
      <c r="CA179" s="17"/>
    </row>
    <row r="180" spans="1:79" ht="25.5">
      <c r="A180" s="20" t="s">
        <v>231</v>
      </c>
      <c r="B180" s="74" t="s">
        <v>171</v>
      </c>
      <c r="C180" s="30" t="s">
        <v>253</v>
      </c>
      <c r="D180" s="16">
        <v>2.007978</v>
      </c>
      <c r="E180" s="16">
        <v>0</v>
      </c>
      <c r="F180" s="16">
        <f t="shared" si="59"/>
        <v>2.007978</v>
      </c>
      <c r="G180" s="16">
        <f t="shared" si="60"/>
        <v>0</v>
      </c>
      <c r="H180" s="16">
        <f t="shared" si="61"/>
        <v>0</v>
      </c>
      <c r="I180" s="16">
        <f t="shared" si="62"/>
        <v>0</v>
      </c>
      <c r="J180" s="16">
        <f t="shared" si="63"/>
        <v>0</v>
      </c>
      <c r="K180" s="16">
        <f t="shared" si="64"/>
        <v>21</v>
      </c>
      <c r="L180" s="16">
        <v>0</v>
      </c>
      <c r="M180" s="16">
        <v>0.696016</v>
      </c>
      <c r="N180" s="16">
        <v>0</v>
      </c>
      <c r="O180" s="16">
        <v>0</v>
      </c>
      <c r="P180" s="16">
        <v>0</v>
      </c>
      <c r="Q180" s="16">
        <v>0</v>
      </c>
      <c r="R180" s="16">
        <f>SUM(R183:R197)</f>
        <v>8</v>
      </c>
      <c r="S180" s="16">
        <f aca="true" t="shared" si="74" ref="S180:AM180">SUM(S183:S197)</f>
        <v>0</v>
      </c>
      <c r="T180" s="16">
        <f t="shared" si="74"/>
        <v>0.960488</v>
      </c>
      <c r="U180" s="16">
        <f t="shared" si="74"/>
        <v>0</v>
      </c>
      <c r="V180" s="16">
        <f t="shared" si="74"/>
        <v>0</v>
      </c>
      <c r="W180" s="16">
        <f t="shared" si="74"/>
        <v>0</v>
      </c>
      <c r="X180" s="16">
        <f t="shared" si="74"/>
        <v>0</v>
      </c>
      <c r="Y180" s="16">
        <f t="shared" si="74"/>
        <v>10</v>
      </c>
      <c r="Z180" s="16">
        <f t="shared" si="74"/>
        <v>0</v>
      </c>
      <c r="AA180" s="16">
        <f t="shared" si="74"/>
        <v>0.35147399999999995</v>
      </c>
      <c r="AB180" s="16">
        <f t="shared" si="74"/>
        <v>0</v>
      </c>
      <c r="AC180" s="16">
        <f t="shared" si="74"/>
        <v>0</v>
      </c>
      <c r="AD180" s="16">
        <f t="shared" si="74"/>
        <v>0</v>
      </c>
      <c r="AE180" s="16">
        <f t="shared" si="74"/>
        <v>0</v>
      </c>
      <c r="AF180" s="16">
        <f t="shared" si="74"/>
        <v>3</v>
      </c>
      <c r="AG180" s="16">
        <f t="shared" si="74"/>
        <v>0</v>
      </c>
      <c r="AH180" s="16">
        <f t="shared" si="74"/>
        <v>0</v>
      </c>
      <c r="AI180" s="16">
        <f t="shared" si="74"/>
        <v>0</v>
      </c>
      <c r="AJ180" s="16">
        <f t="shared" si="74"/>
        <v>0</v>
      </c>
      <c r="AK180" s="16">
        <f t="shared" si="74"/>
        <v>0</v>
      </c>
      <c r="AL180" s="16">
        <f t="shared" si="74"/>
        <v>0</v>
      </c>
      <c r="AM180" s="16">
        <f t="shared" si="74"/>
        <v>0</v>
      </c>
      <c r="AN180" s="16">
        <v>0</v>
      </c>
      <c r="AO180" s="16">
        <f t="shared" si="65"/>
        <v>2.0013868</v>
      </c>
      <c r="AP180" s="16">
        <f t="shared" si="66"/>
        <v>0</v>
      </c>
      <c r="AQ180" s="16">
        <f t="shared" si="67"/>
        <v>0</v>
      </c>
      <c r="AR180" s="16">
        <f t="shared" si="68"/>
        <v>0</v>
      </c>
      <c r="AS180" s="16">
        <f t="shared" si="69"/>
        <v>0</v>
      </c>
      <c r="AT180" s="16">
        <f t="shared" si="70"/>
        <v>21</v>
      </c>
      <c r="AU180" s="16">
        <v>0</v>
      </c>
      <c r="AV180" s="16">
        <f aca="true" t="shared" si="75" ref="AV180:BO180">SUM(AV183:AV197)</f>
        <v>0.67300865</v>
      </c>
      <c r="AW180" s="16">
        <f t="shared" si="75"/>
        <v>0</v>
      </c>
      <c r="AX180" s="16">
        <f t="shared" si="75"/>
        <v>0</v>
      </c>
      <c r="AY180" s="16">
        <f t="shared" si="75"/>
        <v>0</v>
      </c>
      <c r="AZ180" s="16">
        <f t="shared" si="75"/>
        <v>0</v>
      </c>
      <c r="BA180" s="16">
        <f t="shared" si="75"/>
        <v>8</v>
      </c>
      <c r="BB180" s="16">
        <f t="shared" si="75"/>
        <v>0</v>
      </c>
      <c r="BC180" s="16">
        <f t="shared" si="75"/>
        <v>1.3283781500000003</v>
      </c>
      <c r="BD180" s="16">
        <f t="shared" si="75"/>
        <v>0</v>
      </c>
      <c r="BE180" s="16">
        <f t="shared" si="75"/>
        <v>0</v>
      </c>
      <c r="BF180" s="16">
        <f t="shared" si="75"/>
        <v>0</v>
      </c>
      <c r="BG180" s="16">
        <f t="shared" si="75"/>
        <v>0</v>
      </c>
      <c r="BH180" s="16">
        <f t="shared" si="75"/>
        <v>13</v>
      </c>
      <c r="BI180" s="16">
        <f t="shared" si="75"/>
        <v>0</v>
      </c>
      <c r="BJ180" s="16">
        <f t="shared" si="75"/>
        <v>0</v>
      </c>
      <c r="BK180" s="16">
        <f t="shared" si="75"/>
        <v>0</v>
      </c>
      <c r="BL180" s="16">
        <f t="shared" si="75"/>
        <v>0</v>
      </c>
      <c r="BM180" s="16">
        <f t="shared" si="75"/>
        <v>0</v>
      </c>
      <c r="BN180" s="16">
        <f t="shared" si="75"/>
        <v>0</v>
      </c>
      <c r="BO180" s="16">
        <f t="shared" si="75"/>
        <v>0</v>
      </c>
      <c r="BP180" s="16">
        <f aca="true" t="shared" si="76" ref="BP180:BV180">SUM(BP183:BP195)</f>
        <v>0</v>
      </c>
      <c r="BQ180" s="16">
        <v>0</v>
      </c>
      <c r="BR180" s="16">
        <f t="shared" si="76"/>
        <v>0</v>
      </c>
      <c r="BS180" s="16">
        <f t="shared" si="76"/>
        <v>0</v>
      </c>
      <c r="BT180" s="16">
        <f t="shared" si="76"/>
        <v>0</v>
      </c>
      <c r="BU180" s="16">
        <f t="shared" si="76"/>
        <v>0</v>
      </c>
      <c r="BV180" s="16">
        <f t="shared" si="76"/>
        <v>0</v>
      </c>
      <c r="BW180" s="16">
        <v>0</v>
      </c>
      <c r="BX180" s="16">
        <v>0</v>
      </c>
      <c r="BY180" s="16">
        <f t="shared" si="71"/>
        <v>-0.006591199999999908</v>
      </c>
      <c r="BZ180" s="16">
        <f t="shared" si="72"/>
        <v>-0.32825060832339337</v>
      </c>
      <c r="CA180" s="17"/>
    </row>
    <row r="181" spans="1:79" ht="13.5">
      <c r="A181" s="13"/>
      <c r="B181" s="23" t="s">
        <v>245</v>
      </c>
      <c r="C181" s="31"/>
      <c r="D181" s="16">
        <v>0</v>
      </c>
      <c r="E181" s="16">
        <v>0</v>
      </c>
      <c r="F181" s="16">
        <f t="shared" si="59"/>
        <v>0</v>
      </c>
      <c r="G181" s="16">
        <f t="shared" si="60"/>
        <v>0</v>
      </c>
      <c r="H181" s="16">
        <f t="shared" si="61"/>
        <v>0</v>
      </c>
      <c r="I181" s="16">
        <f t="shared" si="62"/>
        <v>0</v>
      </c>
      <c r="J181" s="16">
        <f t="shared" si="63"/>
        <v>0</v>
      </c>
      <c r="K181" s="16">
        <f t="shared" si="64"/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f t="shared" si="65"/>
        <v>0</v>
      </c>
      <c r="AP181" s="16">
        <f t="shared" si="66"/>
        <v>0</v>
      </c>
      <c r="AQ181" s="16">
        <f t="shared" si="67"/>
        <v>0</v>
      </c>
      <c r="AR181" s="16">
        <f t="shared" si="68"/>
        <v>0</v>
      </c>
      <c r="AS181" s="16">
        <f t="shared" si="69"/>
        <v>0</v>
      </c>
      <c r="AT181" s="16">
        <f t="shared" si="70"/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 t="shared" si="71"/>
        <v>0</v>
      </c>
      <c r="BZ181" s="16"/>
      <c r="CA181" s="17"/>
    </row>
    <row r="182" spans="1:79" ht="13.5">
      <c r="A182" s="13"/>
      <c r="B182" s="23" t="s">
        <v>177</v>
      </c>
      <c r="C182" s="31"/>
      <c r="D182" s="16">
        <v>0</v>
      </c>
      <c r="E182" s="16">
        <v>0</v>
      </c>
      <c r="F182" s="16">
        <f t="shared" si="59"/>
        <v>0</v>
      </c>
      <c r="G182" s="16">
        <f t="shared" si="60"/>
        <v>0</v>
      </c>
      <c r="H182" s="16">
        <f t="shared" si="61"/>
        <v>0</v>
      </c>
      <c r="I182" s="16">
        <f t="shared" si="62"/>
        <v>0</v>
      </c>
      <c r="J182" s="16">
        <f t="shared" si="63"/>
        <v>0</v>
      </c>
      <c r="K182" s="16">
        <f t="shared" si="64"/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f t="shared" si="65"/>
        <v>0</v>
      </c>
      <c r="AP182" s="16">
        <f t="shared" si="66"/>
        <v>0</v>
      </c>
      <c r="AQ182" s="16">
        <f t="shared" si="67"/>
        <v>0</v>
      </c>
      <c r="AR182" s="16">
        <f t="shared" si="68"/>
        <v>0</v>
      </c>
      <c r="AS182" s="16">
        <f t="shared" si="69"/>
        <v>0</v>
      </c>
      <c r="AT182" s="16">
        <f t="shared" si="70"/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f t="shared" si="71"/>
        <v>0</v>
      </c>
      <c r="BZ182" s="16"/>
      <c r="CA182" s="17"/>
    </row>
    <row r="183" spans="1:79" ht="30">
      <c r="A183" s="13"/>
      <c r="B183" s="57" t="s">
        <v>404</v>
      </c>
      <c r="C183" s="31" t="s">
        <v>253</v>
      </c>
      <c r="D183" s="16">
        <v>0</v>
      </c>
      <c r="E183" s="16">
        <v>0</v>
      </c>
      <c r="F183" s="16">
        <f t="shared" si="59"/>
        <v>0</v>
      </c>
      <c r="G183" s="16">
        <f t="shared" si="60"/>
        <v>0</v>
      </c>
      <c r="H183" s="16">
        <f t="shared" si="61"/>
        <v>0</v>
      </c>
      <c r="I183" s="16">
        <f t="shared" si="62"/>
        <v>0</v>
      </c>
      <c r="J183" s="16">
        <f t="shared" si="63"/>
        <v>0</v>
      </c>
      <c r="K183" s="16">
        <f t="shared" si="64"/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f>SUM(S186:S204)</f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/>
      <c r="Z183" s="16">
        <f>SUM(Z186:Z204)</f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f>SUM(AG186:AG204)</f>
        <v>0</v>
      </c>
      <c r="AH183" s="16">
        <v>0</v>
      </c>
      <c r="AI183" s="16">
        <f>SUM(AI186:AI204)</f>
        <v>0</v>
      </c>
      <c r="AJ183" s="16">
        <f>SUM(AJ186:AJ204)</f>
        <v>0</v>
      </c>
      <c r="AK183" s="16"/>
      <c r="AL183" s="16"/>
      <c r="AM183" s="16"/>
      <c r="AN183" s="16">
        <v>0</v>
      </c>
      <c r="AO183" s="16">
        <f t="shared" si="65"/>
        <v>0</v>
      </c>
      <c r="AP183" s="16">
        <f t="shared" si="66"/>
        <v>0</v>
      </c>
      <c r="AQ183" s="16">
        <f t="shared" si="67"/>
        <v>0</v>
      </c>
      <c r="AR183" s="16">
        <f t="shared" si="68"/>
        <v>0</v>
      </c>
      <c r="AS183" s="16">
        <f t="shared" si="69"/>
        <v>0</v>
      </c>
      <c r="AT183" s="16">
        <f t="shared" si="70"/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f>SUM(BB186:BB204)</f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f>SUM(BI186:BI204)</f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f>SUM(BP186:BP204)</f>
        <v>0</v>
      </c>
      <c r="BQ183" s="16">
        <v>0</v>
      </c>
      <c r="BR183" s="16">
        <f>SUM(BR186:BR204)</f>
        <v>0</v>
      </c>
      <c r="BS183" s="16">
        <f>SUM(BS186:BS204)</f>
        <v>0</v>
      </c>
      <c r="BT183" s="16"/>
      <c r="BU183" s="16"/>
      <c r="BV183" s="16"/>
      <c r="BW183" s="16">
        <v>0</v>
      </c>
      <c r="BX183" s="16">
        <v>0</v>
      </c>
      <c r="BY183" s="16">
        <f t="shared" si="71"/>
        <v>0</v>
      </c>
      <c r="BZ183" s="16"/>
      <c r="CA183" s="17"/>
    </row>
    <row r="184" spans="1:79" ht="30">
      <c r="A184" s="13"/>
      <c r="B184" s="58" t="s">
        <v>405</v>
      </c>
      <c r="C184" s="31" t="s">
        <v>253</v>
      </c>
      <c r="D184" s="16">
        <v>0.26100599999999996</v>
      </c>
      <c r="E184" s="16">
        <v>0</v>
      </c>
      <c r="F184" s="16">
        <f t="shared" si="59"/>
        <v>0.26100599999999996</v>
      </c>
      <c r="G184" s="16">
        <f t="shared" si="60"/>
        <v>0</v>
      </c>
      <c r="H184" s="16">
        <f t="shared" si="61"/>
        <v>0</v>
      </c>
      <c r="I184" s="16">
        <f t="shared" si="62"/>
        <v>0</v>
      </c>
      <c r="J184" s="16">
        <f t="shared" si="63"/>
        <v>0</v>
      </c>
      <c r="K184" s="16">
        <f t="shared" si="64"/>
        <v>3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/>
      <c r="S184" s="16">
        <v>0</v>
      </c>
      <c r="T184" s="16">
        <v>0.26100599999999996</v>
      </c>
      <c r="U184" s="16">
        <v>0</v>
      </c>
      <c r="V184" s="16">
        <v>0</v>
      </c>
      <c r="W184" s="16">
        <v>0</v>
      </c>
      <c r="X184" s="16">
        <v>0</v>
      </c>
      <c r="Y184" s="16">
        <v>3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f t="shared" si="65"/>
        <v>0.2613595</v>
      </c>
      <c r="AP184" s="16">
        <f t="shared" si="66"/>
        <v>0</v>
      </c>
      <c r="AQ184" s="16">
        <f t="shared" si="67"/>
        <v>0</v>
      </c>
      <c r="AR184" s="16">
        <f t="shared" si="68"/>
        <v>0</v>
      </c>
      <c r="AS184" s="16">
        <f t="shared" si="69"/>
        <v>0</v>
      </c>
      <c r="AT184" s="16">
        <f t="shared" si="70"/>
        <v>3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0.2613595</v>
      </c>
      <c r="BD184" s="16">
        <v>0</v>
      </c>
      <c r="BE184" s="16">
        <v>0</v>
      </c>
      <c r="BF184" s="16">
        <v>0</v>
      </c>
      <c r="BG184" s="16">
        <v>0</v>
      </c>
      <c r="BH184" s="16">
        <v>3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f t="shared" si="71"/>
        <v>0.0003535000000000621</v>
      </c>
      <c r="BZ184" s="16">
        <f t="shared" si="72"/>
        <v>0.13543749952110762</v>
      </c>
      <c r="CA184" s="17"/>
    </row>
    <row r="185" spans="1:79" ht="45">
      <c r="A185" s="13"/>
      <c r="B185" s="58" t="s">
        <v>406</v>
      </c>
      <c r="C185" s="31" t="s">
        <v>253</v>
      </c>
      <c r="D185" s="16">
        <v>0.696016</v>
      </c>
      <c r="E185" s="16">
        <v>0</v>
      </c>
      <c r="F185" s="16">
        <f t="shared" si="59"/>
        <v>0.696016</v>
      </c>
      <c r="G185" s="16">
        <f t="shared" si="60"/>
        <v>0</v>
      </c>
      <c r="H185" s="16">
        <f t="shared" si="61"/>
        <v>0</v>
      </c>
      <c r="I185" s="16">
        <f t="shared" si="62"/>
        <v>0</v>
      </c>
      <c r="J185" s="16">
        <f t="shared" si="63"/>
        <v>0</v>
      </c>
      <c r="K185" s="16">
        <f t="shared" si="64"/>
        <v>8</v>
      </c>
      <c r="L185" s="16">
        <v>0</v>
      </c>
      <c r="M185" s="16">
        <v>0.348008</v>
      </c>
      <c r="N185" s="16">
        <v>0</v>
      </c>
      <c r="O185" s="16">
        <v>0</v>
      </c>
      <c r="P185" s="16">
        <v>0</v>
      </c>
      <c r="Q185" s="16">
        <v>0</v>
      </c>
      <c r="R185" s="16">
        <v>4</v>
      </c>
      <c r="S185" s="16">
        <v>0</v>
      </c>
      <c r="T185" s="16">
        <v>0.348008</v>
      </c>
      <c r="U185" s="16">
        <v>0</v>
      </c>
      <c r="V185" s="16">
        <v>0</v>
      </c>
      <c r="W185" s="16">
        <v>0</v>
      </c>
      <c r="X185" s="16">
        <v>0</v>
      </c>
      <c r="Y185" s="16">
        <v>4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f t="shared" si="65"/>
        <v>0.69619687</v>
      </c>
      <c r="AP185" s="16">
        <f t="shared" si="66"/>
        <v>0</v>
      </c>
      <c r="AQ185" s="16">
        <f t="shared" si="67"/>
        <v>0</v>
      </c>
      <c r="AR185" s="16">
        <f t="shared" si="68"/>
        <v>0</v>
      </c>
      <c r="AS185" s="16">
        <f t="shared" si="69"/>
        <v>0</v>
      </c>
      <c r="AT185" s="16">
        <f t="shared" si="70"/>
        <v>8</v>
      </c>
      <c r="AU185" s="16">
        <v>0</v>
      </c>
      <c r="AV185" s="16">
        <v>0.33504071999999996</v>
      </c>
      <c r="AW185" s="16">
        <v>0</v>
      </c>
      <c r="AX185" s="16">
        <v>0</v>
      </c>
      <c r="AY185" s="16">
        <v>0</v>
      </c>
      <c r="AZ185" s="16">
        <v>0</v>
      </c>
      <c r="BA185" s="16">
        <v>4</v>
      </c>
      <c r="BB185" s="16">
        <v>0</v>
      </c>
      <c r="BC185" s="16">
        <v>0.36115615</v>
      </c>
      <c r="BD185" s="16">
        <v>0</v>
      </c>
      <c r="BE185" s="16">
        <v>0</v>
      </c>
      <c r="BF185" s="16">
        <v>0</v>
      </c>
      <c r="BG185" s="16">
        <v>0</v>
      </c>
      <c r="BH185" s="16">
        <v>4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 t="shared" si="71"/>
        <v>0.00018086999999999964</v>
      </c>
      <c r="BZ185" s="16">
        <f t="shared" si="72"/>
        <v>0.025986471575366033</v>
      </c>
      <c r="CA185" s="17"/>
    </row>
    <row r="186" spans="1:79" ht="44.25">
      <c r="A186" s="13"/>
      <c r="B186" s="58" t="s">
        <v>407</v>
      </c>
      <c r="C186" s="31" t="s">
        <v>253</v>
      </c>
      <c r="D186" s="16">
        <v>0.132236</v>
      </c>
      <c r="E186" s="16">
        <v>0</v>
      </c>
      <c r="F186" s="16">
        <f t="shared" si="59"/>
        <v>0.132236</v>
      </c>
      <c r="G186" s="16">
        <f t="shared" si="60"/>
        <v>0</v>
      </c>
      <c r="H186" s="16">
        <f t="shared" si="61"/>
        <v>0</v>
      </c>
      <c r="I186" s="16">
        <f t="shared" si="62"/>
        <v>0</v>
      </c>
      <c r="J186" s="16">
        <f t="shared" si="63"/>
        <v>0</v>
      </c>
      <c r="K186" s="16">
        <f t="shared" si="64"/>
        <v>1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/>
      <c r="S186" s="16">
        <v>0</v>
      </c>
      <c r="T186" s="16">
        <v>0.132236</v>
      </c>
      <c r="U186" s="16">
        <v>0</v>
      </c>
      <c r="V186" s="16">
        <v>0</v>
      </c>
      <c r="W186" s="16">
        <v>0</v>
      </c>
      <c r="X186" s="16">
        <v>0</v>
      </c>
      <c r="Y186" s="16">
        <v>1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/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f t="shared" si="65"/>
        <v>0.13282848</v>
      </c>
      <c r="AP186" s="16">
        <f t="shared" si="66"/>
        <v>0</v>
      </c>
      <c r="AQ186" s="16">
        <f t="shared" si="67"/>
        <v>0</v>
      </c>
      <c r="AR186" s="16">
        <f t="shared" si="68"/>
        <v>0</v>
      </c>
      <c r="AS186" s="16">
        <f t="shared" si="69"/>
        <v>0</v>
      </c>
      <c r="AT186" s="16">
        <f t="shared" si="70"/>
        <v>1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0.13282848</v>
      </c>
      <c r="BD186" s="16">
        <v>0</v>
      </c>
      <c r="BE186" s="16">
        <v>0</v>
      </c>
      <c r="BF186" s="16">
        <v>0</v>
      </c>
      <c r="BG186" s="16">
        <v>0</v>
      </c>
      <c r="BH186" s="16">
        <v>1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 t="shared" si="71"/>
        <v>0.0005924800000000063</v>
      </c>
      <c r="BZ186" s="16">
        <f t="shared" si="72"/>
        <v>0.44804743035180006</v>
      </c>
      <c r="CA186" s="17"/>
    </row>
    <row r="187" spans="1:79" ht="44.25">
      <c r="A187" s="13"/>
      <c r="B187" s="58" t="s">
        <v>408</v>
      </c>
      <c r="C187" s="31" t="s">
        <v>253</v>
      </c>
      <c r="D187" s="16">
        <v>0.132236</v>
      </c>
      <c r="E187" s="16">
        <v>0</v>
      </c>
      <c r="F187" s="16">
        <f t="shared" si="59"/>
        <v>0.132236</v>
      </c>
      <c r="G187" s="16">
        <f t="shared" si="60"/>
        <v>0</v>
      </c>
      <c r="H187" s="16">
        <f t="shared" si="61"/>
        <v>0</v>
      </c>
      <c r="I187" s="16">
        <f t="shared" si="62"/>
        <v>0</v>
      </c>
      <c r="J187" s="16">
        <f t="shared" si="63"/>
        <v>0</v>
      </c>
      <c r="K187" s="16">
        <f t="shared" si="64"/>
        <v>1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/>
      <c r="S187" s="16">
        <v>0</v>
      </c>
      <c r="T187" s="16">
        <v>0.132236</v>
      </c>
      <c r="U187" s="16">
        <v>0</v>
      </c>
      <c r="V187" s="16">
        <v>0</v>
      </c>
      <c r="W187" s="16">
        <v>0</v>
      </c>
      <c r="X187" s="16">
        <v>0</v>
      </c>
      <c r="Y187" s="16">
        <v>1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/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f t="shared" si="65"/>
        <v>0.13282848</v>
      </c>
      <c r="AP187" s="16">
        <f t="shared" si="66"/>
        <v>0</v>
      </c>
      <c r="AQ187" s="16">
        <f t="shared" si="67"/>
        <v>0</v>
      </c>
      <c r="AR187" s="16">
        <f t="shared" si="68"/>
        <v>0</v>
      </c>
      <c r="AS187" s="16">
        <f t="shared" si="69"/>
        <v>0</v>
      </c>
      <c r="AT187" s="16">
        <f t="shared" si="70"/>
        <v>1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0.13282848</v>
      </c>
      <c r="BD187" s="16">
        <v>0</v>
      </c>
      <c r="BE187" s="16">
        <v>0</v>
      </c>
      <c r="BF187" s="16">
        <v>0</v>
      </c>
      <c r="BG187" s="16">
        <v>0</v>
      </c>
      <c r="BH187" s="16">
        <v>1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f t="shared" si="71"/>
        <v>0.0005924800000000063</v>
      </c>
      <c r="BZ187" s="16">
        <f t="shared" si="72"/>
        <v>0.44804743035180006</v>
      </c>
      <c r="CA187" s="17"/>
    </row>
    <row r="188" spans="1:79" ht="44.25">
      <c r="A188" s="13"/>
      <c r="B188" s="58" t="s">
        <v>409</v>
      </c>
      <c r="C188" s="31" t="s">
        <v>253</v>
      </c>
      <c r="D188" s="16">
        <v>0.132236</v>
      </c>
      <c r="E188" s="16">
        <v>0</v>
      </c>
      <c r="F188" s="16">
        <f t="shared" si="59"/>
        <v>0.132236</v>
      </c>
      <c r="G188" s="16">
        <f t="shared" si="60"/>
        <v>0</v>
      </c>
      <c r="H188" s="16">
        <f t="shared" si="61"/>
        <v>0</v>
      </c>
      <c r="I188" s="16">
        <f t="shared" si="62"/>
        <v>0</v>
      </c>
      <c r="J188" s="16">
        <f t="shared" si="63"/>
        <v>0</v>
      </c>
      <c r="K188" s="16">
        <f t="shared" si="64"/>
        <v>1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0.132236</v>
      </c>
      <c r="AB188" s="16">
        <v>0</v>
      </c>
      <c r="AC188" s="16">
        <v>0</v>
      </c>
      <c r="AD188" s="16">
        <v>0</v>
      </c>
      <c r="AE188" s="16">
        <v>0</v>
      </c>
      <c r="AF188" s="16">
        <v>1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f t="shared" si="65"/>
        <v>0.1326096</v>
      </c>
      <c r="AP188" s="16">
        <f t="shared" si="66"/>
        <v>0</v>
      </c>
      <c r="AQ188" s="16">
        <f t="shared" si="67"/>
        <v>0</v>
      </c>
      <c r="AR188" s="16">
        <f t="shared" si="68"/>
        <v>0</v>
      </c>
      <c r="AS188" s="16">
        <f t="shared" si="69"/>
        <v>0</v>
      </c>
      <c r="AT188" s="16">
        <f t="shared" si="70"/>
        <v>1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0.1326096</v>
      </c>
      <c r="BD188" s="16">
        <v>0</v>
      </c>
      <c r="BE188" s="16">
        <v>0</v>
      </c>
      <c r="BF188" s="16">
        <v>0</v>
      </c>
      <c r="BG188" s="16">
        <v>0</v>
      </c>
      <c r="BH188" s="16">
        <v>1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f t="shared" si="71"/>
        <v>0.0003736000000000017</v>
      </c>
      <c r="BZ188" s="16">
        <f t="shared" si="72"/>
        <v>0.2825251822499181</v>
      </c>
      <c r="CA188" s="17"/>
    </row>
    <row r="189" spans="1:79" ht="44.25">
      <c r="A189" s="13"/>
      <c r="B189" s="58" t="s">
        <v>410</v>
      </c>
      <c r="C189" s="31" t="s">
        <v>253</v>
      </c>
      <c r="D189" s="16">
        <v>0.132236</v>
      </c>
      <c r="E189" s="16">
        <v>0</v>
      </c>
      <c r="F189" s="16">
        <f t="shared" si="59"/>
        <v>0.132236</v>
      </c>
      <c r="G189" s="16">
        <f t="shared" si="60"/>
        <v>0</v>
      </c>
      <c r="H189" s="16">
        <f t="shared" si="61"/>
        <v>0</v>
      </c>
      <c r="I189" s="16">
        <f t="shared" si="62"/>
        <v>0</v>
      </c>
      <c r="J189" s="16">
        <f t="shared" si="63"/>
        <v>0</v>
      </c>
      <c r="K189" s="16">
        <f t="shared" si="64"/>
        <v>1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0.132236</v>
      </c>
      <c r="AB189" s="16">
        <v>0</v>
      </c>
      <c r="AC189" s="16">
        <v>0</v>
      </c>
      <c r="AD189" s="16">
        <v>0</v>
      </c>
      <c r="AE189" s="16">
        <v>0</v>
      </c>
      <c r="AF189" s="16">
        <v>1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f t="shared" si="65"/>
        <v>0.13260961</v>
      </c>
      <c r="AP189" s="16">
        <f t="shared" si="66"/>
        <v>0</v>
      </c>
      <c r="AQ189" s="16">
        <f t="shared" si="67"/>
        <v>0</v>
      </c>
      <c r="AR189" s="16">
        <f t="shared" si="68"/>
        <v>0</v>
      </c>
      <c r="AS189" s="16">
        <f t="shared" si="69"/>
        <v>0</v>
      </c>
      <c r="AT189" s="16">
        <f t="shared" si="70"/>
        <v>1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0.13260961</v>
      </c>
      <c r="BD189" s="16">
        <v>0</v>
      </c>
      <c r="BE189" s="16">
        <v>0</v>
      </c>
      <c r="BF189" s="16">
        <v>0</v>
      </c>
      <c r="BG189" s="16">
        <v>0</v>
      </c>
      <c r="BH189" s="16">
        <v>1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f t="shared" si="71"/>
        <v>0.00037360999999999644</v>
      </c>
      <c r="BZ189" s="16">
        <f t="shared" si="72"/>
        <v>0.2825327444871264</v>
      </c>
      <c r="CA189" s="17"/>
    </row>
    <row r="190" spans="1:79" ht="30">
      <c r="A190" s="13"/>
      <c r="B190" s="57" t="s">
        <v>411</v>
      </c>
      <c r="C190" s="31" t="s">
        <v>253</v>
      </c>
      <c r="D190" s="16">
        <v>0</v>
      </c>
      <c r="E190" s="16">
        <v>0</v>
      </c>
      <c r="F190" s="16">
        <f t="shared" si="59"/>
        <v>0</v>
      </c>
      <c r="G190" s="16">
        <f t="shared" si="60"/>
        <v>0</v>
      </c>
      <c r="H190" s="16">
        <f t="shared" si="61"/>
        <v>0</v>
      </c>
      <c r="I190" s="16">
        <f t="shared" si="62"/>
        <v>0</v>
      </c>
      <c r="J190" s="16">
        <f t="shared" si="63"/>
        <v>0</v>
      </c>
      <c r="K190" s="16">
        <f t="shared" si="64"/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/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f t="shared" si="65"/>
        <v>0</v>
      </c>
      <c r="AP190" s="16">
        <f t="shared" si="66"/>
        <v>0</v>
      </c>
      <c r="AQ190" s="16">
        <f t="shared" si="67"/>
        <v>0</v>
      </c>
      <c r="AR190" s="16">
        <f t="shared" si="68"/>
        <v>0</v>
      </c>
      <c r="AS190" s="16">
        <f t="shared" si="69"/>
        <v>0</v>
      </c>
      <c r="AT190" s="16">
        <f t="shared" si="70"/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f t="shared" si="71"/>
        <v>0</v>
      </c>
      <c r="BZ190" s="16"/>
      <c r="CA190" s="17"/>
    </row>
    <row r="191" spans="1:79" ht="30">
      <c r="A191" s="13"/>
      <c r="B191" s="57" t="s">
        <v>412</v>
      </c>
      <c r="C191" s="31" t="s">
        <v>253</v>
      </c>
      <c r="D191" s="16">
        <v>0</v>
      </c>
      <c r="E191" s="16">
        <v>0</v>
      </c>
      <c r="F191" s="16">
        <f t="shared" si="59"/>
        <v>0</v>
      </c>
      <c r="G191" s="16">
        <f t="shared" si="60"/>
        <v>0</v>
      </c>
      <c r="H191" s="16">
        <f t="shared" si="61"/>
        <v>0</v>
      </c>
      <c r="I191" s="16">
        <f t="shared" si="62"/>
        <v>0</v>
      </c>
      <c r="J191" s="16">
        <f t="shared" si="63"/>
        <v>0</v>
      </c>
      <c r="K191" s="16">
        <f t="shared" si="64"/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/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f t="shared" si="65"/>
        <v>0</v>
      </c>
      <c r="AP191" s="16">
        <f t="shared" si="66"/>
        <v>0</v>
      </c>
      <c r="AQ191" s="16">
        <f t="shared" si="67"/>
        <v>0</v>
      </c>
      <c r="AR191" s="16">
        <f t="shared" si="68"/>
        <v>0</v>
      </c>
      <c r="AS191" s="16">
        <f t="shared" si="69"/>
        <v>0</v>
      </c>
      <c r="AT191" s="16">
        <f t="shared" si="70"/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f t="shared" si="71"/>
        <v>0</v>
      </c>
      <c r="BZ191" s="16"/>
      <c r="CA191" s="17"/>
    </row>
    <row r="192" spans="1:79" ht="30">
      <c r="A192" s="13"/>
      <c r="B192" s="57" t="s">
        <v>413</v>
      </c>
      <c r="C192" s="31" t="s">
        <v>253</v>
      </c>
      <c r="D192" s="16">
        <v>0</v>
      </c>
      <c r="E192" s="16">
        <v>0</v>
      </c>
      <c r="F192" s="16">
        <f t="shared" si="59"/>
        <v>0</v>
      </c>
      <c r="G192" s="16">
        <f t="shared" si="60"/>
        <v>0</v>
      </c>
      <c r="H192" s="16">
        <f t="shared" si="61"/>
        <v>0</v>
      </c>
      <c r="I192" s="16">
        <f t="shared" si="62"/>
        <v>0</v>
      </c>
      <c r="J192" s="16">
        <f t="shared" si="63"/>
        <v>0</v>
      </c>
      <c r="K192" s="16">
        <f t="shared" si="64"/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/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f t="shared" si="65"/>
        <v>0</v>
      </c>
      <c r="AP192" s="16">
        <f t="shared" si="66"/>
        <v>0</v>
      </c>
      <c r="AQ192" s="16">
        <f t="shared" si="67"/>
        <v>0</v>
      </c>
      <c r="AR192" s="16">
        <f t="shared" si="68"/>
        <v>0</v>
      </c>
      <c r="AS192" s="16">
        <f t="shared" si="69"/>
        <v>0</v>
      </c>
      <c r="AT192" s="16">
        <f t="shared" si="70"/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0</v>
      </c>
      <c r="BX192" s="16">
        <v>0</v>
      </c>
      <c r="BY192" s="16">
        <f t="shared" si="71"/>
        <v>0</v>
      </c>
      <c r="BZ192" s="16"/>
      <c r="CA192" s="17"/>
    </row>
    <row r="193" spans="1:79" ht="15">
      <c r="A193" s="13"/>
      <c r="B193" s="48" t="s">
        <v>166</v>
      </c>
      <c r="C193" s="31"/>
      <c r="D193" s="16">
        <v>0</v>
      </c>
      <c r="E193" s="16">
        <v>0</v>
      </c>
      <c r="F193" s="16">
        <f t="shared" si="59"/>
        <v>0</v>
      </c>
      <c r="G193" s="16">
        <f t="shared" si="60"/>
        <v>0</v>
      </c>
      <c r="H193" s="16">
        <f t="shared" si="61"/>
        <v>0</v>
      </c>
      <c r="I193" s="16">
        <f t="shared" si="62"/>
        <v>0</v>
      </c>
      <c r="J193" s="16">
        <f t="shared" si="63"/>
        <v>0</v>
      </c>
      <c r="K193" s="16">
        <f t="shared" si="64"/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f t="shared" si="65"/>
        <v>0</v>
      </c>
      <c r="AP193" s="16">
        <f t="shared" si="66"/>
        <v>0</v>
      </c>
      <c r="AQ193" s="16">
        <f t="shared" si="67"/>
        <v>0</v>
      </c>
      <c r="AR193" s="16">
        <f t="shared" si="68"/>
        <v>0</v>
      </c>
      <c r="AS193" s="16">
        <f t="shared" si="69"/>
        <v>0</v>
      </c>
      <c r="AT193" s="16">
        <f t="shared" si="70"/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0</v>
      </c>
      <c r="BX193" s="16">
        <v>0</v>
      </c>
      <c r="BY193" s="16">
        <f t="shared" si="71"/>
        <v>0</v>
      </c>
      <c r="BZ193" s="16"/>
      <c r="CA193" s="17"/>
    </row>
    <row r="194" spans="1:79" ht="45">
      <c r="A194" s="13"/>
      <c r="B194" s="49" t="s">
        <v>254</v>
      </c>
      <c r="C194" s="31" t="s">
        <v>253</v>
      </c>
      <c r="D194" s="16">
        <v>0.348008</v>
      </c>
      <c r="E194" s="16">
        <v>0</v>
      </c>
      <c r="F194" s="16">
        <f t="shared" si="59"/>
        <v>0.348008</v>
      </c>
      <c r="G194" s="16">
        <f t="shared" si="60"/>
        <v>0</v>
      </c>
      <c r="H194" s="16">
        <f t="shared" si="61"/>
        <v>0</v>
      </c>
      <c r="I194" s="16">
        <f t="shared" si="62"/>
        <v>0</v>
      </c>
      <c r="J194" s="16">
        <f t="shared" si="63"/>
        <v>0</v>
      </c>
      <c r="K194" s="16">
        <f t="shared" si="64"/>
        <v>4</v>
      </c>
      <c r="L194" s="16">
        <v>0</v>
      </c>
      <c r="M194" s="16">
        <v>0.348008</v>
      </c>
      <c r="N194" s="16">
        <v>0</v>
      </c>
      <c r="O194" s="16">
        <v>0</v>
      </c>
      <c r="P194" s="16">
        <v>0</v>
      </c>
      <c r="Q194" s="16">
        <v>0</v>
      </c>
      <c r="R194" s="16">
        <v>4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f t="shared" si="65"/>
        <v>0.33796793</v>
      </c>
      <c r="AP194" s="16">
        <f t="shared" si="66"/>
        <v>0</v>
      </c>
      <c r="AQ194" s="16">
        <f t="shared" si="67"/>
        <v>0</v>
      </c>
      <c r="AR194" s="16">
        <f t="shared" si="68"/>
        <v>0</v>
      </c>
      <c r="AS194" s="16">
        <f t="shared" si="69"/>
        <v>0</v>
      </c>
      <c r="AT194" s="16">
        <f t="shared" si="70"/>
        <v>4</v>
      </c>
      <c r="AU194" s="16">
        <v>0</v>
      </c>
      <c r="AV194" s="16">
        <v>0.33796793</v>
      </c>
      <c r="AW194" s="16">
        <v>0</v>
      </c>
      <c r="AX194" s="16">
        <v>0</v>
      </c>
      <c r="AY194" s="16">
        <v>0</v>
      </c>
      <c r="AZ194" s="16">
        <v>0</v>
      </c>
      <c r="BA194" s="16">
        <v>4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f t="shared" si="71"/>
        <v>-0.010040069999999957</v>
      </c>
      <c r="BZ194" s="16">
        <f t="shared" si="72"/>
        <v>-2.8850112641088588</v>
      </c>
      <c r="CA194" s="17"/>
    </row>
    <row r="195" spans="1:79" ht="45">
      <c r="A195" s="13"/>
      <c r="B195" s="49" t="s">
        <v>255</v>
      </c>
      <c r="C195" s="31" t="s">
        <v>253</v>
      </c>
      <c r="D195" s="16">
        <v>0.087002</v>
      </c>
      <c r="E195" s="16">
        <v>0</v>
      </c>
      <c r="F195" s="16">
        <f t="shared" si="59"/>
        <v>0.087002</v>
      </c>
      <c r="G195" s="16">
        <f t="shared" si="60"/>
        <v>0</v>
      </c>
      <c r="H195" s="16">
        <f t="shared" si="61"/>
        <v>0</v>
      </c>
      <c r="I195" s="16">
        <f t="shared" si="62"/>
        <v>0</v>
      </c>
      <c r="J195" s="16">
        <f t="shared" si="63"/>
        <v>0</v>
      </c>
      <c r="K195" s="16">
        <f t="shared" si="64"/>
        <v>1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0.087002</v>
      </c>
      <c r="U195" s="16">
        <v>0</v>
      </c>
      <c r="V195" s="16">
        <v>0</v>
      </c>
      <c r="W195" s="16">
        <v>0</v>
      </c>
      <c r="X195" s="16">
        <v>0</v>
      </c>
      <c r="Y195" s="16">
        <v>1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f t="shared" si="65"/>
        <v>0.08720832</v>
      </c>
      <c r="AP195" s="16">
        <f t="shared" si="66"/>
        <v>0</v>
      </c>
      <c r="AQ195" s="16">
        <f t="shared" si="67"/>
        <v>0</v>
      </c>
      <c r="AR195" s="16">
        <f t="shared" si="68"/>
        <v>0</v>
      </c>
      <c r="AS195" s="16">
        <f t="shared" si="69"/>
        <v>0</v>
      </c>
      <c r="AT195" s="16">
        <f t="shared" si="70"/>
        <v>1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0.08720832</v>
      </c>
      <c r="BD195" s="16">
        <v>0</v>
      </c>
      <c r="BE195" s="16">
        <v>0</v>
      </c>
      <c r="BF195" s="16">
        <v>0</v>
      </c>
      <c r="BG195" s="16">
        <v>0</v>
      </c>
      <c r="BH195" s="16">
        <v>1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f t="shared" si="71"/>
        <v>0.00020632000000000983</v>
      </c>
      <c r="BZ195" s="16">
        <f t="shared" si="72"/>
        <v>0.2371439737017653</v>
      </c>
      <c r="CA195" s="17"/>
    </row>
    <row r="196" spans="1:79" ht="15">
      <c r="A196" s="13"/>
      <c r="B196" s="59" t="s">
        <v>221</v>
      </c>
      <c r="C196" s="31"/>
      <c r="D196" s="16">
        <v>0</v>
      </c>
      <c r="E196" s="16">
        <v>0</v>
      </c>
      <c r="F196" s="16">
        <f t="shared" si="59"/>
        <v>0</v>
      </c>
      <c r="G196" s="16">
        <f t="shared" si="60"/>
        <v>0</v>
      </c>
      <c r="H196" s="16">
        <f t="shared" si="61"/>
        <v>0</v>
      </c>
      <c r="I196" s="16">
        <f t="shared" si="62"/>
        <v>0</v>
      </c>
      <c r="J196" s="16">
        <f t="shared" si="63"/>
        <v>0</v>
      </c>
      <c r="K196" s="16">
        <f t="shared" si="64"/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f t="shared" si="65"/>
        <v>0</v>
      </c>
      <c r="AP196" s="16">
        <f t="shared" si="66"/>
        <v>0</v>
      </c>
      <c r="AQ196" s="16">
        <f t="shared" si="67"/>
        <v>0</v>
      </c>
      <c r="AR196" s="16">
        <f t="shared" si="68"/>
        <v>0</v>
      </c>
      <c r="AS196" s="16">
        <f t="shared" si="69"/>
        <v>0</v>
      </c>
      <c r="AT196" s="16">
        <f t="shared" si="70"/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f t="shared" si="71"/>
        <v>0</v>
      </c>
      <c r="BZ196" s="16"/>
      <c r="CA196" s="17"/>
    </row>
    <row r="197" spans="1:79" ht="30">
      <c r="A197" s="13"/>
      <c r="B197" s="57" t="s">
        <v>310</v>
      </c>
      <c r="C197" s="31" t="s">
        <v>253</v>
      </c>
      <c r="D197" s="16">
        <v>0.087002</v>
      </c>
      <c r="E197" s="16">
        <v>0</v>
      </c>
      <c r="F197" s="16">
        <f t="shared" si="59"/>
        <v>0.087002</v>
      </c>
      <c r="G197" s="16">
        <f t="shared" si="60"/>
        <v>0</v>
      </c>
      <c r="H197" s="16">
        <f t="shared" si="61"/>
        <v>0</v>
      </c>
      <c r="I197" s="16">
        <f t="shared" si="62"/>
        <v>0</v>
      </c>
      <c r="J197" s="16">
        <f t="shared" si="63"/>
        <v>0</v>
      </c>
      <c r="K197" s="16">
        <f t="shared" si="64"/>
        <v>1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0.087002</v>
      </c>
      <c r="AB197" s="16">
        <v>0</v>
      </c>
      <c r="AC197" s="16">
        <v>0</v>
      </c>
      <c r="AD197" s="16">
        <v>0</v>
      </c>
      <c r="AE197" s="16">
        <v>0</v>
      </c>
      <c r="AF197" s="16">
        <v>1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f t="shared" si="65"/>
        <v>0.08777801</v>
      </c>
      <c r="AP197" s="16">
        <f t="shared" si="66"/>
        <v>0</v>
      </c>
      <c r="AQ197" s="16">
        <f t="shared" si="67"/>
        <v>0</v>
      </c>
      <c r="AR197" s="16">
        <f t="shared" si="68"/>
        <v>0</v>
      </c>
      <c r="AS197" s="16">
        <f t="shared" si="69"/>
        <v>0</v>
      </c>
      <c r="AT197" s="16">
        <f t="shared" si="70"/>
        <v>1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0.08777801</v>
      </c>
      <c r="BD197" s="16">
        <v>0</v>
      </c>
      <c r="BE197" s="16">
        <v>0</v>
      </c>
      <c r="BF197" s="16">
        <v>0</v>
      </c>
      <c r="BG197" s="16">
        <v>0</v>
      </c>
      <c r="BH197" s="16">
        <v>1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f t="shared" si="71"/>
        <v>0.0007760100000000075</v>
      </c>
      <c r="BZ197" s="16">
        <f t="shared" si="72"/>
        <v>0.8919450127583362</v>
      </c>
      <c r="CA197" s="17"/>
    </row>
    <row r="198" spans="1:79" ht="25.5">
      <c r="A198" s="20" t="s">
        <v>172</v>
      </c>
      <c r="B198" s="32" t="s">
        <v>173</v>
      </c>
      <c r="C198" s="75" t="s">
        <v>109</v>
      </c>
      <c r="D198" s="16">
        <v>77.82068045255586</v>
      </c>
      <c r="E198" s="16">
        <v>0</v>
      </c>
      <c r="F198" s="16">
        <f t="shared" si="59"/>
        <v>77.82068045255586</v>
      </c>
      <c r="G198" s="16">
        <f t="shared" si="60"/>
        <v>0</v>
      </c>
      <c r="H198" s="16">
        <f t="shared" si="61"/>
        <v>0</v>
      </c>
      <c r="I198" s="16">
        <f t="shared" si="62"/>
        <v>56.197</v>
      </c>
      <c r="J198" s="16">
        <f t="shared" si="63"/>
        <v>0</v>
      </c>
      <c r="K198" s="16">
        <f t="shared" si="64"/>
        <v>7</v>
      </c>
      <c r="L198" s="16">
        <v>0</v>
      </c>
      <c r="M198" s="16">
        <f>M199+M315</f>
        <v>10.496458283135626</v>
      </c>
      <c r="N198" s="16">
        <f aca="true" t="shared" si="77" ref="N198:AM198">N199+N315</f>
        <v>0</v>
      </c>
      <c r="O198" s="16">
        <f t="shared" si="77"/>
        <v>0</v>
      </c>
      <c r="P198" s="16">
        <f t="shared" si="77"/>
        <v>12.167000000000002</v>
      </c>
      <c r="Q198" s="16">
        <f t="shared" si="77"/>
        <v>0</v>
      </c>
      <c r="R198" s="16">
        <f t="shared" si="77"/>
        <v>0</v>
      </c>
      <c r="S198" s="16">
        <f t="shared" si="77"/>
        <v>0</v>
      </c>
      <c r="T198" s="16">
        <f t="shared" si="77"/>
        <v>27.626774163639425</v>
      </c>
      <c r="U198" s="16">
        <f t="shared" si="77"/>
        <v>0</v>
      </c>
      <c r="V198" s="16">
        <f t="shared" si="77"/>
        <v>0</v>
      </c>
      <c r="W198" s="16">
        <f t="shared" si="77"/>
        <v>25.483000000000004</v>
      </c>
      <c r="X198" s="16">
        <f t="shared" si="77"/>
        <v>0</v>
      </c>
      <c r="Y198" s="16">
        <f t="shared" si="77"/>
        <v>0</v>
      </c>
      <c r="Z198" s="16">
        <f t="shared" si="77"/>
        <v>0</v>
      </c>
      <c r="AA198" s="16">
        <f t="shared" si="77"/>
        <v>28.19967020931412</v>
      </c>
      <c r="AB198" s="16">
        <f t="shared" si="77"/>
        <v>0</v>
      </c>
      <c r="AC198" s="16">
        <f t="shared" si="77"/>
        <v>0</v>
      </c>
      <c r="AD198" s="16">
        <f t="shared" si="77"/>
        <v>15.723</v>
      </c>
      <c r="AE198" s="16">
        <f t="shared" si="77"/>
        <v>0</v>
      </c>
      <c r="AF198" s="16">
        <f t="shared" si="77"/>
        <v>0</v>
      </c>
      <c r="AG198" s="16">
        <f t="shared" si="77"/>
        <v>0</v>
      </c>
      <c r="AH198" s="16">
        <f t="shared" si="77"/>
        <v>11.497777796466687</v>
      </c>
      <c r="AI198" s="16">
        <f t="shared" si="77"/>
        <v>0</v>
      </c>
      <c r="AJ198" s="16">
        <f t="shared" si="77"/>
        <v>0</v>
      </c>
      <c r="AK198" s="16">
        <f t="shared" si="77"/>
        <v>2.8240000000000003</v>
      </c>
      <c r="AL198" s="16">
        <f t="shared" si="77"/>
        <v>0</v>
      </c>
      <c r="AM198" s="16">
        <f t="shared" si="77"/>
        <v>7</v>
      </c>
      <c r="AN198" s="16">
        <v>0</v>
      </c>
      <c r="AO198" s="16">
        <f t="shared" si="65"/>
        <v>82.38063782999998</v>
      </c>
      <c r="AP198" s="16">
        <f t="shared" si="66"/>
        <v>0</v>
      </c>
      <c r="AQ198" s="16">
        <f t="shared" si="67"/>
        <v>0</v>
      </c>
      <c r="AR198" s="16">
        <f t="shared" si="68"/>
        <v>56.388000000000005</v>
      </c>
      <c r="AS198" s="16">
        <f t="shared" si="69"/>
        <v>0</v>
      </c>
      <c r="AT198" s="16">
        <f t="shared" si="70"/>
        <v>7</v>
      </c>
      <c r="AU198" s="16">
        <v>0</v>
      </c>
      <c r="AV198" s="16">
        <f aca="true" t="shared" si="78" ref="AV198:BV198">AV199+AV315</f>
        <v>11.536403959999998</v>
      </c>
      <c r="AW198" s="16">
        <f t="shared" si="78"/>
        <v>0</v>
      </c>
      <c r="AX198" s="16">
        <f t="shared" si="78"/>
        <v>0</v>
      </c>
      <c r="AY198" s="16">
        <f t="shared" si="78"/>
        <v>11.622000000000002</v>
      </c>
      <c r="AZ198" s="16">
        <f t="shared" si="78"/>
        <v>0</v>
      </c>
      <c r="BA198" s="16">
        <f t="shared" si="78"/>
        <v>0</v>
      </c>
      <c r="BB198" s="16">
        <f t="shared" si="78"/>
        <v>0</v>
      </c>
      <c r="BC198" s="16">
        <f t="shared" si="78"/>
        <v>27.15735102</v>
      </c>
      <c r="BD198" s="16">
        <f t="shared" si="78"/>
        <v>0</v>
      </c>
      <c r="BE198" s="16">
        <f t="shared" si="78"/>
        <v>0</v>
      </c>
      <c r="BF198" s="16">
        <f t="shared" si="78"/>
        <v>27.135</v>
      </c>
      <c r="BG198" s="16">
        <f t="shared" si="78"/>
        <v>0</v>
      </c>
      <c r="BH198" s="16">
        <f t="shared" si="78"/>
        <v>0</v>
      </c>
      <c r="BI198" s="16">
        <f t="shared" si="78"/>
        <v>0</v>
      </c>
      <c r="BJ198" s="16">
        <f t="shared" si="78"/>
        <v>28.205996820000003</v>
      </c>
      <c r="BK198" s="16">
        <f t="shared" si="78"/>
        <v>0</v>
      </c>
      <c r="BL198" s="16">
        <f t="shared" si="78"/>
        <v>0</v>
      </c>
      <c r="BM198" s="16">
        <f t="shared" si="78"/>
        <v>15.488</v>
      </c>
      <c r="BN198" s="16">
        <f t="shared" si="78"/>
        <v>0</v>
      </c>
      <c r="BO198" s="16">
        <f t="shared" si="78"/>
        <v>0</v>
      </c>
      <c r="BP198" s="16">
        <f t="shared" si="78"/>
        <v>0</v>
      </c>
      <c r="BQ198" s="16">
        <v>15.48088603</v>
      </c>
      <c r="BR198" s="16">
        <f t="shared" si="78"/>
        <v>0</v>
      </c>
      <c r="BS198" s="16">
        <f t="shared" si="78"/>
        <v>0</v>
      </c>
      <c r="BT198" s="16">
        <f t="shared" si="78"/>
        <v>2.143</v>
      </c>
      <c r="BU198" s="16">
        <f t="shared" si="78"/>
        <v>0</v>
      </c>
      <c r="BV198" s="16">
        <f t="shared" si="78"/>
        <v>7</v>
      </c>
      <c r="BW198" s="16">
        <v>0</v>
      </c>
      <c r="BX198" s="16">
        <v>0</v>
      </c>
      <c r="BY198" s="16">
        <f t="shared" si="71"/>
        <v>4.559957377444121</v>
      </c>
      <c r="BZ198" s="16">
        <f t="shared" si="72"/>
        <v>5.859570169428348</v>
      </c>
      <c r="CA198" s="17"/>
    </row>
    <row r="199" spans="1:79" ht="12.75">
      <c r="A199" s="20" t="s">
        <v>174</v>
      </c>
      <c r="B199" s="32" t="s">
        <v>175</v>
      </c>
      <c r="C199" s="75" t="s">
        <v>109</v>
      </c>
      <c r="D199" s="16">
        <v>72.90980917781586</v>
      </c>
      <c r="E199" s="16">
        <v>0</v>
      </c>
      <c r="F199" s="16">
        <f t="shared" si="59"/>
        <v>72.90980917781586</v>
      </c>
      <c r="G199" s="16">
        <f t="shared" si="60"/>
        <v>0</v>
      </c>
      <c r="H199" s="16">
        <f t="shared" si="61"/>
        <v>0</v>
      </c>
      <c r="I199" s="16">
        <f t="shared" si="62"/>
        <v>56.197</v>
      </c>
      <c r="J199" s="16">
        <f t="shared" si="63"/>
        <v>0</v>
      </c>
      <c r="K199" s="16">
        <f t="shared" si="64"/>
        <v>0</v>
      </c>
      <c r="L199" s="16">
        <v>0</v>
      </c>
      <c r="M199" s="16">
        <f>M200+M278</f>
        <v>10.496458283135626</v>
      </c>
      <c r="N199" s="16">
        <f aca="true" t="shared" si="79" ref="N199:AM199">N200+N278</f>
        <v>0</v>
      </c>
      <c r="O199" s="16">
        <f t="shared" si="79"/>
        <v>0</v>
      </c>
      <c r="P199" s="16">
        <f t="shared" si="79"/>
        <v>12.167000000000002</v>
      </c>
      <c r="Q199" s="16">
        <f t="shared" si="79"/>
        <v>0</v>
      </c>
      <c r="R199" s="16">
        <f t="shared" si="79"/>
        <v>0</v>
      </c>
      <c r="S199" s="16">
        <f t="shared" si="79"/>
        <v>0</v>
      </c>
      <c r="T199" s="16">
        <f t="shared" si="79"/>
        <v>27.626774163639425</v>
      </c>
      <c r="U199" s="16">
        <f t="shared" si="79"/>
        <v>0</v>
      </c>
      <c r="V199" s="16">
        <f t="shared" si="79"/>
        <v>0</v>
      </c>
      <c r="W199" s="16">
        <f t="shared" si="79"/>
        <v>25.483000000000004</v>
      </c>
      <c r="X199" s="16">
        <f t="shared" si="79"/>
        <v>0</v>
      </c>
      <c r="Y199" s="16">
        <f t="shared" si="79"/>
        <v>0</v>
      </c>
      <c r="Z199" s="16">
        <f t="shared" si="79"/>
        <v>0</v>
      </c>
      <c r="AA199" s="16">
        <f t="shared" si="79"/>
        <v>28.19967020931412</v>
      </c>
      <c r="AB199" s="16">
        <f t="shared" si="79"/>
        <v>0</v>
      </c>
      <c r="AC199" s="16">
        <f t="shared" si="79"/>
        <v>0</v>
      </c>
      <c r="AD199" s="16">
        <f t="shared" si="79"/>
        <v>15.723</v>
      </c>
      <c r="AE199" s="16">
        <f t="shared" si="79"/>
        <v>0</v>
      </c>
      <c r="AF199" s="16">
        <f t="shared" si="79"/>
        <v>0</v>
      </c>
      <c r="AG199" s="16">
        <f t="shared" si="79"/>
        <v>0</v>
      </c>
      <c r="AH199" s="16">
        <f t="shared" si="79"/>
        <v>6.586906521726687</v>
      </c>
      <c r="AI199" s="16">
        <f t="shared" si="79"/>
        <v>0</v>
      </c>
      <c r="AJ199" s="16">
        <f t="shared" si="79"/>
        <v>0</v>
      </c>
      <c r="AK199" s="16">
        <f t="shared" si="79"/>
        <v>2.8240000000000003</v>
      </c>
      <c r="AL199" s="16">
        <f t="shared" si="79"/>
        <v>0</v>
      </c>
      <c r="AM199" s="16">
        <f t="shared" si="79"/>
        <v>0</v>
      </c>
      <c r="AN199" s="16">
        <v>0</v>
      </c>
      <c r="AO199" s="16">
        <f t="shared" si="65"/>
        <v>76.96337709999999</v>
      </c>
      <c r="AP199" s="16">
        <f t="shared" si="66"/>
        <v>0</v>
      </c>
      <c r="AQ199" s="16">
        <f t="shared" si="67"/>
        <v>0</v>
      </c>
      <c r="AR199" s="16">
        <f t="shared" si="68"/>
        <v>56.388000000000005</v>
      </c>
      <c r="AS199" s="16">
        <f t="shared" si="69"/>
        <v>0</v>
      </c>
      <c r="AT199" s="16">
        <f t="shared" si="70"/>
        <v>0</v>
      </c>
      <c r="AU199" s="16">
        <v>0</v>
      </c>
      <c r="AV199" s="16">
        <f aca="true" t="shared" si="80" ref="AV199:BV199">AV200+AV278</f>
        <v>11.536403959999998</v>
      </c>
      <c r="AW199" s="16">
        <f t="shared" si="80"/>
        <v>0</v>
      </c>
      <c r="AX199" s="16">
        <f t="shared" si="80"/>
        <v>0</v>
      </c>
      <c r="AY199" s="16">
        <f t="shared" si="80"/>
        <v>11.622000000000002</v>
      </c>
      <c r="AZ199" s="16">
        <f t="shared" si="80"/>
        <v>0</v>
      </c>
      <c r="BA199" s="16">
        <f t="shared" si="80"/>
        <v>0</v>
      </c>
      <c r="BB199" s="16">
        <f t="shared" si="80"/>
        <v>0</v>
      </c>
      <c r="BC199" s="16">
        <f t="shared" si="80"/>
        <v>27.15735102</v>
      </c>
      <c r="BD199" s="16">
        <f t="shared" si="80"/>
        <v>0</v>
      </c>
      <c r="BE199" s="16">
        <f t="shared" si="80"/>
        <v>0</v>
      </c>
      <c r="BF199" s="16">
        <f t="shared" si="80"/>
        <v>27.135</v>
      </c>
      <c r="BG199" s="16">
        <f t="shared" si="80"/>
        <v>0</v>
      </c>
      <c r="BH199" s="16">
        <f t="shared" si="80"/>
        <v>0</v>
      </c>
      <c r="BI199" s="16">
        <f t="shared" si="80"/>
        <v>0</v>
      </c>
      <c r="BJ199" s="16">
        <f t="shared" si="80"/>
        <v>28.205996820000003</v>
      </c>
      <c r="BK199" s="16">
        <f t="shared" si="80"/>
        <v>0</v>
      </c>
      <c r="BL199" s="16">
        <f t="shared" si="80"/>
        <v>0</v>
      </c>
      <c r="BM199" s="16">
        <f t="shared" si="80"/>
        <v>15.488</v>
      </c>
      <c r="BN199" s="16">
        <f t="shared" si="80"/>
        <v>0</v>
      </c>
      <c r="BO199" s="16">
        <f t="shared" si="80"/>
        <v>0</v>
      </c>
      <c r="BP199" s="16">
        <f t="shared" si="80"/>
        <v>0</v>
      </c>
      <c r="BQ199" s="16">
        <v>10.0636253</v>
      </c>
      <c r="BR199" s="16">
        <f t="shared" si="80"/>
        <v>0</v>
      </c>
      <c r="BS199" s="16">
        <f t="shared" si="80"/>
        <v>0</v>
      </c>
      <c r="BT199" s="16">
        <f t="shared" si="80"/>
        <v>2.143</v>
      </c>
      <c r="BU199" s="16">
        <f t="shared" si="80"/>
        <v>0</v>
      </c>
      <c r="BV199" s="16">
        <f t="shared" si="80"/>
        <v>0</v>
      </c>
      <c r="BW199" s="16">
        <v>0</v>
      </c>
      <c r="BX199" s="16">
        <v>0</v>
      </c>
      <c r="BY199" s="16">
        <f t="shared" si="71"/>
        <v>4.053567922184129</v>
      </c>
      <c r="BZ199" s="16">
        <f t="shared" si="72"/>
        <v>5.559701729979978</v>
      </c>
      <c r="CA199" s="17"/>
    </row>
    <row r="200" spans="1:79" ht="25.5">
      <c r="A200" s="20" t="s">
        <v>232</v>
      </c>
      <c r="B200" s="74" t="s">
        <v>176</v>
      </c>
      <c r="C200" s="30" t="s">
        <v>256</v>
      </c>
      <c r="D200" s="16">
        <v>40.77702186687595</v>
      </c>
      <c r="E200" s="16">
        <v>0</v>
      </c>
      <c r="F200" s="16">
        <f t="shared" si="59"/>
        <v>40.77702186687595</v>
      </c>
      <c r="G200" s="16">
        <f t="shared" si="60"/>
        <v>0</v>
      </c>
      <c r="H200" s="16">
        <f t="shared" si="61"/>
        <v>0</v>
      </c>
      <c r="I200" s="16">
        <f t="shared" si="62"/>
        <v>47.45300000000001</v>
      </c>
      <c r="J200" s="16">
        <f t="shared" si="63"/>
        <v>0</v>
      </c>
      <c r="K200" s="16">
        <f t="shared" si="64"/>
        <v>0</v>
      </c>
      <c r="L200" s="16">
        <v>0</v>
      </c>
      <c r="M200" s="16">
        <v>9.790057310115541</v>
      </c>
      <c r="N200" s="16">
        <v>0</v>
      </c>
      <c r="O200" s="16">
        <v>0</v>
      </c>
      <c r="P200" s="16">
        <f>SUM(P203:P277)</f>
        <v>11.932000000000002</v>
      </c>
      <c r="Q200" s="16">
        <f aca="true" t="shared" si="81" ref="Q200:AM200">SUM(Q203:Q277)</f>
        <v>0</v>
      </c>
      <c r="R200" s="16">
        <f t="shared" si="81"/>
        <v>0</v>
      </c>
      <c r="S200" s="16">
        <f t="shared" si="81"/>
        <v>0</v>
      </c>
      <c r="T200" s="16">
        <f t="shared" si="81"/>
        <v>19.442069703594875</v>
      </c>
      <c r="U200" s="16">
        <f t="shared" si="81"/>
        <v>0</v>
      </c>
      <c r="V200" s="16">
        <f t="shared" si="81"/>
        <v>0</v>
      </c>
      <c r="W200" s="16">
        <f t="shared" si="81"/>
        <v>22.843000000000004</v>
      </c>
      <c r="X200" s="16">
        <f t="shared" si="81"/>
        <v>0</v>
      </c>
      <c r="Y200" s="16">
        <f t="shared" si="81"/>
        <v>0</v>
      </c>
      <c r="Z200" s="16">
        <f t="shared" si="81"/>
        <v>0</v>
      </c>
      <c r="AA200" s="16">
        <f t="shared" si="81"/>
        <v>10.75506766207486</v>
      </c>
      <c r="AB200" s="16">
        <f t="shared" si="81"/>
        <v>0</v>
      </c>
      <c r="AC200" s="16">
        <f t="shared" si="81"/>
        <v>0</v>
      </c>
      <c r="AD200" s="16">
        <f t="shared" si="81"/>
        <v>11.868</v>
      </c>
      <c r="AE200" s="16">
        <f t="shared" si="81"/>
        <v>0</v>
      </c>
      <c r="AF200" s="16">
        <f t="shared" si="81"/>
        <v>0</v>
      </c>
      <c r="AG200" s="16">
        <f t="shared" si="81"/>
        <v>0</v>
      </c>
      <c r="AH200" s="16">
        <f t="shared" si="81"/>
        <v>0.7898271910906701</v>
      </c>
      <c r="AI200" s="16">
        <f t="shared" si="81"/>
        <v>0</v>
      </c>
      <c r="AJ200" s="16">
        <f t="shared" si="81"/>
        <v>0</v>
      </c>
      <c r="AK200" s="16">
        <f t="shared" si="81"/>
        <v>0.81</v>
      </c>
      <c r="AL200" s="16">
        <f t="shared" si="81"/>
        <v>0</v>
      </c>
      <c r="AM200" s="16">
        <f t="shared" si="81"/>
        <v>0</v>
      </c>
      <c r="AN200" s="16">
        <v>0</v>
      </c>
      <c r="AO200" s="16">
        <f t="shared" si="65"/>
        <v>41.860224810000005</v>
      </c>
      <c r="AP200" s="16">
        <f t="shared" si="66"/>
        <v>0</v>
      </c>
      <c r="AQ200" s="16">
        <f t="shared" si="67"/>
        <v>0</v>
      </c>
      <c r="AR200" s="16">
        <f t="shared" si="68"/>
        <v>47.541</v>
      </c>
      <c r="AS200" s="16">
        <f t="shared" si="69"/>
        <v>0</v>
      </c>
      <c r="AT200" s="16">
        <f t="shared" si="70"/>
        <v>0</v>
      </c>
      <c r="AU200" s="16">
        <v>0</v>
      </c>
      <c r="AV200" s="16">
        <f aca="true" t="shared" si="82" ref="AV200:BO200">SUM(AV203:AV277)</f>
        <v>10.714370719999998</v>
      </c>
      <c r="AW200" s="16">
        <f t="shared" si="82"/>
        <v>0</v>
      </c>
      <c r="AX200" s="16">
        <f t="shared" si="82"/>
        <v>0</v>
      </c>
      <c r="AY200" s="16">
        <f t="shared" si="82"/>
        <v>11.387000000000002</v>
      </c>
      <c r="AZ200" s="16">
        <f t="shared" si="82"/>
        <v>0</v>
      </c>
      <c r="BA200" s="16">
        <f t="shared" si="82"/>
        <v>0</v>
      </c>
      <c r="BB200" s="16">
        <f t="shared" si="82"/>
        <v>0</v>
      </c>
      <c r="BC200" s="16">
        <f t="shared" si="82"/>
        <v>19.296420670000003</v>
      </c>
      <c r="BD200" s="16">
        <f t="shared" si="82"/>
        <v>0</v>
      </c>
      <c r="BE200" s="16">
        <f t="shared" si="82"/>
        <v>0</v>
      </c>
      <c r="BF200" s="16">
        <f t="shared" si="82"/>
        <v>24.448</v>
      </c>
      <c r="BG200" s="16">
        <f t="shared" si="82"/>
        <v>0</v>
      </c>
      <c r="BH200" s="16">
        <f t="shared" si="82"/>
        <v>0</v>
      </c>
      <c r="BI200" s="16">
        <f t="shared" si="82"/>
        <v>0</v>
      </c>
      <c r="BJ200" s="16">
        <f t="shared" si="82"/>
        <v>11.753724920000002</v>
      </c>
      <c r="BK200" s="16">
        <f t="shared" si="82"/>
        <v>0</v>
      </c>
      <c r="BL200" s="16">
        <f t="shared" si="82"/>
        <v>0</v>
      </c>
      <c r="BM200" s="16">
        <f t="shared" si="82"/>
        <v>11.706</v>
      </c>
      <c r="BN200" s="16">
        <f t="shared" si="82"/>
        <v>0</v>
      </c>
      <c r="BO200" s="16">
        <f t="shared" si="82"/>
        <v>0</v>
      </c>
      <c r="BP200" s="16">
        <f aca="true" t="shared" si="83" ref="BP200:BV200">SUM(BP203:BP277)</f>
        <v>0</v>
      </c>
      <c r="BQ200" s="16">
        <v>0.0957085</v>
      </c>
      <c r="BR200" s="16">
        <f t="shared" si="83"/>
        <v>0</v>
      </c>
      <c r="BS200" s="16">
        <f t="shared" si="83"/>
        <v>0</v>
      </c>
      <c r="BT200" s="16">
        <f t="shared" si="83"/>
        <v>0</v>
      </c>
      <c r="BU200" s="16">
        <f t="shared" si="83"/>
        <v>0</v>
      </c>
      <c r="BV200" s="16">
        <f t="shared" si="83"/>
        <v>0</v>
      </c>
      <c r="BW200" s="16">
        <v>0</v>
      </c>
      <c r="BX200" s="16">
        <v>0</v>
      </c>
      <c r="BY200" s="16">
        <f t="shared" si="71"/>
        <v>1.083202943124057</v>
      </c>
      <c r="BZ200" s="16">
        <f t="shared" si="72"/>
        <v>2.6564052339584077</v>
      </c>
      <c r="CA200" s="17"/>
    </row>
    <row r="201" spans="1:79" ht="13.5">
      <c r="A201" s="13"/>
      <c r="B201" s="23" t="s">
        <v>245</v>
      </c>
      <c r="C201" s="33"/>
      <c r="D201" s="16">
        <v>0</v>
      </c>
      <c r="E201" s="16">
        <v>0</v>
      </c>
      <c r="F201" s="16">
        <f t="shared" si="59"/>
        <v>0</v>
      </c>
      <c r="G201" s="16">
        <f t="shared" si="60"/>
        <v>0</v>
      </c>
      <c r="H201" s="16">
        <f t="shared" si="61"/>
        <v>0</v>
      </c>
      <c r="I201" s="16">
        <f t="shared" si="62"/>
        <v>0</v>
      </c>
      <c r="J201" s="16">
        <f t="shared" si="63"/>
        <v>0</v>
      </c>
      <c r="K201" s="16">
        <f t="shared" si="64"/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f t="shared" si="65"/>
        <v>0</v>
      </c>
      <c r="AP201" s="16">
        <f t="shared" si="66"/>
        <v>0</v>
      </c>
      <c r="AQ201" s="16">
        <f t="shared" si="67"/>
        <v>0</v>
      </c>
      <c r="AR201" s="16">
        <f t="shared" si="68"/>
        <v>0</v>
      </c>
      <c r="AS201" s="16">
        <f t="shared" si="69"/>
        <v>0</v>
      </c>
      <c r="AT201" s="16">
        <f t="shared" si="70"/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f t="shared" si="71"/>
        <v>0</v>
      </c>
      <c r="BZ201" s="16"/>
      <c r="CA201" s="17"/>
    </row>
    <row r="202" spans="1:79" ht="13.5">
      <c r="A202" s="13"/>
      <c r="B202" s="23" t="s">
        <v>246</v>
      </c>
      <c r="C202" s="31"/>
      <c r="D202" s="16">
        <v>0</v>
      </c>
      <c r="E202" s="16">
        <v>0</v>
      </c>
      <c r="F202" s="16">
        <f t="shared" si="59"/>
        <v>0</v>
      </c>
      <c r="G202" s="16">
        <f t="shared" si="60"/>
        <v>0</v>
      </c>
      <c r="H202" s="16">
        <f t="shared" si="61"/>
        <v>0</v>
      </c>
      <c r="I202" s="16">
        <f t="shared" si="62"/>
        <v>0</v>
      </c>
      <c r="J202" s="16">
        <f t="shared" si="63"/>
        <v>0</v>
      </c>
      <c r="K202" s="16">
        <f t="shared" si="64"/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f t="shared" si="65"/>
        <v>0</v>
      </c>
      <c r="AP202" s="16">
        <f t="shared" si="66"/>
        <v>0</v>
      </c>
      <c r="AQ202" s="16">
        <f t="shared" si="67"/>
        <v>0</v>
      </c>
      <c r="AR202" s="16">
        <f t="shared" si="68"/>
        <v>0</v>
      </c>
      <c r="AS202" s="16">
        <f t="shared" si="69"/>
        <v>0</v>
      </c>
      <c r="AT202" s="16">
        <f t="shared" si="70"/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f t="shared" si="71"/>
        <v>0</v>
      </c>
      <c r="BZ202" s="16"/>
      <c r="CA202" s="22"/>
    </row>
    <row r="203" spans="1:79" ht="30">
      <c r="A203" s="13"/>
      <c r="B203" s="46" t="s">
        <v>414</v>
      </c>
      <c r="C203" s="31" t="s">
        <v>256</v>
      </c>
      <c r="D203" s="16">
        <v>0</v>
      </c>
      <c r="E203" s="16">
        <v>0</v>
      </c>
      <c r="F203" s="16">
        <f t="shared" si="59"/>
        <v>0</v>
      </c>
      <c r="G203" s="16">
        <f t="shared" si="60"/>
        <v>0</v>
      </c>
      <c r="H203" s="16">
        <f t="shared" si="61"/>
        <v>0</v>
      </c>
      <c r="I203" s="16">
        <f t="shared" si="62"/>
        <v>0</v>
      </c>
      <c r="J203" s="16">
        <f t="shared" si="63"/>
        <v>0</v>
      </c>
      <c r="K203" s="16">
        <f t="shared" si="64"/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f t="shared" si="65"/>
        <v>0</v>
      </c>
      <c r="AP203" s="16">
        <f t="shared" si="66"/>
        <v>0</v>
      </c>
      <c r="AQ203" s="16">
        <f t="shared" si="67"/>
        <v>0</v>
      </c>
      <c r="AR203" s="16">
        <f t="shared" si="68"/>
        <v>0</v>
      </c>
      <c r="AS203" s="16">
        <f t="shared" si="69"/>
        <v>0</v>
      </c>
      <c r="AT203" s="16">
        <f t="shared" si="70"/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 t="shared" si="71"/>
        <v>0</v>
      </c>
      <c r="BZ203" s="16"/>
      <c r="CA203" s="17"/>
    </row>
    <row r="204" spans="1:79" ht="30">
      <c r="A204" s="13"/>
      <c r="B204" s="46" t="s">
        <v>415</v>
      </c>
      <c r="C204" s="31" t="s">
        <v>256</v>
      </c>
      <c r="D204" s="16">
        <v>0.5339146641508832</v>
      </c>
      <c r="E204" s="16">
        <v>0</v>
      </c>
      <c r="F204" s="16">
        <f t="shared" si="59"/>
        <v>0.5339146641508832</v>
      </c>
      <c r="G204" s="16">
        <f t="shared" si="60"/>
        <v>0</v>
      </c>
      <c r="H204" s="16">
        <f t="shared" si="61"/>
        <v>0</v>
      </c>
      <c r="I204" s="16">
        <f t="shared" si="62"/>
        <v>0.896</v>
      </c>
      <c r="J204" s="16">
        <f t="shared" si="63"/>
        <v>0</v>
      </c>
      <c r="K204" s="16">
        <f t="shared" si="64"/>
        <v>0</v>
      </c>
      <c r="L204" s="16">
        <v>0</v>
      </c>
      <c r="M204" s="16">
        <v>0.5339146641508832</v>
      </c>
      <c r="N204" s="16">
        <v>0</v>
      </c>
      <c r="O204" s="16">
        <v>0</v>
      </c>
      <c r="P204" s="16">
        <v>0.896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f t="shared" si="65"/>
        <v>0.5923475000000001</v>
      </c>
      <c r="AP204" s="16">
        <f t="shared" si="66"/>
        <v>0</v>
      </c>
      <c r="AQ204" s="16">
        <f t="shared" si="67"/>
        <v>0</v>
      </c>
      <c r="AR204" s="16">
        <f t="shared" si="68"/>
        <v>0.896</v>
      </c>
      <c r="AS204" s="16">
        <f t="shared" si="69"/>
        <v>0</v>
      </c>
      <c r="AT204" s="16">
        <f t="shared" si="70"/>
        <v>0</v>
      </c>
      <c r="AU204" s="16">
        <v>0</v>
      </c>
      <c r="AV204" s="16">
        <v>0.5723435400000001</v>
      </c>
      <c r="AW204" s="16">
        <v>0</v>
      </c>
      <c r="AX204" s="16">
        <v>0</v>
      </c>
      <c r="AY204" s="16">
        <v>0.896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0.02000396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  <c r="BW204" s="16">
        <v>0</v>
      </c>
      <c r="BX204" s="16">
        <v>0</v>
      </c>
      <c r="BY204" s="16">
        <f t="shared" si="71"/>
        <v>0.05843283584911696</v>
      </c>
      <c r="BZ204" s="16">
        <f t="shared" si="72"/>
        <v>10.944227565288218</v>
      </c>
      <c r="CA204" s="43" t="s">
        <v>638</v>
      </c>
    </row>
    <row r="205" spans="1:79" ht="30">
      <c r="A205" s="13"/>
      <c r="B205" s="46" t="s">
        <v>416</v>
      </c>
      <c r="C205" s="31" t="s">
        <v>256</v>
      </c>
      <c r="D205" s="16">
        <v>0.5820146859202721</v>
      </c>
      <c r="E205" s="16">
        <v>0</v>
      </c>
      <c r="F205" s="16">
        <f t="shared" si="59"/>
        <v>0.5820146859202721</v>
      </c>
      <c r="G205" s="16">
        <f t="shared" si="60"/>
        <v>0</v>
      </c>
      <c r="H205" s="16">
        <f t="shared" si="61"/>
        <v>0</v>
      </c>
      <c r="I205" s="16">
        <f t="shared" si="62"/>
        <v>0.91</v>
      </c>
      <c r="J205" s="16">
        <f t="shared" si="63"/>
        <v>0</v>
      </c>
      <c r="K205" s="16">
        <f t="shared" si="64"/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0.5820146859202721</v>
      </c>
      <c r="U205" s="16">
        <v>0</v>
      </c>
      <c r="V205" s="16">
        <v>0</v>
      </c>
      <c r="W205" s="16">
        <v>0.91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f t="shared" si="65"/>
        <v>0.57531787</v>
      </c>
      <c r="AP205" s="16">
        <f t="shared" si="66"/>
        <v>0</v>
      </c>
      <c r="AQ205" s="16">
        <f t="shared" si="67"/>
        <v>0</v>
      </c>
      <c r="AR205" s="16">
        <f t="shared" si="68"/>
        <v>0.91</v>
      </c>
      <c r="AS205" s="16">
        <f t="shared" si="69"/>
        <v>0</v>
      </c>
      <c r="AT205" s="16">
        <f t="shared" si="70"/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0.55697542</v>
      </c>
      <c r="BD205" s="16">
        <v>0</v>
      </c>
      <c r="BE205" s="16">
        <v>0</v>
      </c>
      <c r="BF205" s="16">
        <v>0.91</v>
      </c>
      <c r="BG205" s="16">
        <v>0</v>
      </c>
      <c r="BH205" s="16">
        <v>0</v>
      </c>
      <c r="BI205" s="16">
        <v>0</v>
      </c>
      <c r="BJ205" s="16">
        <v>0.01834245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f t="shared" si="71"/>
        <v>-0.006696815920272048</v>
      </c>
      <c r="BZ205" s="16">
        <f t="shared" si="72"/>
        <v>-1.1506266220212558</v>
      </c>
      <c r="CA205" s="17"/>
    </row>
    <row r="206" spans="1:79" ht="30">
      <c r="A206" s="13"/>
      <c r="B206" s="46" t="s">
        <v>417</v>
      </c>
      <c r="C206" s="31" t="s">
        <v>256</v>
      </c>
      <c r="D206" s="16">
        <v>0.524646729277296</v>
      </c>
      <c r="E206" s="16">
        <v>0</v>
      </c>
      <c r="F206" s="16">
        <f t="shared" si="59"/>
        <v>0.524646729277296</v>
      </c>
      <c r="G206" s="16">
        <f t="shared" si="60"/>
        <v>0</v>
      </c>
      <c r="H206" s="16">
        <f t="shared" si="61"/>
        <v>0</v>
      </c>
      <c r="I206" s="16">
        <f t="shared" si="62"/>
        <v>0.88</v>
      </c>
      <c r="J206" s="16">
        <f t="shared" si="63"/>
        <v>0</v>
      </c>
      <c r="K206" s="16">
        <f t="shared" si="64"/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0.524646729277296</v>
      </c>
      <c r="U206" s="16">
        <v>0</v>
      </c>
      <c r="V206" s="16">
        <v>0</v>
      </c>
      <c r="W206" s="16">
        <v>0.88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f t="shared" si="65"/>
        <v>0.53163196</v>
      </c>
      <c r="AP206" s="16">
        <f t="shared" si="66"/>
        <v>0</v>
      </c>
      <c r="AQ206" s="16">
        <f t="shared" si="67"/>
        <v>0</v>
      </c>
      <c r="AR206" s="16">
        <f t="shared" si="68"/>
        <v>0.88</v>
      </c>
      <c r="AS206" s="16">
        <f t="shared" si="69"/>
        <v>0</v>
      </c>
      <c r="AT206" s="16">
        <f t="shared" si="70"/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0.5126719200000001</v>
      </c>
      <c r="BD206" s="16">
        <v>0</v>
      </c>
      <c r="BE206" s="16">
        <v>0</v>
      </c>
      <c r="BF206" s="16">
        <v>0.88</v>
      </c>
      <c r="BG206" s="16">
        <v>0</v>
      </c>
      <c r="BH206" s="16">
        <v>0</v>
      </c>
      <c r="BI206" s="16">
        <v>0</v>
      </c>
      <c r="BJ206" s="16">
        <v>0.01896004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 t="shared" si="71"/>
        <v>0.006985230722703961</v>
      </c>
      <c r="BZ206" s="16">
        <f t="shared" si="72"/>
        <v>1.3314160430059592</v>
      </c>
      <c r="CA206" s="17"/>
    </row>
    <row r="207" spans="1:79" ht="30">
      <c r="A207" s="13"/>
      <c r="B207" s="46" t="s">
        <v>418</v>
      </c>
      <c r="C207" s="31" t="s">
        <v>256</v>
      </c>
      <c r="D207" s="16">
        <v>0.4135823033095952</v>
      </c>
      <c r="E207" s="16">
        <v>0</v>
      </c>
      <c r="F207" s="16">
        <f t="shared" si="59"/>
        <v>0.4135823033095952</v>
      </c>
      <c r="G207" s="16">
        <f t="shared" si="60"/>
        <v>0</v>
      </c>
      <c r="H207" s="16">
        <f t="shared" si="61"/>
        <v>0</v>
      </c>
      <c r="I207" s="16">
        <f t="shared" si="62"/>
        <v>0.631</v>
      </c>
      <c r="J207" s="16">
        <f t="shared" si="63"/>
        <v>0</v>
      </c>
      <c r="K207" s="16">
        <f t="shared" si="64"/>
        <v>0</v>
      </c>
      <c r="L207" s="16">
        <v>0</v>
      </c>
      <c r="M207" s="16">
        <v>0.4135823033095952</v>
      </c>
      <c r="N207" s="16">
        <v>0</v>
      </c>
      <c r="O207" s="16">
        <v>0</v>
      </c>
      <c r="P207" s="16">
        <v>0.631</v>
      </c>
      <c r="Q207" s="16">
        <v>0</v>
      </c>
      <c r="R207" s="16">
        <v>0</v>
      </c>
      <c r="S207" s="16">
        <f aca="true" t="shared" si="84" ref="S207:AM207">S208</f>
        <v>0</v>
      </c>
      <c r="T207" s="16">
        <v>0</v>
      </c>
      <c r="U207" s="16">
        <f t="shared" si="84"/>
        <v>0</v>
      </c>
      <c r="V207" s="16">
        <f t="shared" si="84"/>
        <v>0</v>
      </c>
      <c r="W207" s="16">
        <v>0</v>
      </c>
      <c r="X207" s="16">
        <f t="shared" si="84"/>
        <v>0</v>
      </c>
      <c r="Y207" s="16">
        <f t="shared" si="84"/>
        <v>0</v>
      </c>
      <c r="Z207" s="16">
        <f t="shared" si="84"/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f t="shared" si="84"/>
        <v>0</v>
      </c>
      <c r="AH207" s="16">
        <v>0</v>
      </c>
      <c r="AI207" s="16">
        <f t="shared" si="84"/>
        <v>0</v>
      </c>
      <c r="AJ207" s="16">
        <f t="shared" si="84"/>
        <v>0</v>
      </c>
      <c r="AK207" s="16">
        <v>0</v>
      </c>
      <c r="AL207" s="16">
        <f t="shared" si="84"/>
        <v>0</v>
      </c>
      <c r="AM207" s="16">
        <f t="shared" si="84"/>
        <v>0</v>
      </c>
      <c r="AN207" s="16">
        <v>0</v>
      </c>
      <c r="AO207" s="16">
        <f t="shared" si="65"/>
        <v>0.43453451000000004</v>
      </c>
      <c r="AP207" s="16">
        <f t="shared" si="66"/>
        <v>0</v>
      </c>
      <c r="AQ207" s="16">
        <f t="shared" si="67"/>
        <v>0</v>
      </c>
      <c r="AR207" s="16">
        <f t="shared" si="68"/>
        <v>0.631</v>
      </c>
      <c r="AS207" s="16">
        <f t="shared" si="69"/>
        <v>0</v>
      </c>
      <c r="AT207" s="16">
        <f t="shared" si="70"/>
        <v>0</v>
      </c>
      <c r="AU207" s="16">
        <v>0</v>
      </c>
      <c r="AV207" s="16">
        <v>0.42381568000000003</v>
      </c>
      <c r="AW207" s="16">
        <v>0</v>
      </c>
      <c r="AX207" s="16">
        <v>0</v>
      </c>
      <c r="AY207" s="16">
        <v>0.631</v>
      </c>
      <c r="AZ207" s="16">
        <v>0</v>
      </c>
      <c r="BA207" s="16">
        <v>0</v>
      </c>
      <c r="BB207" s="16">
        <f aca="true" t="shared" si="85" ref="BB207:BV207">BB208</f>
        <v>0</v>
      </c>
      <c r="BC207" s="16">
        <v>0</v>
      </c>
      <c r="BD207" s="16">
        <f t="shared" si="85"/>
        <v>0</v>
      </c>
      <c r="BE207" s="16">
        <f t="shared" si="85"/>
        <v>0</v>
      </c>
      <c r="BF207" s="16">
        <v>0</v>
      </c>
      <c r="BG207" s="16">
        <f t="shared" si="85"/>
        <v>0</v>
      </c>
      <c r="BH207" s="16">
        <f t="shared" si="85"/>
        <v>0</v>
      </c>
      <c r="BI207" s="16">
        <f t="shared" si="85"/>
        <v>0</v>
      </c>
      <c r="BJ207" s="16">
        <v>0.00265883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f t="shared" si="85"/>
        <v>0</v>
      </c>
      <c r="BQ207" s="16">
        <v>0.00806</v>
      </c>
      <c r="BR207" s="16">
        <f t="shared" si="85"/>
        <v>0</v>
      </c>
      <c r="BS207" s="16">
        <f t="shared" si="85"/>
        <v>0</v>
      </c>
      <c r="BT207" s="16">
        <f t="shared" si="85"/>
        <v>0</v>
      </c>
      <c r="BU207" s="16">
        <f t="shared" si="85"/>
        <v>0</v>
      </c>
      <c r="BV207" s="16">
        <f t="shared" si="85"/>
        <v>0</v>
      </c>
      <c r="BW207" s="16">
        <v>0</v>
      </c>
      <c r="BX207" s="16">
        <v>0</v>
      </c>
      <c r="BY207" s="16">
        <f t="shared" si="71"/>
        <v>0.020952206690404818</v>
      </c>
      <c r="BZ207" s="16">
        <f t="shared" si="72"/>
        <v>5.066030756814231</v>
      </c>
      <c r="CA207" s="17"/>
    </row>
    <row r="208" spans="1:79" ht="60">
      <c r="A208" s="13"/>
      <c r="B208" s="46" t="s">
        <v>419</v>
      </c>
      <c r="C208" s="31" t="s">
        <v>256</v>
      </c>
      <c r="D208" s="16">
        <v>1.458510415750003</v>
      </c>
      <c r="E208" s="16">
        <v>0</v>
      </c>
      <c r="F208" s="16">
        <f t="shared" si="59"/>
        <v>1.458510415750003</v>
      </c>
      <c r="G208" s="16">
        <f t="shared" si="60"/>
        <v>0</v>
      </c>
      <c r="H208" s="16">
        <f t="shared" si="61"/>
        <v>0</v>
      </c>
      <c r="I208" s="16">
        <f t="shared" si="62"/>
        <v>1.996</v>
      </c>
      <c r="J208" s="16">
        <f t="shared" si="63"/>
        <v>0</v>
      </c>
      <c r="K208" s="16">
        <f t="shared" si="64"/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f>SUM(S210:S216)</f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f>SUM(Z210:Z216)</f>
        <v>0</v>
      </c>
      <c r="AA208" s="16">
        <v>1.458510415750003</v>
      </c>
      <c r="AB208" s="16">
        <v>0</v>
      </c>
      <c r="AC208" s="16">
        <v>0</v>
      </c>
      <c r="AD208" s="16">
        <v>1.996</v>
      </c>
      <c r="AE208" s="16">
        <v>0</v>
      </c>
      <c r="AF208" s="16">
        <v>0</v>
      </c>
      <c r="AG208" s="16">
        <f>SUM(AG210:AG216)</f>
        <v>0</v>
      </c>
      <c r="AH208" s="16">
        <v>0</v>
      </c>
      <c r="AI208" s="16">
        <f>SUM(AI210:AI216)</f>
        <v>0</v>
      </c>
      <c r="AJ208" s="16">
        <f>SUM(AJ210:AJ216)</f>
        <v>0</v>
      </c>
      <c r="AK208" s="16">
        <v>0</v>
      </c>
      <c r="AL208" s="16">
        <f>SUM(AL210:AL216)</f>
        <v>0</v>
      </c>
      <c r="AM208" s="16">
        <f>SUM(AM210:AM216)</f>
        <v>0</v>
      </c>
      <c r="AN208" s="16">
        <v>0</v>
      </c>
      <c r="AO208" s="16">
        <f t="shared" si="65"/>
        <v>1.6600931200000002</v>
      </c>
      <c r="AP208" s="16">
        <f t="shared" si="66"/>
        <v>0</v>
      </c>
      <c r="AQ208" s="16">
        <f t="shared" si="67"/>
        <v>0</v>
      </c>
      <c r="AR208" s="16">
        <f t="shared" si="68"/>
        <v>1.998</v>
      </c>
      <c r="AS208" s="16">
        <f t="shared" si="69"/>
        <v>0</v>
      </c>
      <c r="AT208" s="16">
        <f t="shared" si="70"/>
        <v>0</v>
      </c>
      <c r="AU208" s="16">
        <v>0</v>
      </c>
      <c r="AV208" s="16">
        <v>0.0056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f>SUM(BB210:BB216)</f>
        <v>0</v>
      </c>
      <c r="BC208" s="16">
        <v>1.36402182</v>
      </c>
      <c r="BD208" s="16">
        <v>0</v>
      </c>
      <c r="BE208" s="16">
        <v>0</v>
      </c>
      <c r="BF208" s="16">
        <v>1.92</v>
      </c>
      <c r="BG208" s="16">
        <v>0</v>
      </c>
      <c r="BH208" s="16">
        <v>0</v>
      </c>
      <c r="BI208" s="16">
        <f>SUM(BI210:BI216)</f>
        <v>0</v>
      </c>
      <c r="BJ208" s="16">
        <v>0.25530179999999997</v>
      </c>
      <c r="BK208" s="16">
        <v>0</v>
      </c>
      <c r="BL208" s="16">
        <v>0</v>
      </c>
      <c r="BM208" s="16">
        <v>0.078</v>
      </c>
      <c r="BN208" s="16">
        <v>0</v>
      </c>
      <c r="BO208" s="16">
        <v>0</v>
      </c>
      <c r="BP208" s="16">
        <f>SUM(BP210:BP216)</f>
        <v>0</v>
      </c>
      <c r="BQ208" s="16">
        <v>0.0351695</v>
      </c>
      <c r="BR208" s="16">
        <f>SUM(BR210:BR216)</f>
        <v>0</v>
      </c>
      <c r="BS208" s="16">
        <f>SUM(BS210:BS216)</f>
        <v>0</v>
      </c>
      <c r="BT208" s="16">
        <f>SUM(BT210:BT216)</f>
        <v>0</v>
      </c>
      <c r="BU208" s="16">
        <f>SUM(BU210:BU216)</f>
        <v>0</v>
      </c>
      <c r="BV208" s="16">
        <f>SUM(BV210:BV216)</f>
        <v>0</v>
      </c>
      <c r="BW208" s="16">
        <v>0</v>
      </c>
      <c r="BX208" s="16">
        <v>0</v>
      </c>
      <c r="BY208" s="16">
        <f t="shared" si="71"/>
        <v>0.20158270424999714</v>
      </c>
      <c r="BZ208" s="16">
        <f t="shared" si="72"/>
        <v>13.821135733633977</v>
      </c>
      <c r="CA208" s="17" t="s">
        <v>639</v>
      </c>
    </row>
    <row r="209" spans="1:79" ht="30">
      <c r="A209" s="13"/>
      <c r="B209" s="46" t="s">
        <v>420</v>
      </c>
      <c r="C209" s="31" t="s">
        <v>256</v>
      </c>
      <c r="D209" s="16">
        <v>0.07560649138802279</v>
      </c>
      <c r="E209" s="16">
        <v>0</v>
      </c>
      <c r="F209" s="16">
        <f t="shared" si="59"/>
        <v>0.07560649138802279</v>
      </c>
      <c r="G209" s="16">
        <f t="shared" si="60"/>
        <v>0</v>
      </c>
      <c r="H209" s="16">
        <f t="shared" si="61"/>
        <v>0</v>
      </c>
      <c r="I209" s="16">
        <f t="shared" si="62"/>
        <v>0.042</v>
      </c>
      <c r="J209" s="16">
        <f t="shared" si="63"/>
        <v>0</v>
      </c>
      <c r="K209" s="16">
        <f t="shared" si="64"/>
        <v>0</v>
      </c>
      <c r="L209" s="16">
        <v>0</v>
      </c>
      <c r="M209" s="16">
        <v>0.07560649138802279</v>
      </c>
      <c r="N209" s="16">
        <v>0</v>
      </c>
      <c r="O209" s="16">
        <v>0</v>
      </c>
      <c r="P209" s="16">
        <v>0.042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f t="shared" si="65"/>
        <v>0.07067255</v>
      </c>
      <c r="AP209" s="16">
        <f t="shared" si="66"/>
        <v>0</v>
      </c>
      <c r="AQ209" s="16">
        <f t="shared" si="67"/>
        <v>0</v>
      </c>
      <c r="AR209" s="16">
        <f t="shared" si="68"/>
        <v>0.042</v>
      </c>
      <c r="AS209" s="16">
        <f t="shared" si="69"/>
        <v>0</v>
      </c>
      <c r="AT209" s="16">
        <f t="shared" si="70"/>
        <v>0</v>
      </c>
      <c r="AU209" s="16">
        <v>0</v>
      </c>
      <c r="AV209" s="16">
        <v>0.06982908</v>
      </c>
      <c r="AW209" s="16">
        <v>0</v>
      </c>
      <c r="AX209" s="16">
        <v>0</v>
      </c>
      <c r="AY209" s="16">
        <v>0.042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0.00017697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16">
        <v>0.0006665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 t="shared" si="71"/>
        <v>-0.004933941388022792</v>
      </c>
      <c r="BZ209" s="16">
        <f t="shared" si="72"/>
        <v>-6.525817158610275</v>
      </c>
      <c r="CA209" s="17"/>
    </row>
    <row r="210" spans="1:79" ht="30">
      <c r="A210" s="13"/>
      <c r="B210" s="46" t="s">
        <v>421</v>
      </c>
      <c r="C210" s="31" t="s">
        <v>256</v>
      </c>
      <c r="D210" s="16">
        <v>0.5430017720258192</v>
      </c>
      <c r="E210" s="16">
        <v>0</v>
      </c>
      <c r="F210" s="16">
        <f t="shared" si="59"/>
        <v>0.5430017720258192</v>
      </c>
      <c r="G210" s="16">
        <f t="shared" si="60"/>
        <v>0</v>
      </c>
      <c r="H210" s="16">
        <f t="shared" si="61"/>
        <v>0</v>
      </c>
      <c r="I210" s="16">
        <f t="shared" si="62"/>
        <v>1.601</v>
      </c>
      <c r="J210" s="16">
        <f t="shared" si="63"/>
        <v>0</v>
      </c>
      <c r="K210" s="16">
        <f t="shared" si="64"/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0.5430017720258192</v>
      </c>
      <c r="U210" s="16">
        <v>0</v>
      </c>
      <c r="V210" s="16">
        <v>0</v>
      </c>
      <c r="W210" s="16">
        <v>1.601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f t="shared" si="65"/>
        <v>0.54631793</v>
      </c>
      <c r="AP210" s="16">
        <f t="shared" si="66"/>
        <v>0</v>
      </c>
      <c r="AQ210" s="16">
        <f t="shared" si="67"/>
        <v>0</v>
      </c>
      <c r="AR210" s="16">
        <f t="shared" si="68"/>
        <v>1.601</v>
      </c>
      <c r="AS210" s="16">
        <f t="shared" si="69"/>
        <v>0</v>
      </c>
      <c r="AT210" s="16">
        <f t="shared" si="70"/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0.51545383</v>
      </c>
      <c r="BD210" s="16">
        <v>0</v>
      </c>
      <c r="BE210" s="16">
        <v>0</v>
      </c>
      <c r="BF210" s="16">
        <v>1.601</v>
      </c>
      <c r="BG210" s="16">
        <v>0</v>
      </c>
      <c r="BH210" s="16">
        <v>0</v>
      </c>
      <c r="BI210" s="16">
        <v>0</v>
      </c>
      <c r="BJ210" s="16">
        <v>0.0067461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0</v>
      </c>
      <c r="BQ210" s="16">
        <v>0.024118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f t="shared" si="71"/>
        <v>0.0033161579741807223</v>
      </c>
      <c r="BZ210" s="16">
        <f t="shared" si="72"/>
        <v>0.6107084994969486</v>
      </c>
      <c r="CA210" s="17"/>
    </row>
    <row r="211" spans="1:79" ht="15">
      <c r="A211" s="13"/>
      <c r="B211" s="48" t="s">
        <v>223</v>
      </c>
      <c r="C211" s="31"/>
      <c r="D211" s="16">
        <v>0</v>
      </c>
      <c r="E211" s="16">
        <v>0</v>
      </c>
      <c r="F211" s="16">
        <f t="shared" si="59"/>
        <v>0</v>
      </c>
      <c r="G211" s="16">
        <f t="shared" si="60"/>
        <v>0</v>
      </c>
      <c r="H211" s="16">
        <f t="shared" si="61"/>
        <v>0</v>
      </c>
      <c r="I211" s="16">
        <f t="shared" si="62"/>
        <v>0</v>
      </c>
      <c r="J211" s="16">
        <f t="shared" si="63"/>
        <v>0</v>
      </c>
      <c r="K211" s="16">
        <f t="shared" si="64"/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f t="shared" si="65"/>
        <v>0</v>
      </c>
      <c r="AP211" s="16">
        <f t="shared" si="66"/>
        <v>0</v>
      </c>
      <c r="AQ211" s="16">
        <f t="shared" si="67"/>
        <v>0</v>
      </c>
      <c r="AR211" s="16">
        <f t="shared" si="68"/>
        <v>0</v>
      </c>
      <c r="AS211" s="16">
        <f t="shared" si="69"/>
        <v>0</v>
      </c>
      <c r="AT211" s="16">
        <f t="shared" si="70"/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f t="shared" si="71"/>
        <v>0</v>
      </c>
      <c r="BZ211" s="16"/>
      <c r="CA211" s="22"/>
    </row>
    <row r="212" spans="1:79" ht="30">
      <c r="A212" s="13"/>
      <c r="B212" s="60" t="s">
        <v>422</v>
      </c>
      <c r="C212" s="31" t="s">
        <v>256</v>
      </c>
      <c r="D212" s="16">
        <v>0.7589108714756354</v>
      </c>
      <c r="E212" s="16">
        <v>0</v>
      </c>
      <c r="F212" s="16">
        <f t="shared" si="59"/>
        <v>0.7589108714756354</v>
      </c>
      <c r="G212" s="16">
        <f t="shared" si="60"/>
        <v>0</v>
      </c>
      <c r="H212" s="16">
        <f t="shared" si="61"/>
        <v>0</v>
      </c>
      <c r="I212" s="16">
        <f t="shared" si="62"/>
        <v>0.702</v>
      </c>
      <c r="J212" s="16">
        <f t="shared" si="63"/>
        <v>0</v>
      </c>
      <c r="K212" s="16">
        <f t="shared" si="64"/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0.7589108714756354</v>
      </c>
      <c r="U212" s="16">
        <v>0</v>
      </c>
      <c r="V212" s="16">
        <v>0</v>
      </c>
      <c r="W212" s="16">
        <v>0.702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f t="shared" si="65"/>
        <v>0.7724222800000001</v>
      </c>
      <c r="AP212" s="16">
        <f t="shared" si="66"/>
        <v>0</v>
      </c>
      <c r="AQ212" s="16">
        <f t="shared" si="67"/>
        <v>0</v>
      </c>
      <c r="AR212" s="16">
        <f t="shared" si="68"/>
        <v>0.702</v>
      </c>
      <c r="AS212" s="16">
        <f t="shared" si="69"/>
        <v>0</v>
      </c>
      <c r="AT212" s="16">
        <f t="shared" si="70"/>
        <v>0</v>
      </c>
      <c r="AU212" s="16">
        <v>0</v>
      </c>
      <c r="AV212" s="16">
        <v>0.01320405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0.7592182300000001</v>
      </c>
      <c r="BD212" s="16">
        <v>0</v>
      </c>
      <c r="BE212" s="16">
        <v>0</v>
      </c>
      <c r="BF212" s="16">
        <v>0.702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f t="shared" si="71"/>
        <v>0.01351140852436472</v>
      </c>
      <c r="BZ212" s="16">
        <f t="shared" si="72"/>
        <v>1.7803682925365105</v>
      </c>
      <c r="CA212" s="17"/>
    </row>
    <row r="213" spans="1:79" ht="45">
      <c r="A213" s="13"/>
      <c r="B213" s="46" t="s">
        <v>423</v>
      </c>
      <c r="C213" s="31" t="s">
        <v>256</v>
      </c>
      <c r="D213" s="16">
        <v>0.6512831499062051</v>
      </c>
      <c r="E213" s="16">
        <v>0</v>
      </c>
      <c r="F213" s="16">
        <f aca="true" t="shared" si="86" ref="F213:F276">M213+T213+AA213+AH213</f>
        <v>0.6512831499062051</v>
      </c>
      <c r="G213" s="16">
        <f aca="true" t="shared" si="87" ref="G213:G276">N213+U213+AB213+AI213</f>
        <v>0</v>
      </c>
      <c r="H213" s="16">
        <f aca="true" t="shared" si="88" ref="H213:H276">O213+V213+AC213+AJ213</f>
        <v>0</v>
      </c>
      <c r="I213" s="16">
        <f aca="true" t="shared" si="89" ref="I213:I276">P213+W213+AD213+AK213</f>
        <v>0.815</v>
      </c>
      <c r="J213" s="16">
        <f aca="true" t="shared" si="90" ref="J213:J276">Q213+X213+AE213+AL213</f>
        <v>0</v>
      </c>
      <c r="K213" s="16">
        <f aca="true" t="shared" si="91" ref="K213:K276">R213+Y213+AF213+AM213</f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0.6512831499062051</v>
      </c>
      <c r="AB213" s="16">
        <v>0</v>
      </c>
      <c r="AC213" s="16">
        <v>0</v>
      </c>
      <c r="AD213" s="16">
        <v>0.815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f aca="true" t="shared" si="92" ref="AO213:AO276">AV213+BC213+BJ213+BQ213</f>
        <v>0.70137259</v>
      </c>
      <c r="AP213" s="16">
        <f aca="true" t="shared" si="93" ref="AP213:AP276">AW213+BD213+BK213+BR213</f>
        <v>0</v>
      </c>
      <c r="AQ213" s="16">
        <f aca="true" t="shared" si="94" ref="AQ213:AQ276">AX213+BE213+BL213+BS213</f>
        <v>0</v>
      </c>
      <c r="AR213" s="16">
        <f aca="true" t="shared" si="95" ref="AR213:AR276">AY213+BF213+BM213+BT213</f>
        <v>0.815</v>
      </c>
      <c r="AS213" s="16">
        <f aca="true" t="shared" si="96" ref="AS213:AS276">AZ213+BG213+BN213+BU213</f>
        <v>0</v>
      </c>
      <c r="AT213" s="16">
        <f aca="true" t="shared" si="97" ref="AT213:AT276">BA213+BH213+BO213+BV213</f>
        <v>0</v>
      </c>
      <c r="AU213" s="16">
        <v>0</v>
      </c>
      <c r="AV213" s="16">
        <v>0.01986816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0.6815044299999999</v>
      </c>
      <c r="BK213" s="16">
        <v>0</v>
      </c>
      <c r="BL213" s="16">
        <v>0</v>
      </c>
      <c r="BM213" s="16">
        <v>0.815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 aca="true" t="shared" si="98" ref="BY213:BY276">AO213-F213</f>
        <v>0.0500894400937949</v>
      </c>
      <c r="BZ213" s="16">
        <f aca="true" t="shared" si="99" ref="BZ213:BZ276">BY213/F213*100</f>
        <v>7.69088530864165</v>
      </c>
      <c r="CA213" s="17"/>
    </row>
    <row r="214" spans="1:79" ht="29.25">
      <c r="A214" s="13"/>
      <c r="B214" s="46" t="s">
        <v>424</v>
      </c>
      <c r="C214" s="31" t="s">
        <v>256</v>
      </c>
      <c r="D214" s="16">
        <v>0.33895472323483805</v>
      </c>
      <c r="E214" s="16">
        <v>0</v>
      </c>
      <c r="F214" s="16">
        <f t="shared" si="86"/>
        <v>0.33895472323483805</v>
      </c>
      <c r="G214" s="16">
        <f t="shared" si="87"/>
        <v>0</v>
      </c>
      <c r="H214" s="16">
        <f t="shared" si="88"/>
        <v>0</v>
      </c>
      <c r="I214" s="16">
        <f t="shared" si="89"/>
        <v>0.434</v>
      </c>
      <c r="J214" s="16">
        <f t="shared" si="90"/>
        <v>0</v>
      </c>
      <c r="K214" s="16">
        <f t="shared" si="91"/>
        <v>0</v>
      </c>
      <c r="L214" s="16">
        <v>0</v>
      </c>
      <c r="M214" s="16">
        <v>0.33895472323483805</v>
      </c>
      <c r="N214" s="16">
        <v>0</v>
      </c>
      <c r="O214" s="16">
        <v>0</v>
      </c>
      <c r="P214" s="16">
        <v>0.434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f t="shared" si="92"/>
        <v>0.34822324000000004</v>
      </c>
      <c r="AP214" s="16">
        <f t="shared" si="93"/>
        <v>0</v>
      </c>
      <c r="AQ214" s="16">
        <f t="shared" si="94"/>
        <v>0</v>
      </c>
      <c r="AR214" s="16">
        <f t="shared" si="95"/>
        <v>0.434</v>
      </c>
      <c r="AS214" s="16">
        <f t="shared" si="96"/>
        <v>0</v>
      </c>
      <c r="AT214" s="16">
        <f t="shared" si="97"/>
        <v>0</v>
      </c>
      <c r="AU214" s="16">
        <v>0</v>
      </c>
      <c r="AV214" s="16">
        <v>0.34822324000000004</v>
      </c>
      <c r="AW214" s="16">
        <v>0</v>
      </c>
      <c r="AX214" s="16">
        <v>0</v>
      </c>
      <c r="AY214" s="16">
        <v>0.434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f t="shared" si="98"/>
        <v>0.009268516765161994</v>
      </c>
      <c r="BZ214" s="16">
        <f t="shared" si="99"/>
        <v>2.734440953265751</v>
      </c>
      <c r="CA214" s="17"/>
    </row>
    <row r="215" spans="1:79" ht="45">
      <c r="A215" s="13"/>
      <c r="B215" s="46" t="s">
        <v>296</v>
      </c>
      <c r="C215" s="31" t="s">
        <v>256</v>
      </c>
      <c r="D215" s="16">
        <v>0.151978740236209</v>
      </c>
      <c r="E215" s="16">
        <v>0</v>
      </c>
      <c r="F215" s="16">
        <f t="shared" si="86"/>
        <v>0.151978740236209</v>
      </c>
      <c r="G215" s="16">
        <f t="shared" si="87"/>
        <v>0</v>
      </c>
      <c r="H215" s="16">
        <f t="shared" si="88"/>
        <v>0</v>
      </c>
      <c r="I215" s="16">
        <f t="shared" si="89"/>
        <v>0.187</v>
      </c>
      <c r="J215" s="16">
        <f t="shared" si="90"/>
        <v>0</v>
      </c>
      <c r="K215" s="16">
        <f t="shared" si="91"/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0.151978740236209</v>
      </c>
      <c r="U215" s="16">
        <v>0</v>
      </c>
      <c r="V215" s="16">
        <v>0</v>
      </c>
      <c r="W215" s="16">
        <v>0.187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f t="shared" si="92"/>
        <v>0.151372</v>
      </c>
      <c r="AP215" s="16">
        <f t="shared" si="93"/>
        <v>0</v>
      </c>
      <c r="AQ215" s="16">
        <f t="shared" si="94"/>
        <v>0</v>
      </c>
      <c r="AR215" s="16">
        <f t="shared" si="95"/>
        <v>0.187</v>
      </c>
      <c r="AS215" s="16">
        <f t="shared" si="96"/>
        <v>0</v>
      </c>
      <c r="AT215" s="16">
        <f t="shared" si="97"/>
        <v>0</v>
      </c>
      <c r="AU215" s="16">
        <v>0</v>
      </c>
      <c r="AV215" s="16">
        <v>0.0041392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0.14644484</v>
      </c>
      <c r="BD215" s="16">
        <v>0</v>
      </c>
      <c r="BE215" s="16">
        <v>0</v>
      </c>
      <c r="BF215" s="16">
        <v>0.187</v>
      </c>
      <c r="BG215" s="16">
        <v>0</v>
      </c>
      <c r="BH215" s="16">
        <v>0</v>
      </c>
      <c r="BI215" s="16">
        <v>0</v>
      </c>
      <c r="BJ215" s="16">
        <v>0.00078796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 t="shared" si="98"/>
        <v>-0.0006067402362089913</v>
      </c>
      <c r="BZ215" s="16">
        <f t="shared" si="99"/>
        <v>-0.3992270466684887</v>
      </c>
      <c r="CA215" s="17"/>
    </row>
    <row r="216" spans="1:79" ht="15">
      <c r="A216" s="13"/>
      <c r="B216" s="48" t="s">
        <v>166</v>
      </c>
      <c r="C216" s="31"/>
      <c r="D216" s="16">
        <v>0</v>
      </c>
      <c r="E216" s="16">
        <v>0</v>
      </c>
      <c r="F216" s="16">
        <f t="shared" si="86"/>
        <v>0</v>
      </c>
      <c r="G216" s="16">
        <f t="shared" si="87"/>
        <v>0</v>
      </c>
      <c r="H216" s="16">
        <f t="shared" si="88"/>
        <v>0</v>
      </c>
      <c r="I216" s="16">
        <f t="shared" si="89"/>
        <v>0</v>
      </c>
      <c r="J216" s="16">
        <f t="shared" si="90"/>
        <v>0</v>
      </c>
      <c r="K216" s="16">
        <f t="shared" si="91"/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f t="shared" si="92"/>
        <v>0</v>
      </c>
      <c r="AP216" s="16">
        <f t="shared" si="93"/>
        <v>0</v>
      </c>
      <c r="AQ216" s="16">
        <f t="shared" si="94"/>
        <v>0</v>
      </c>
      <c r="AR216" s="16">
        <f t="shared" si="95"/>
        <v>0</v>
      </c>
      <c r="AS216" s="16">
        <f t="shared" si="96"/>
        <v>0</v>
      </c>
      <c r="AT216" s="16">
        <f t="shared" si="97"/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f t="shared" si="98"/>
        <v>0</v>
      </c>
      <c r="BZ216" s="16"/>
      <c r="CA216" s="34"/>
    </row>
    <row r="217" spans="1:79" ht="31.5" customHeight="1">
      <c r="A217" s="13"/>
      <c r="B217" s="61" t="s">
        <v>425</v>
      </c>
      <c r="C217" s="31" t="s">
        <v>256</v>
      </c>
      <c r="D217" s="16">
        <v>0</v>
      </c>
      <c r="E217" s="16">
        <v>0</v>
      </c>
      <c r="F217" s="16">
        <f t="shared" si="86"/>
        <v>0</v>
      </c>
      <c r="G217" s="16">
        <f t="shared" si="87"/>
        <v>0</v>
      </c>
      <c r="H217" s="16">
        <f t="shared" si="88"/>
        <v>0</v>
      </c>
      <c r="I217" s="16">
        <f t="shared" si="89"/>
        <v>0</v>
      </c>
      <c r="J217" s="16">
        <f t="shared" si="90"/>
        <v>0</v>
      </c>
      <c r="K217" s="16">
        <f t="shared" si="91"/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f aca="true" t="shared" si="100" ref="S217:AG217">S224+S258</f>
        <v>0</v>
      </c>
      <c r="T217" s="16">
        <v>0</v>
      </c>
      <c r="U217" s="16">
        <f t="shared" si="100"/>
        <v>0</v>
      </c>
      <c r="V217" s="16">
        <f t="shared" si="100"/>
        <v>0</v>
      </c>
      <c r="W217" s="16">
        <v>0</v>
      </c>
      <c r="X217" s="16">
        <f t="shared" si="100"/>
        <v>0</v>
      </c>
      <c r="Y217" s="16">
        <f t="shared" si="100"/>
        <v>0</v>
      </c>
      <c r="Z217" s="16">
        <f t="shared" si="100"/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f t="shared" si="100"/>
        <v>0</v>
      </c>
      <c r="AH217" s="16">
        <v>0</v>
      </c>
      <c r="AI217" s="16">
        <f aca="true" t="shared" si="101" ref="AI217:AN217">AI224+AI258</f>
        <v>0</v>
      </c>
      <c r="AJ217" s="16">
        <f t="shared" si="101"/>
        <v>0</v>
      </c>
      <c r="AK217" s="16">
        <v>0</v>
      </c>
      <c r="AL217" s="16">
        <f t="shared" si="101"/>
        <v>0</v>
      </c>
      <c r="AM217" s="16">
        <f t="shared" si="101"/>
        <v>0</v>
      </c>
      <c r="AN217" s="16">
        <f t="shared" si="101"/>
        <v>0</v>
      </c>
      <c r="AO217" s="16">
        <f t="shared" si="92"/>
        <v>0</v>
      </c>
      <c r="AP217" s="16">
        <f t="shared" si="93"/>
        <v>0</v>
      </c>
      <c r="AQ217" s="16">
        <f t="shared" si="94"/>
        <v>0</v>
      </c>
      <c r="AR217" s="16">
        <f t="shared" si="95"/>
        <v>0</v>
      </c>
      <c r="AS217" s="16">
        <f t="shared" si="96"/>
        <v>0</v>
      </c>
      <c r="AT217" s="16">
        <f t="shared" si="97"/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f>BB224+BB258</f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f t="shared" si="98"/>
        <v>0</v>
      </c>
      <c r="BZ217" s="16"/>
      <c r="CA217" s="17"/>
    </row>
    <row r="218" spans="1:79" ht="30">
      <c r="A218" s="13"/>
      <c r="B218" s="62" t="s">
        <v>426</v>
      </c>
      <c r="C218" s="31" t="s">
        <v>256</v>
      </c>
      <c r="D218" s="16">
        <v>1.9765845018719397</v>
      </c>
      <c r="E218" s="16">
        <v>0</v>
      </c>
      <c r="F218" s="16">
        <f t="shared" si="86"/>
        <v>1.9765845018719397</v>
      </c>
      <c r="G218" s="16">
        <f t="shared" si="87"/>
        <v>0</v>
      </c>
      <c r="H218" s="16">
        <f t="shared" si="88"/>
        <v>0</v>
      </c>
      <c r="I218" s="16">
        <f t="shared" si="89"/>
        <v>1.438</v>
      </c>
      <c r="J218" s="16">
        <f t="shared" si="90"/>
        <v>0</v>
      </c>
      <c r="K218" s="16">
        <f t="shared" si="91"/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0.9882922509359698</v>
      </c>
      <c r="U218" s="16">
        <v>0</v>
      </c>
      <c r="V218" s="16">
        <v>0</v>
      </c>
      <c r="W218" s="16">
        <v>0.719</v>
      </c>
      <c r="X218" s="16">
        <v>0</v>
      </c>
      <c r="Y218" s="16">
        <v>0</v>
      </c>
      <c r="Z218" s="16">
        <v>0</v>
      </c>
      <c r="AA218" s="16">
        <v>0.9882922509359698</v>
      </c>
      <c r="AB218" s="16">
        <v>0</v>
      </c>
      <c r="AC218" s="16">
        <v>0</v>
      </c>
      <c r="AD218" s="16">
        <v>0.719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f t="shared" si="92"/>
        <v>2.0520965099999997</v>
      </c>
      <c r="AP218" s="16">
        <f t="shared" si="93"/>
        <v>0</v>
      </c>
      <c r="AQ218" s="16">
        <f t="shared" si="94"/>
        <v>0</v>
      </c>
      <c r="AR218" s="16">
        <f t="shared" si="95"/>
        <v>1.47</v>
      </c>
      <c r="AS218" s="16">
        <f t="shared" si="96"/>
        <v>0</v>
      </c>
      <c r="AT218" s="16">
        <f t="shared" si="97"/>
        <v>0</v>
      </c>
      <c r="AU218" s="16">
        <v>0</v>
      </c>
      <c r="AV218" s="16">
        <v>0.03048521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0.007884299999999997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2.013727</v>
      </c>
      <c r="BK218" s="16">
        <v>0</v>
      </c>
      <c r="BL218" s="16">
        <v>0</v>
      </c>
      <c r="BM218" s="16">
        <v>1.47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si="98"/>
        <v>0.07551200812806003</v>
      </c>
      <c r="BZ218" s="16">
        <f t="shared" si="99"/>
        <v>3.8203278461682664</v>
      </c>
      <c r="CA218" s="17"/>
    </row>
    <row r="219" spans="1:79" ht="30">
      <c r="A219" s="13"/>
      <c r="B219" s="62" t="s">
        <v>297</v>
      </c>
      <c r="C219" s="31" t="s">
        <v>256</v>
      </c>
      <c r="D219" s="16">
        <v>0.608994153147316</v>
      </c>
      <c r="E219" s="16">
        <v>0</v>
      </c>
      <c r="F219" s="16">
        <f t="shared" si="86"/>
        <v>0.608994153147316</v>
      </c>
      <c r="G219" s="16">
        <f t="shared" si="87"/>
        <v>0</v>
      </c>
      <c r="H219" s="16">
        <f t="shared" si="88"/>
        <v>0</v>
      </c>
      <c r="I219" s="16">
        <f t="shared" si="89"/>
        <v>1.388</v>
      </c>
      <c r="J219" s="16">
        <f t="shared" si="90"/>
        <v>0</v>
      </c>
      <c r="K219" s="16">
        <f t="shared" si="91"/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0.608994153147316</v>
      </c>
      <c r="U219" s="16">
        <v>0</v>
      </c>
      <c r="V219" s="16">
        <v>0</v>
      </c>
      <c r="W219" s="16">
        <v>1.388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f t="shared" si="92"/>
        <v>0.6207686900000001</v>
      </c>
      <c r="AP219" s="16">
        <f t="shared" si="93"/>
        <v>0</v>
      </c>
      <c r="AQ219" s="16">
        <f t="shared" si="94"/>
        <v>0</v>
      </c>
      <c r="AR219" s="16">
        <f t="shared" si="95"/>
        <v>1.388</v>
      </c>
      <c r="AS219" s="16">
        <f t="shared" si="96"/>
        <v>0</v>
      </c>
      <c r="AT219" s="16">
        <f t="shared" si="97"/>
        <v>0</v>
      </c>
      <c r="AU219" s="16">
        <v>0</v>
      </c>
      <c r="AV219" s="16">
        <v>0.00424268</v>
      </c>
      <c r="AW219" s="16">
        <v>0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0.61067742</v>
      </c>
      <c r="BD219" s="16">
        <v>0</v>
      </c>
      <c r="BE219" s="16">
        <v>0</v>
      </c>
      <c r="BF219" s="16">
        <v>1.388</v>
      </c>
      <c r="BG219" s="16">
        <v>0</v>
      </c>
      <c r="BH219" s="16">
        <v>0</v>
      </c>
      <c r="BI219" s="16">
        <v>0</v>
      </c>
      <c r="BJ219" s="16">
        <v>0.00584859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f t="shared" si="98"/>
        <v>0.011774536852684148</v>
      </c>
      <c r="BZ219" s="16">
        <f t="shared" si="99"/>
        <v>1.9334400489450811</v>
      </c>
      <c r="CA219" s="17"/>
    </row>
    <row r="220" spans="1:79" ht="30">
      <c r="A220" s="13"/>
      <c r="B220" s="56" t="s">
        <v>427</v>
      </c>
      <c r="C220" s="31" t="s">
        <v>256</v>
      </c>
      <c r="D220" s="16">
        <v>0.6862089398292991</v>
      </c>
      <c r="E220" s="16">
        <v>0</v>
      </c>
      <c r="F220" s="16">
        <f t="shared" si="86"/>
        <v>0.6862089398292991</v>
      </c>
      <c r="G220" s="16">
        <f t="shared" si="87"/>
        <v>0</v>
      </c>
      <c r="H220" s="16">
        <f t="shared" si="88"/>
        <v>0</v>
      </c>
      <c r="I220" s="16">
        <f t="shared" si="89"/>
        <v>0.817</v>
      </c>
      <c r="J220" s="16">
        <f t="shared" si="90"/>
        <v>0</v>
      </c>
      <c r="K220" s="16">
        <f t="shared" si="91"/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0.6862089398292991</v>
      </c>
      <c r="AB220" s="16">
        <v>0</v>
      </c>
      <c r="AC220" s="16">
        <v>0</v>
      </c>
      <c r="AD220" s="16">
        <v>0.817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f t="shared" si="92"/>
        <v>0.7705928200000001</v>
      </c>
      <c r="AP220" s="16">
        <f t="shared" si="93"/>
        <v>0</v>
      </c>
      <c r="AQ220" s="16">
        <f t="shared" si="94"/>
        <v>0</v>
      </c>
      <c r="AR220" s="16">
        <f t="shared" si="95"/>
        <v>0.834</v>
      </c>
      <c r="AS220" s="16">
        <f t="shared" si="96"/>
        <v>0</v>
      </c>
      <c r="AT220" s="16">
        <f t="shared" si="97"/>
        <v>0</v>
      </c>
      <c r="AU220" s="16">
        <v>0</v>
      </c>
      <c r="AV220" s="16">
        <v>0.0196612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0.75093162</v>
      </c>
      <c r="BK220" s="16">
        <v>0</v>
      </c>
      <c r="BL220" s="16">
        <v>0</v>
      </c>
      <c r="BM220" s="16">
        <v>0.834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  <c r="BW220" s="16">
        <v>0</v>
      </c>
      <c r="BX220" s="16">
        <v>0</v>
      </c>
      <c r="BY220" s="16">
        <f t="shared" si="98"/>
        <v>0.08438388017070098</v>
      </c>
      <c r="BZ220" s="16">
        <f t="shared" si="99"/>
        <v>12.297111750204284</v>
      </c>
      <c r="CA220" s="17" t="s">
        <v>639</v>
      </c>
    </row>
    <row r="221" spans="1:79" ht="44.25">
      <c r="A221" s="13"/>
      <c r="B221" s="56" t="s">
        <v>428</v>
      </c>
      <c r="C221" s="31" t="s">
        <v>256</v>
      </c>
      <c r="D221" s="16">
        <v>0.990204274299844</v>
      </c>
      <c r="E221" s="16">
        <v>0</v>
      </c>
      <c r="F221" s="16">
        <f t="shared" si="86"/>
        <v>0.990204274299844</v>
      </c>
      <c r="G221" s="16">
        <f t="shared" si="87"/>
        <v>0</v>
      </c>
      <c r="H221" s="16">
        <f t="shared" si="88"/>
        <v>0</v>
      </c>
      <c r="I221" s="16">
        <f t="shared" si="89"/>
        <v>1.052</v>
      </c>
      <c r="J221" s="16">
        <f t="shared" si="90"/>
        <v>0</v>
      </c>
      <c r="K221" s="16">
        <f t="shared" si="91"/>
        <v>0</v>
      </c>
      <c r="L221" s="16">
        <v>0</v>
      </c>
      <c r="M221" s="16">
        <v>0.990204274299844</v>
      </c>
      <c r="N221" s="16">
        <v>0</v>
      </c>
      <c r="O221" s="16">
        <v>0</v>
      </c>
      <c r="P221" s="16">
        <v>1.052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f t="shared" si="92"/>
        <v>1.0554158100000002</v>
      </c>
      <c r="AP221" s="16">
        <f t="shared" si="93"/>
        <v>0</v>
      </c>
      <c r="AQ221" s="16">
        <f t="shared" si="94"/>
        <v>0</v>
      </c>
      <c r="AR221" s="16">
        <f t="shared" si="95"/>
        <v>1.052</v>
      </c>
      <c r="AS221" s="16">
        <f t="shared" si="96"/>
        <v>0</v>
      </c>
      <c r="AT221" s="16">
        <f t="shared" si="97"/>
        <v>0</v>
      </c>
      <c r="AU221" s="16">
        <v>0</v>
      </c>
      <c r="AV221" s="16">
        <v>1.03789292</v>
      </c>
      <c r="AW221" s="16">
        <v>0</v>
      </c>
      <c r="AX221" s="16">
        <v>0</v>
      </c>
      <c r="AY221" s="16">
        <v>1.052</v>
      </c>
      <c r="AZ221" s="16">
        <v>0</v>
      </c>
      <c r="BA221" s="16">
        <v>0</v>
      </c>
      <c r="BB221" s="16">
        <v>0</v>
      </c>
      <c r="BC221" s="16">
        <v>0.013090099999999997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0.00443279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f t="shared" si="98"/>
        <v>0.06521153570015614</v>
      </c>
      <c r="BZ221" s="16">
        <f t="shared" si="99"/>
        <v>6.585664937294486</v>
      </c>
      <c r="CA221" s="17"/>
    </row>
    <row r="222" spans="1:79" ht="30">
      <c r="A222" s="13"/>
      <c r="B222" s="56" t="s">
        <v>429</v>
      </c>
      <c r="C222" s="31" t="s">
        <v>256</v>
      </c>
      <c r="D222" s="16">
        <v>0.41475055784448694</v>
      </c>
      <c r="E222" s="16">
        <v>0</v>
      </c>
      <c r="F222" s="16">
        <f t="shared" si="86"/>
        <v>0.41475055784448694</v>
      </c>
      <c r="G222" s="16">
        <f t="shared" si="87"/>
        <v>0</v>
      </c>
      <c r="H222" s="16">
        <f t="shared" si="88"/>
        <v>0</v>
      </c>
      <c r="I222" s="16">
        <f t="shared" si="89"/>
        <v>0.541</v>
      </c>
      <c r="J222" s="16">
        <f t="shared" si="90"/>
        <v>0</v>
      </c>
      <c r="K222" s="16">
        <f t="shared" si="91"/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0.41475055784448694</v>
      </c>
      <c r="AB222" s="16">
        <v>0</v>
      </c>
      <c r="AC222" s="16">
        <v>0</v>
      </c>
      <c r="AD222" s="16">
        <v>0.541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f t="shared" si="92"/>
        <v>0.45738760000000006</v>
      </c>
      <c r="AP222" s="16">
        <f t="shared" si="93"/>
        <v>0</v>
      </c>
      <c r="AQ222" s="16">
        <f t="shared" si="94"/>
        <v>0</v>
      </c>
      <c r="AR222" s="16">
        <f t="shared" si="95"/>
        <v>0.541</v>
      </c>
      <c r="AS222" s="16">
        <f t="shared" si="96"/>
        <v>0</v>
      </c>
      <c r="AT222" s="16">
        <f t="shared" si="97"/>
        <v>0</v>
      </c>
      <c r="AU222" s="16">
        <v>0</v>
      </c>
      <c r="AV222" s="16">
        <v>0.01076192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0.4466256800000001</v>
      </c>
      <c r="BK222" s="16">
        <v>0</v>
      </c>
      <c r="BL222" s="16">
        <v>0</v>
      </c>
      <c r="BM222" s="16">
        <v>0.541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  <c r="BW222" s="16">
        <v>0</v>
      </c>
      <c r="BX222" s="16">
        <v>0</v>
      </c>
      <c r="BY222" s="16">
        <f t="shared" si="98"/>
        <v>0.042637042155513116</v>
      </c>
      <c r="BZ222" s="16">
        <f t="shared" si="99"/>
        <v>10.280165113484939</v>
      </c>
      <c r="CA222" s="17" t="s">
        <v>639</v>
      </c>
    </row>
    <row r="223" spans="1:79" ht="15">
      <c r="A223" s="13"/>
      <c r="B223" s="48" t="s">
        <v>221</v>
      </c>
      <c r="C223" s="31"/>
      <c r="D223" s="16">
        <v>0</v>
      </c>
      <c r="E223" s="16">
        <v>0</v>
      </c>
      <c r="F223" s="16">
        <f t="shared" si="86"/>
        <v>0</v>
      </c>
      <c r="G223" s="16">
        <f t="shared" si="87"/>
        <v>0</v>
      </c>
      <c r="H223" s="16">
        <f t="shared" si="88"/>
        <v>0</v>
      </c>
      <c r="I223" s="16">
        <f t="shared" si="89"/>
        <v>0</v>
      </c>
      <c r="J223" s="16">
        <f t="shared" si="90"/>
        <v>0</v>
      </c>
      <c r="K223" s="16">
        <f t="shared" si="91"/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f t="shared" si="92"/>
        <v>0</v>
      </c>
      <c r="AP223" s="16">
        <f t="shared" si="93"/>
        <v>0</v>
      </c>
      <c r="AQ223" s="16">
        <f t="shared" si="94"/>
        <v>0</v>
      </c>
      <c r="AR223" s="16">
        <f t="shared" si="95"/>
        <v>0</v>
      </c>
      <c r="AS223" s="16">
        <f t="shared" si="96"/>
        <v>0</v>
      </c>
      <c r="AT223" s="16">
        <f t="shared" si="97"/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si="98"/>
        <v>0</v>
      </c>
      <c r="BZ223" s="16"/>
      <c r="CA223" s="17"/>
    </row>
    <row r="224" spans="1:79" ht="29.25">
      <c r="A224" s="13"/>
      <c r="B224" s="61" t="s">
        <v>430</v>
      </c>
      <c r="C224" s="31" t="s">
        <v>256</v>
      </c>
      <c r="D224" s="16">
        <v>0</v>
      </c>
      <c r="E224" s="16">
        <v>0</v>
      </c>
      <c r="F224" s="16">
        <f t="shared" si="86"/>
        <v>0</v>
      </c>
      <c r="G224" s="16">
        <f t="shared" si="87"/>
        <v>0</v>
      </c>
      <c r="H224" s="16">
        <f t="shared" si="88"/>
        <v>0</v>
      </c>
      <c r="I224" s="16">
        <f t="shared" si="89"/>
        <v>0</v>
      </c>
      <c r="J224" s="16">
        <f t="shared" si="90"/>
        <v>0</v>
      </c>
      <c r="K224" s="16">
        <f t="shared" si="91"/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f aca="true" t="shared" si="102" ref="S224:AM224">S225</f>
        <v>0</v>
      </c>
      <c r="T224" s="16">
        <v>0</v>
      </c>
      <c r="U224" s="16">
        <f t="shared" si="102"/>
        <v>0</v>
      </c>
      <c r="V224" s="16">
        <f t="shared" si="102"/>
        <v>0</v>
      </c>
      <c r="W224" s="16">
        <v>0</v>
      </c>
      <c r="X224" s="16">
        <f t="shared" si="102"/>
        <v>0</v>
      </c>
      <c r="Y224" s="16">
        <f t="shared" si="102"/>
        <v>0</v>
      </c>
      <c r="Z224" s="16">
        <f t="shared" si="102"/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f t="shared" si="102"/>
        <v>0</v>
      </c>
      <c r="AH224" s="16">
        <v>0</v>
      </c>
      <c r="AI224" s="16">
        <f t="shared" si="102"/>
        <v>0</v>
      </c>
      <c r="AJ224" s="16">
        <f t="shared" si="102"/>
        <v>0</v>
      </c>
      <c r="AK224" s="16">
        <v>0</v>
      </c>
      <c r="AL224" s="16">
        <f t="shared" si="102"/>
        <v>0</v>
      </c>
      <c r="AM224" s="16">
        <f t="shared" si="102"/>
        <v>0</v>
      </c>
      <c r="AN224" s="16">
        <v>0</v>
      </c>
      <c r="AO224" s="16">
        <f t="shared" si="92"/>
        <v>0</v>
      </c>
      <c r="AP224" s="16">
        <f t="shared" si="93"/>
        <v>0</v>
      </c>
      <c r="AQ224" s="16">
        <f t="shared" si="94"/>
        <v>0</v>
      </c>
      <c r="AR224" s="16">
        <f t="shared" si="95"/>
        <v>0</v>
      </c>
      <c r="AS224" s="16">
        <f t="shared" si="96"/>
        <v>0</v>
      </c>
      <c r="AT224" s="16">
        <f t="shared" si="97"/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f aca="true" t="shared" si="103" ref="BB224:BV224">BB225</f>
        <v>0</v>
      </c>
      <c r="BC224" s="16">
        <v>0</v>
      </c>
      <c r="BD224" s="16">
        <f t="shared" si="103"/>
        <v>0</v>
      </c>
      <c r="BE224" s="16">
        <f t="shared" si="103"/>
        <v>0</v>
      </c>
      <c r="BF224" s="16">
        <f t="shared" si="103"/>
        <v>0</v>
      </c>
      <c r="BG224" s="16">
        <f t="shared" si="103"/>
        <v>0</v>
      </c>
      <c r="BH224" s="16">
        <f t="shared" si="103"/>
        <v>0</v>
      </c>
      <c r="BI224" s="16">
        <f t="shared" si="103"/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f t="shared" si="103"/>
        <v>0</v>
      </c>
      <c r="BQ224" s="16">
        <v>0</v>
      </c>
      <c r="BR224" s="16">
        <f t="shared" si="103"/>
        <v>0</v>
      </c>
      <c r="BS224" s="16">
        <f t="shared" si="103"/>
        <v>0</v>
      </c>
      <c r="BT224" s="16">
        <f t="shared" si="103"/>
        <v>0</v>
      </c>
      <c r="BU224" s="16">
        <f t="shared" si="103"/>
        <v>0</v>
      </c>
      <c r="BV224" s="16">
        <f t="shared" si="103"/>
        <v>0</v>
      </c>
      <c r="BW224" s="16">
        <v>0</v>
      </c>
      <c r="BX224" s="16">
        <v>0</v>
      </c>
      <c r="BY224" s="16">
        <f t="shared" si="98"/>
        <v>0</v>
      </c>
      <c r="BZ224" s="16"/>
      <c r="CA224" s="17"/>
    </row>
    <row r="225" spans="1:79" ht="29.25">
      <c r="A225" s="13"/>
      <c r="B225" s="46" t="s">
        <v>431</v>
      </c>
      <c r="C225" s="31" t="s">
        <v>256</v>
      </c>
      <c r="D225" s="16">
        <v>0</v>
      </c>
      <c r="E225" s="16">
        <v>0</v>
      </c>
      <c r="F225" s="16">
        <f t="shared" si="86"/>
        <v>0</v>
      </c>
      <c r="G225" s="16">
        <f t="shared" si="87"/>
        <v>0</v>
      </c>
      <c r="H225" s="16">
        <f t="shared" si="88"/>
        <v>0</v>
      </c>
      <c r="I225" s="16">
        <f t="shared" si="89"/>
        <v>0</v>
      </c>
      <c r="J225" s="16">
        <f t="shared" si="90"/>
        <v>0</v>
      </c>
      <c r="K225" s="16">
        <f t="shared" si="91"/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f>SUM(S228:S257)</f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f>SUM(Z228:Z257)</f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f>SUM(AG228:AG257)</f>
        <v>0</v>
      </c>
      <c r="AH225" s="16">
        <v>0</v>
      </c>
      <c r="AI225" s="16">
        <f>SUM(AI228:AI257)</f>
        <v>0</v>
      </c>
      <c r="AJ225" s="16">
        <f>SUM(AJ228:AJ257)</f>
        <v>0</v>
      </c>
      <c r="AK225" s="16">
        <v>0</v>
      </c>
      <c r="AL225" s="16">
        <f>SUM(AL228:AL257)</f>
        <v>0</v>
      </c>
      <c r="AM225" s="16">
        <f>SUM(AM228:AM257)</f>
        <v>0</v>
      </c>
      <c r="AN225" s="16">
        <v>0</v>
      </c>
      <c r="AO225" s="16">
        <f t="shared" si="92"/>
        <v>0</v>
      </c>
      <c r="AP225" s="16">
        <f t="shared" si="93"/>
        <v>0</v>
      </c>
      <c r="AQ225" s="16">
        <f t="shared" si="94"/>
        <v>0</v>
      </c>
      <c r="AR225" s="16">
        <f t="shared" si="95"/>
        <v>0</v>
      </c>
      <c r="AS225" s="16">
        <f t="shared" si="96"/>
        <v>0</v>
      </c>
      <c r="AT225" s="16">
        <f t="shared" si="97"/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f>SUM(BB228:BB257)</f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f>SUM(BI228:BI257)</f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f>SUM(BP228:BP257)</f>
        <v>0</v>
      </c>
      <c r="BQ225" s="16">
        <v>0</v>
      </c>
      <c r="BR225" s="16">
        <f>SUM(BR228:BR257)</f>
        <v>0</v>
      </c>
      <c r="BS225" s="16">
        <f>SUM(BS228:BS257)</f>
        <v>0</v>
      </c>
      <c r="BT225" s="16">
        <f>SUM(BT228:BT257)</f>
        <v>0</v>
      </c>
      <c r="BU225" s="16">
        <f>SUM(BU228:BU257)</f>
        <v>0</v>
      </c>
      <c r="BV225" s="16">
        <f>SUM(BV228:BV257)</f>
        <v>0</v>
      </c>
      <c r="BW225" s="16">
        <v>0</v>
      </c>
      <c r="BX225" s="16">
        <v>0</v>
      </c>
      <c r="BY225" s="16">
        <f t="shared" si="98"/>
        <v>0</v>
      </c>
      <c r="BZ225" s="16"/>
      <c r="CA225" s="17"/>
    </row>
    <row r="226" spans="1:79" ht="30">
      <c r="A226" s="13"/>
      <c r="B226" s="46" t="s">
        <v>298</v>
      </c>
      <c r="C226" s="31" t="s">
        <v>256</v>
      </c>
      <c r="D226" s="16">
        <v>2.05969179766022</v>
      </c>
      <c r="E226" s="16">
        <v>0</v>
      </c>
      <c r="F226" s="16">
        <f t="shared" si="86"/>
        <v>2.05969179766022</v>
      </c>
      <c r="G226" s="16">
        <f t="shared" si="87"/>
        <v>0</v>
      </c>
      <c r="H226" s="16">
        <f t="shared" si="88"/>
        <v>0</v>
      </c>
      <c r="I226" s="16">
        <f t="shared" si="89"/>
        <v>2.512</v>
      </c>
      <c r="J226" s="16">
        <f t="shared" si="90"/>
        <v>0</v>
      </c>
      <c r="K226" s="16">
        <f t="shared" si="91"/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1.02984589883011</v>
      </c>
      <c r="U226" s="16">
        <v>0</v>
      </c>
      <c r="V226" s="16">
        <v>0</v>
      </c>
      <c r="W226" s="16">
        <v>1.256</v>
      </c>
      <c r="X226" s="16">
        <v>0</v>
      </c>
      <c r="Y226" s="16">
        <v>0</v>
      </c>
      <c r="Z226" s="16">
        <v>0</v>
      </c>
      <c r="AA226" s="16">
        <v>1.02984589883011</v>
      </c>
      <c r="AB226" s="16">
        <v>0</v>
      </c>
      <c r="AC226" s="16">
        <v>0</v>
      </c>
      <c r="AD226" s="16">
        <v>1.256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f t="shared" si="92"/>
        <v>2.06372835</v>
      </c>
      <c r="AP226" s="16">
        <f t="shared" si="93"/>
        <v>0</v>
      </c>
      <c r="AQ226" s="16">
        <f t="shared" si="94"/>
        <v>0</v>
      </c>
      <c r="AR226" s="16">
        <f t="shared" si="95"/>
        <v>2.512</v>
      </c>
      <c r="AS226" s="16">
        <f t="shared" si="96"/>
        <v>0</v>
      </c>
      <c r="AT226" s="16">
        <f t="shared" si="97"/>
        <v>0</v>
      </c>
      <c r="AU226" s="16">
        <v>0</v>
      </c>
      <c r="AV226" s="16">
        <v>0.05211253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1.26243664</v>
      </c>
      <c r="BD226" s="16">
        <v>0</v>
      </c>
      <c r="BE226" s="16">
        <v>0</v>
      </c>
      <c r="BF226" s="16">
        <v>1.712</v>
      </c>
      <c r="BG226" s="16">
        <v>0</v>
      </c>
      <c r="BH226" s="16">
        <v>0</v>
      </c>
      <c r="BI226" s="16">
        <v>0</v>
      </c>
      <c r="BJ226" s="16">
        <v>0.7491791800000001</v>
      </c>
      <c r="BK226" s="16">
        <v>0</v>
      </c>
      <c r="BL226" s="16">
        <v>0</v>
      </c>
      <c r="BM226" s="16">
        <v>0.8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98"/>
        <v>0.004036552339779842</v>
      </c>
      <c r="BZ226" s="16">
        <f t="shared" si="99"/>
        <v>0.19597846359175225</v>
      </c>
      <c r="CA226" s="17"/>
    </row>
    <row r="227" spans="1:79" ht="30">
      <c r="A227" s="13"/>
      <c r="B227" s="46" t="s">
        <v>432</v>
      </c>
      <c r="C227" s="31" t="s">
        <v>256</v>
      </c>
      <c r="D227" s="16">
        <v>0.7898271910906701</v>
      </c>
      <c r="E227" s="16">
        <v>0</v>
      </c>
      <c r="F227" s="16">
        <f t="shared" si="86"/>
        <v>0.7898271910906701</v>
      </c>
      <c r="G227" s="16">
        <f t="shared" si="87"/>
        <v>0</v>
      </c>
      <c r="H227" s="16">
        <f t="shared" si="88"/>
        <v>0</v>
      </c>
      <c r="I227" s="16">
        <f t="shared" si="89"/>
        <v>0.81</v>
      </c>
      <c r="J227" s="16">
        <f t="shared" si="90"/>
        <v>0</v>
      </c>
      <c r="K227" s="16">
        <f t="shared" si="91"/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0.7898271910906701</v>
      </c>
      <c r="AI227" s="16">
        <v>0</v>
      </c>
      <c r="AJ227" s="16">
        <v>0</v>
      </c>
      <c r="AK227" s="16">
        <v>0.81</v>
      </c>
      <c r="AL227" s="16">
        <v>0</v>
      </c>
      <c r="AM227" s="16">
        <v>0</v>
      </c>
      <c r="AN227" s="16">
        <v>0</v>
      </c>
      <c r="AO227" s="16">
        <f t="shared" si="92"/>
        <v>0.7909765499999999</v>
      </c>
      <c r="AP227" s="16">
        <f t="shared" si="93"/>
        <v>0</v>
      </c>
      <c r="AQ227" s="16">
        <f t="shared" si="94"/>
        <v>0</v>
      </c>
      <c r="AR227" s="16">
        <f t="shared" si="95"/>
        <v>0.81</v>
      </c>
      <c r="AS227" s="16">
        <f t="shared" si="96"/>
        <v>0</v>
      </c>
      <c r="AT227" s="16">
        <f t="shared" si="97"/>
        <v>0</v>
      </c>
      <c r="AU227" s="16">
        <v>0</v>
      </c>
      <c r="AV227" s="16">
        <v>0.01686724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0.7741093099999999</v>
      </c>
      <c r="BK227" s="16">
        <v>0</v>
      </c>
      <c r="BL227" s="16">
        <v>0</v>
      </c>
      <c r="BM227" s="16">
        <v>0.81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98"/>
        <v>0.0011493589093297674</v>
      </c>
      <c r="BZ227" s="16">
        <f t="shared" si="99"/>
        <v>0.14552030143994168</v>
      </c>
      <c r="CA227" s="17"/>
    </row>
    <row r="228" spans="1:79" ht="58.5">
      <c r="A228" s="13"/>
      <c r="B228" s="46" t="s">
        <v>433</v>
      </c>
      <c r="C228" s="31" t="s">
        <v>256</v>
      </c>
      <c r="D228" s="16">
        <v>1.6595870712031409</v>
      </c>
      <c r="E228" s="16">
        <v>0</v>
      </c>
      <c r="F228" s="16">
        <f t="shared" si="86"/>
        <v>1.6595870712031409</v>
      </c>
      <c r="G228" s="16">
        <f t="shared" si="87"/>
        <v>0</v>
      </c>
      <c r="H228" s="16">
        <f t="shared" si="88"/>
        <v>0</v>
      </c>
      <c r="I228" s="16">
        <f t="shared" si="89"/>
        <v>1.863</v>
      </c>
      <c r="J228" s="16">
        <f t="shared" si="90"/>
        <v>0</v>
      </c>
      <c r="K228" s="16">
        <f t="shared" si="91"/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1.6595870712031409</v>
      </c>
      <c r="U228" s="16">
        <v>0</v>
      </c>
      <c r="V228" s="16">
        <v>0</v>
      </c>
      <c r="W228" s="16">
        <v>1.863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f t="shared" si="92"/>
        <v>1.62908626</v>
      </c>
      <c r="AP228" s="16">
        <f t="shared" si="93"/>
        <v>0</v>
      </c>
      <c r="AQ228" s="16">
        <f t="shared" si="94"/>
        <v>0</v>
      </c>
      <c r="AR228" s="16">
        <f t="shared" si="95"/>
        <v>1.863</v>
      </c>
      <c r="AS228" s="16">
        <f t="shared" si="96"/>
        <v>0</v>
      </c>
      <c r="AT228" s="16">
        <f t="shared" si="97"/>
        <v>0</v>
      </c>
      <c r="AU228" s="16">
        <v>0</v>
      </c>
      <c r="AV228" s="16">
        <v>0.32823594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1.29300023</v>
      </c>
      <c r="BD228" s="16">
        <v>0</v>
      </c>
      <c r="BE228" s="16">
        <v>0</v>
      </c>
      <c r="BF228" s="16">
        <v>1.863</v>
      </c>
      <c r="BG228" s="16">
        <v>0</v>
      </c>
      <c r="BH228" s="16">
        <v>0</v>
      </c>
      <c r="BI228" s="16">
        <v>0</v>
      </c>
      <c r="BJ228" s="16">
        <v>0.00785009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98"/>
        <v>-0.030500811203140854</v>
      </c>
      <c r="BZ228" s="16">
        <f t="shared" si="99"/>
        <v>-1.8378554359928139</v>
      </c>
      <c r="CA228" s="17"/>
    </row>
    <row r="229" spans="1:79" ht="30">
      <c r="A229" s="13"/>
      <c r="B229" s="61" t="s">
        <v>434</v>
      </c>
      <c r="C229" s="31" t="s">
        <v>256</v>
      </c>
      <c r="D229" s="16">
        <v>0</v>
      </c>
      <c r="E229" s="16">
        <v>0</v>
      </c>
      <c r="F229" s="16">
        <f t="shared" si="86"/>
        <v>0</v>
      </c>
      <c r="G229" s="16">
        <f t="shared" si="87"/>
        <v>0</v>
      </c>
      <c r="H229" s="16">
        <f t="shared" si="88"/>
        <v>0</v>
      </c>
      <c r="I229" s="16">
        <f t="shared" si="89"/>
        <v>0</v>
      </c>
      <c r="J229" s="16">
        <f t="shared" si="90"/>
        <v>0</v>
      </c>
      <c r="K229" s="16">
        <f t="shared" si="91"/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f t="shared" si="92"/>
        <v>0</v>
      </c>
      <c r="AP229" s="16">
        <f t="shared" si="93"/>
        <v>0</v>
      </c>
      <c r="AQ229" s="16">
        <f t="shared" si="94"/>
        <v>0</v>
      </c>
      <c r="AR229" s="16">
        <f t="shared" si="95"/>
        <v>0</v>
      </c>
      <c r="AS229" s="16">
        <f t="shared" si="96"/>
        <v>0</v>
      </c>
      <c r="AT229" s="16">
        <f t="shared" si="97"/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98"/>
        <v>0</v>
      </c>
      <c r="BZ229" s="16"/>
      <c r="CA229" s="17"/>
    </row>
    <row r="230" spans="1:79" ht="30">
      <c r="A230" s="13"/>
      <c r="B230" s="46" t="s">
        <v>299</v>
      </c>
      <c r="C230" s="31" t="s">
        <v>256</v>
      </c>
      <c r="D230" s="16">
        <v>0.425732789671685</v>
      </c>
      <c r="E230" s="16">
        <v>0</v>
      </c>
      <c r="F230" s="16">
        <f t="shared" si="86"/>
        <v>0.425732789671685</v>
      </c>
      <c r="G230" s="16">
        <f t="shared" si="87"/>
        <v>0</v>
      </c>
      <c r="H230" s="16">
        <f t="shared" si="88"/>
        <v>0</v>
      </c>
      <c r="I230" s="16">
        <f t="shared" si="89"/>
        <v>0.455</v>
      </c>
      <c r="J230" s="16">
        <f t="shared" si="90"/>
        <v>0</v>
      </c>
      <c r="K230" s="16">
        <f t="shared" si="91"/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0.425732789671685</v>
      </c>
      <c r="U230" s="16">
        <v>0</v>
      </c>
      <c r="V230" s="16">
        <v>0</v>
      </c>
      <c r="W230" s="16">
        <v>0.455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f t="shared" si="92"/>
        <v>0.42669474</v>
      </c>
      <c r="AP230" s="16">
        <f t="shared" si="93"/>
        <v>0</v>
      </c>
      <c r="AQ230" s="16">
        <f t="shared" si="94"/>
        <v>0</v>
      </c>
      <c r="AR230" s="16">
        <f t="shared" si="95"/>
        <v>0.455</v>
      </c>
      <c r="AS230" s="16">
        <f t="shared" si="96"/>
        <v>0</v>
      </c>
      <c r="AT230" s="16">
        <f t="shared" si="97"/>
        <v>0</v>
      </c>
      <c r="AU230" s="16">
        <v>0</v>
      </c>
      <c r="AV230" s="16">
        <v>0.01096888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0.41572586</v>
      </c>
      <c r="BD230" s="16">
        <v>0</v>
      </c>
      <c r="BE230" s="16">
        <v>0</v>
      </c>
      <c r="BF230" s="16">
        <v>0.455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f t="shared" si="98"/>
        <v>0.000961950328315031</v>
      </c>
      <c r="BZ230" s="16">
        <f t="shared" si="99"/>
        <v>0.22595166537603653</v>
      </c>
      <c r="CA230" s="17"/>
    </row>
    <row r="231" spans="1:79" ht="30">
      <c r="A231" s="13"/>
      <c r="B231" s="46" t="s">
        <v>300</v>
      </c>
      <c r="C231" s="31" t="s">
        <v>256</v>
      </c>
      <c r="D231" s="16">
        <v>0.440273555858596</v>
      </c>
      <c r="E231" s="16">
        <v>0</v>
      </c>
      <c r="F231" s="16">
        <f t="shared" si="86"/>
        <v>0.440273555858596</v>
      </c>
      <c r="G231" s="16">
        <f t="shared" si="87"/>
        <v>0</v>
      </c>
      <c r="H231" s="16">
        <f t="shared" si="88"/>
        <v>0</v>
      </c>
      <c r="I231" s="16">
        <f t="shared" si="89"/>
        <v>0.428</v>
      </c>
      <c r="J231" s="16">
        <f t="shared" si="90"/>
        <v>0</v>
      </c>
      <c r="K231" s="16">
        <f t="shared" si="91"/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0.440273555858596</v>
      </c>
      <c r="U231" s="16">
        <v>0</v>
      </c>
      <c r="V231" s="16">
        <v>0</v>
      </c>
      <c r="W231" s="16">
        <v>0.428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f t="shared" si="92"/>
        <v>0.44062421</v>
      </c>
      <c r="AP231" s="16">
        <f t="shared" si="93"/>
        <v>0</v>
      </c>
      <c r="AQ231" s="16">
        <f t="shared" si="94"/>
        <v>0</v>
      </c>
      <c r="AR231" s="16">
        <f t="shared" si="95"/>
        <v>0.428</v>
      </c>
      <c r="AS231" s="16">
        <f t="shared" si="96"/>
        <v>0</v>
      </c>
      <c r="AT231" s="16">
        <f t="shared" si="97"/>
        <v>0</v>
      </c>
      <c r="AU231" s="16">
        <v>0</v>
      </c>
      <c r="AV231" s="16">
        <v>0.01024452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0.42857623000000006</v>
      </c>
      <c r="BD231" s="16">
        <v>0</v>
      </c>
      <c r="BE231" s="16">
        <v>0</v>
      </c>
      <c r="BF231" s="16">
        <v>0.428</v>
      </c>
      <c r="BG231" s="16">
        <v>0</v>
      </c>
      <c r="BH231" s="16">
        <v>0</v>
      </c>
      <c r="BI231" s="16">
        <v>0</v>
      </c>
      <c r="BJ231" s="16">
        <v>0.00180346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f t="shared" si="98"/>
        <v>0.0003506541414040054</v>
      </c>
      <c r="BZ231" s="16">
        <f t="shared" si="99"/>
        <v>0.07964460657197092</v>
      </c>
      <c r="CA231" s="17"/>
    </row>
    <row r="232" spans="1:79" ht="30">
      <c r="A232" s="13"/>
      <c r="B232" s="46" t="s">
        <v>435</v>
      </c>
      <c r="C232" s="31" t="s">
        <v>256</v>
      </c>
      <c r="D232" s="16">
        <v>1.0346009416622541</v>
      </c>
      <c r="E232" s="16">
        <v>0</v>
      </c>
      <c r="F232" s="16">
        <f t="shared" si="86"/>
        <v>1.0346009416622541</v>
      </c>
      <c r="G232" s="16">
        <f t="shared" si="87"/>
        <v>0</v>
      </c>
      <c r="H232" s="16">
        <f t="shared" si="88"/>
        <v>0</v>
      </c>
      <c r="I232" s="16">
        <f t="shared" si="89"/>
        <v>1.082</v>
      </c>
      <c r="J232" s="16">
        <f t="shared" si="90"/>
        <v>0</v>
      </c>
      <c r="K232" s="16">
        <f t="shared" si="91"/>
        <v>0</v>
      </c>
      <c r="L232" s="16">
        <v>0</v>
      </c>
      <c r="M232" s="16">
        <v>1.0346009416622541</v>
      </c>
      <c r="N232" s="16">
        <v>0</v>
      </c>
      <c r="O232" s="16">
        <v>0</v>
      </c>
      <c r="P232" s="16">
        <v>1.082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f t="shared" si="92"/>
        <v>1.03804058</v>
      </c>
      <c r="AP232" s="16">
        <f t="shared" si="93"/>
        <v>0</v>
      </c>
      <c r="AQ232" s="16">
        <f t="shared" si="94"/>
        <v>0</v>
      </c>
      <c r="AR232" s="16">
        <f t="shared" si="95"/>
        <v>1.082</v>
      </c>
      <c r="AS232" s="16">
        <f t="shared" si="96"/>
        <v>0</v>
      </c>
      <c r="AT232" s="16">
        <f t="shared" si="97"/>
        <v>0</v>
      </c>
      <c r="AU232" s="16">
        <v>0</v>
      </c>
      <c r="AV232" s="16">
        <v>1.0253179700000001</v>
      </c>
      <c r="AW232" s="16">
        <v>0</v>
      </c>
      <c r="AX232" s="16">
        <v>0</v>
      </c>
      <c r="AY232" s="16">
        <v>1.082</v>
      </c>
      <c r="AZ232" s="16">
        <v>0</v>
      </c>
      <c r="BA232" s="16">
        <v>0</v>
      </c>
      <c r="BB232" s="16">
        <v>0</v>
      </c>
      <c r="BC232" s="16">
        <v>0.008163409999999982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0.0045592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f t="shared" si="98"/>
        <v>0.003439638337745965</v>
      </c>
      <c r="BZ232" s="16">
        <f t="shared" si="99"/>
        <v>0.3324603911745555</v>
      </c>
      <c r="CA232" s="17"/>
    </row>
    <row r="233" spans="1:79" ht="30">
      <c r="A233" s="13"/>
      <c r="B233" s="46" t="s">
        <v>436</v>
      </c>
      <c r="C233" s="31" t="s">
        <v>256</v>
      </c>
      <c r="D233" s="16">
        <v>0.45242877466178</v>
      </c>
      <c r="E233" s="16">
        <v>0</v>
      </c>
      <c r="F233" s="16">
        <f t="shared" si="86"/>
        <v>0.45242877466178</v>
      </c>
      <c r="G233" s="16">
        <f t="shared" si="87"/>
        <v>0</v>
      </c>
      <c r="H233" s="16">
        <f t="shared" si="88"/>
        <v>0</v>
      </c>
      <c r="I233" s="16">
        <f t="shared" si="89"/>
        <v>0.54</v>
      </c>
      <c r="J233" s="16">
        <f t="shared" si="90"/>
        <v>0</v>
      </c>
      <c r="K233" s="16">
        <f t="shared" si="91"/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0.45242877466178</v>
      </c>
      <c r="AB233" s="16">
        <v>0</v>
      </c>
      <c r="AC233" s="16">
        <v>0</v>
      </c>
      <c r="AD233" s="16">
        <v>0.54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f t="shared" si="92"/>
        <v>0.45692572</v>
      </c>
      <c r="AP233" s="16">
        <f t="shared" si="93"/>
        <v>0</v>
      </c>
      <c r="AQ233" s="16">
        <f t="shared" si="94"/>
        <v>0</v>
      </c>
      <c r="AR233" s="16">
        <f t="shared" si="95"/>
        <v>0.534</v>
      </c>
      <c r="AS233" s="16">
        <f t="shared" si="96"/>
        <v>0</v>
      </c>
      <c r="AT233" s="16">
        <f t="shared" si="97"/>
        <v>0</v>
      </c>
      <c r="AU233" s="16">
        <v>0</v>
      </c>
      <c r="AV233" s="16">
        <v>0.01105166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0.44587405999999996</v>
      </c>
      <c r="BK233" s="16">
        <v>0</v>
      </c>
      <c r="BL233" s="16">
        <v>0</v>
      </c>
      <c r="BM233" s="16">
        <v>0.534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f t="shared" si="98"/>
        <v>0.004496945338219982</v>
      </c>
      <c r="BZ233" s="16">
        <f t="shared" si="99"/>
        <v>0.9939565275399961</v>
      </c>
      <c r="CA233" s="17"/>
    </row>
    <row r="234" spans="1:79" ht="30">
      <c r="A234" s="13"/>
      <c r="B234" s="46" t="s">
        <v>437</v>
      </c>
      <c r="C234" s="31" t="s">
        <v>256</v>
      </c>
      <c r="D234" s="16">
        <v>0.443135263059908</v>
      </c>
      <c r="E234" s="16">
        <v>0</v>
      </c>
      <c r="F234" s="16">
        <f t="shared" si="86"/>
        <v>0.443135263059908</v>
      </c>
      <c r="G234" s="16">
        <f t="shared" si="87"/>
        <v>0</v>
      </c>
      <c r="H234" s="16">
        <f t="shared" si="88"/>
        <v>0</v>
      </c>
      <c r="I234" s="16">
        <f t="shared" si="89"/>
        <v>0.364</v>
      </c>
      <c r="J234" s="16">
        <f t="shared" si="90"/>
        <v>0</v>
      </c>
      <c r="K234" s="16">
        <f t="shared" si="91"/>
        <v>0</v>
      </c>
      <c r="L234" s="16">
        <v>0</v>
      </c>
      <c r="M234" s="16">
        <v>0.443135263059908</v>
      </c>
      <c r="N234" s="16">
        <v>0</v>
      </c>
      <c r="O234" s="16">
        <v>0</v>
      </c>
      <c r="P234" s="16">
        <v>0.364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f t="shared" si="92"/>
        <v>0.44377346999999995</v>
      </c>
      <c r="AP234" s="16">
        <f t="shared" si="93"/>
        <v>0</v>
      </c>
      <c r="AQ234" s="16">
        <f t="shared" si="94"/>
        <v>0</v>
      </c>
      <c r="AR234" s="16">
        <f t="shared" si="95"/>
        <v>0.364</v>
      </c>
      <c r="AS234" s="16">
        <f t="shared" si="96"/>
        <v>0</v>
      </c>
      <c r="AT234" s="16">
        <f t="shared" si="97"/>
        <v>0</v>
      </c>
      <c r="AU234" s="16">
        <v>0</v>
      </c>
      <c r="AV234" s="16">
        <v>0.43518199999999996</v>
      </c>
      <c r="AW234" s="16">
        <v>0</v>
      </c>
      <c r="AX234" s="16">
        <v>0</v>
      </c>
      <c r="AY234" s="16">
        <v>0.364</v>
      </c>
      <c r="AZ234" s="16">
        <v>0</v>
      </c>
      <c r="BA234" s="16">
        <v>0</v>
      </c>
      <c r="BB234" s="16">
        <v>0</v>
      </c>
      <c r="BC234" s="16">
        <v>0.007057690000000005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0.00153378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98"/>
        <v>0.0006382069400919232</v>
      </c>
      <c r="BZ234" s="16">
        <f t="shared" si="99"/>
        <v>0.14402079755174962</v>
      </c>
      <c r="CA234" s="17"/>
    </row>
    <row r="235" spans="1:79" ht="25.5">
      <c r="A235" s="13"/>
      <c r="B235" s="25" t="s">
        <v>438</v>
      </c>
      <c r="C235" s="31" t="s">
        <v>256</v>
      </c>
      <c r="D235" s="16">
        <v>2.5526641666191807</v>
      </c>
      <c r="E235" s="16">
        <v>0</v>
      </c>
      <c r="F235" s="16">
        <f t="shared" si="86"/>
        <v>2.5526641666191807</v>
      </c>
      <c r="G235" s="16">
        <f t="shared" si="87"/>
        <v>0</v>
      </c>
      <c r="H235" s="16">
        <f t="shared" si="88"/>
        <v>0</v>
      </c>
      <c r="I235" s="16">
        <f t="shared" si="89"/>
        <v>1.715</v>
      </c>
      <c r="J235" s="16">
        <f t="shared" si="90"/>
        <v>0</v>
      </c>
      <c r="K235" s="16">
        <f t="shared" si="91"/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2.5526641666191807</v>
      </c>
      <c r="U235" s="16">
        <v>0</v>
      </c>
      <c r="V235" s="16">
        <v>0</v>
      </c>
      <c r="W235" s="16">
        <v>1.715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f t="shared" si="92"/>
        <v>2.5195423100000003</v>
      </c>
      <c r="AP235" s="16">
        <f t="shared" si="93"/>
        <v>0</v>
      </c>
      <c r="AQ235" s="16">
        <f t="shared" si="94"/>
        <v>0</v>
      </c>
      <c r="AR235" s="16">
        <f t="shared" si="95"/>
        <v>1.715</v>
      </c>
      <c r="AS235" s="16">
        <f t="shared" si="96"/>
        <v>0</v>
      </c>
      <c r="AT235" s="16">
        <f t="shared" si="97"/>
        <v>0</v>
      </c>
      <c r="AU235" s="16">
        <v>0</v>
      </c>
      <c r="AV235" s="16">
        <v>0.03147862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2.48083723</v>
      </c>
      <c r="BD235" s="16">
        <v>0</v>
      </c>
      <c r="BE235" s="16">
        <v>0</v>
      </c>
      <c r="BF235" s="16">
        <v>1.715</v>
      </c>
      <c r="BG235" s="16">
        <v>0</v>
      </c>
      <c r="BH235" s="16">
        <v>0</v>
      </c>
      <c r="BI235" s="16">
        <v>0</v>
      </c>
      <c r="BJ235" s="16">
        <v>0.00722646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98"/>
        <v>-0.033121856619180434</v>
      </c>
      <c r="BZ235" s="16">
        <f t="shared" si="99"/>
        <v>-1.2975407048177412</v>
      </c>
      <c r="CA235" s="17"/>
    </row>
    <row r="236" spans="1:79" ht="12.75">
      <c r="A236" s="13"/>
      <c r="B236" s="25" t="s">
        <v>311</v>
      </c>
      <c r="C236" s="31" t="s">
        <v>256</v>
      </c>
      <c r="D236" s="16">
        <v>0.100683</v>
      </c>
      <c r="E236" s="16">
        <v>0</v>
      </c>
      <c r="F236" s="16">
        <f t="shared" si="86"/>
        <v>0.100683</v>
      </c>
      <c r="G236" s="16">
        <f t="shared" si="87"/>
        <v>0</v>
      </c>
      <c r="H236" s="16">
        <f t="shared" si="88"/>
        <v>0</v>
      </c>
      <c r="I236" s="16">
        <f t="shared" si="89"/>
        <v>0.132</v>
      </c>
      <c r="J236" s="16">
        <f t="shared" si="90"/>
        <v>0</v>
      </c>
      <c r="K236" s="16">
        <f t="shared" si="91"/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0.100683</v>
      </c>
      <c r="U236" s="16">
        <v>0</v>
      </c>
      <c r="V236" s="16">
        <v>0</v>
      </c>
      <c r="W236" s="16">
        <v>0.132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f t="shared" si="92"/>
        <v>0.10185395</v>
      </c>
      <c r="AP236" s="16">
        <f t="shared" si="93"/>
        <v>0</v>
      </c>
      <c r="AQ236" s="16">
        <f t="shared" si="94"/>
        <v>0</v>
      </c>
      <c r="AR236" s="16">
        <f t="shared" si="95"/>
        <v>0.132</v>
      </c>
      <c r="AS236" s="16">
        <f t="shared" si="96"/>
        <v>0</v>
      </c>
      <c r="AT236" s="16">
        <f t="shared" si="97"/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0.10129774</v>
      </c>
      <c r="BD236" s="16">
        <v>0</v>
      </c>
      <c r="BE236" s="16">
        <v>0</v>
      </c>
      <c r="BF236" s="16">
        <v>0.132</v>
      </c>
      <c r="BG236" s="16">
        <v>0</v>
      </c>
      <c r="BH236" s="16">
        <v>0</v>
      </c>
      <c r="BI236" s="16">
        <v>0</v>
      </c>
      <c r="BJ236" s="16">
        <v>0.00055621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f t="shared" si="98"/>
        <v>0.001170950000000004</v>
      </c>
      <c r="BZ236" s="16">
        <f t="shared" si="99"/>
        <v>1.1630066644815946</v>
      </c>
      <c r="CA236" s="17"/>
    </row>
    <row r="237" spans="1:79" ht="13.5">
      <c r="A237" s="13"/>
      <c r="B237" s="23" t="s">
        <v>167</v>
      </c>
      <c r="C237" s="31"/>
      <c r="D237" s="16">
        <v>0</v>
      </c>
      <c r="E237" s="16">
        <v>0</v>
      </c>
      <c r="F237" s="16">
        <f t="shared" si="86"/>
        <v>0</v>
      </c>
      <c r="G237" s="16">
        <f t="shared" si="87"/>
        <v>0</v>
      </c>
      <c r="H237" s="16">
        <f t="shared" si="88"/>
        <v>0</v>
      </c>
      <c r="I237" s="16">
        <f t="shared" si="89"/>
        <v>0</v>
      </c>
      <c r="J237" s="16">
        <f t="shared" si="90"/>
        <v>0</v>
      </c>
      <c r="K237" s="16">
        <f t="shared" si="91"/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f t="shared" si="92"/>
        <v>0</v>
      </c>
      <c r="AP237" s="16">
        <f t="shared" si="93"/>
        <v>0</v>
      </c>
      <c r="AQ237" s="16">
        <f t="shared" si="94"/>
        <v>0</v>
      </c>
      <c r="AR237" s="16">
        <f t="shared" si="95"/>
        <v>0</v>
      </c>
      <c r="AS237" s="16">
        <f t="shared" si="96"/>
        <v>0</v>
      </c>
      <c r="AT237" s="16">
        <f t="shared" si="97"/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f t="shared" si="98"/>
        <v>0</v>
      </c>
      <c r="BZ237" s="16"/>
      <c r="CA237" s="17"/>
    </row>
    <row r="238" spans="1:79" ht="29.25">
      <c r="A238" s="13"/>
      <c r="B238" s="46" t="s">
        <v>439</v>
      </c>
      <c r="C238" s="31" t="s">
        <v>256</v>
      </c>
      <c r="D238" s="16">
        <v>0.253596754645485</v>
      </c>
      <c r="E238" s="16">
        <v>0</v>
      </c>
      <c r="F238" s="16">
        <f t="shared" si="86"/>
        <v>0.253596754645485</v>
      </c>
      <c r="G238" s="16">
        <f t="shared" si="87"/>
        <v>0</v>
      </c>
      <c r="H238" s="16">
        <f t="shared" si="88"/>
        <v>0</v>
      </c>
      <c r="I238" s="16">
        <f t="shared" si="89"/>
        <v>0.255</v>
      </c>
      <c r="J238" s="16">
        <f t="shared" si="90"/>
        <v>0</v>
      </c>
      <c r="K238" s="16">
        <f t="shared" si="91"/>
        <v>0</v>
      </c>
      <c r="L238" s="16">
        <v>0</v>
      </c>
      <c r="M238" s="16">
        <v>0.253596754645485</v>
      </c>
      <c r="N238" s="16">
        <v>0</v>
      </c>
      <c r="O238" s="16">
        <v>0</v>
      </c>
      <c r="P238" s="16">
        <v>0.255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f t="shared" si="92"/>
        <v>0.26953130000000003</v>
      </c>
      <c r="AP238" s="16">
        <f t="shared" si="93"/>
        <v>0</v>
      </c>
      <c r="AQ238" s="16">
        <f t="shared" si="94"/>
        <v>0</v>
      </c>
      <c r="AR238" s="16">
        <f t="shared" si="95"/>
        <v>0.255</v>
      </c>
      <c r="AS238" s="16">
        <f t="shared" si="96"/>
        <v>0</v>
      </c>
      <c r="AT238" s="16">
        <f t="shared" si="97"/>
        <v>0</v>
      </c>
      <c r="AU238" s="16">
        <v>0</v>
      </c>
      <c r="AV238" s="16">
        <v>0.26525509</v>
      </c>
      <c r="AW238" s="16">
        <v>0</v>
      </c>
      <c r="AX238" s="16">
        <v>0</v>
      </c>
      <c r="AY238" s="16">
        <v>0.255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0.00427621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si="98"/>
        <v>0.01593454535451505</v>
      </c>
      <c r="BZ238" s="16">
        <f t="shared" si="99"/>
        <v>6.283418483328272</v>
      </c>
      <c r="CA238" s="17"/>
    </row>
    <row r="239" spans="1:79" ht="29.25">
      <c r="A239" s="13"/>
      <c r="B239" s="46" t="s">
        <v>440</v>
      </c>
      <c r="C239" s="31" t="s">
        <v>256</v>
      </c>
      <c r="D239" s="16">
        <v>0.605230675147249</v>
      </c>
      <c r="E239" s="16">
        <v>0</v>
      </c>
      <c r="F239" s="16">
        <f t="shared" si="86"/>
        <v>0.605230675147249</v>
      </c>
      <c r="G239" s="16">
        <f t="shared" si="87"/>
        <v>0</v>
      </c>
      <c r="H239" s="16">
        <f t="shared" si="88"/>
        <v>0</v>
      </c>
      <c r="I239" s="16">
        <f t="shared" si="89"/>
        <v>0.667</v>
      </c>
      <c r="J239" s="16">
        <f t="shared" si="90"/>
        <v>0</v>
      </c>
      <c r="K239" s="16">
        <f t="shared" si="91"/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0.605230675147249</v>
      </c>
      <c r="U239" s="16">
        <v>0</v>
      </c>
      <c r="V239" s="16">
        <v>0</v>
      </c>
      <c r="W239" s="16">
        <v>0.667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f t="shared" si="92"/>
        <v>0.6354402</v>
      </c>
      <c r="AP239" s="16">
        <f t="shared" si="93"/>
        <v>0</v>
      </c>
      <c r="AQ239" s="16">
        <f t="shared" si="94"/>
        <v>0</v>
      </c>
      <c r="AR239" s="16">
        <f t="shared" si="95"/>
        <v>0.667</v>
      </c>
      <c r="AS239" s="16">
        <f t="shared" si="96"/>
        <v>0</v>
      </c>
      <c r="AT239" s="16">
        <f t="shared" si="97"/>
        <v>0</v>
      </c>
      <c r="AU239" s="16">
        <v>0</v>
      </c>
      <c r="AV239" s="16">
        <v>0.01479764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0.60499304</v>
      </c>
      <c r="BD239" s="16">
        <v>0</v>
      </c>
      <c r="BE239" s="16">
        <v>0</v>
      </c>
      <c r="BF239" s="16">
        <v>0.667</v>
      </c>
      <c r="BG239" s="16">
        <v>0</v>
      </c>
      <c r="BH239" s="16">
        <v>0</v>
      </c>
      <c r="BI239" s="16">
        <v>0</v>
      </c>
      <c r="BJ239" s="16">
        <v>0.00281052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0.012839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98"/>
        <v>0.03020952485275097</v>
      </c>
      <c r="BZ239" s="16">
        <f t="shared" si="99"/>
        <v>4.991406763280987</v>
      </c>
      <c r="CA239" s="17"/>
    </row>
    <row r="240" spans="1:79" ht="29.25">
      <c r="A240" s="13"/>
      <c r="B240" s="46" t="s">
        <v>441</v>
      </c>
      <c r="C240" s="31" t="s">
        <v>256</v>
      </c>
      <c r="D240" s="16">
        <v>0.33231332901614996</v>
      </c>
      <c r="E240" s="16">
        <v>0</v>
      </c>
      <c r="F240" s="16">
        <f t="shared" si="86"/>
        <v>0.33231332901614996</v>
      </c>
      <c r="G240" s="16">
        <f t="shared" si="87"/>
        <v>0</v>
      </c>
      <c r="H240" s="16">
        <f t="shared" si="88"/>
        <v>0</v>
      </c>
      <c r="I240" s="16">
        <f t="shared" si="89"/>
        <v>0.45</v>
      </c>
      <c r="J240" s="16">
        <f t="shared" si="90"/>
        <v>0</v>
      </c>
      <c r="K240" s="16">
        <f t="shared" si="91"/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0.33231332901614996</v>
      </c>
      <c r="U240" s="16">
        <v>0</v>
      </c>
      <c r="V240" s="16">
        <v>0</v>
      </c>
      <c r="W240" s="16">
        <v>0.45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f t="shared" si="92"/>
        <v>0.35231491000000004</v>
      </c>
      <c r="AP240" s="16">
        <f t="shared" si="93"/>
        <v>0</v>
      </c>
      <c r="AQ240" s="16">
        <f t="shared" si="94"/>
        <v>0</v>
      </c>
      <c r="AR240" s="16">
        <f t="shared" si="95"/>
        <v>0.45</v>
      </c>
      <c r="AS240" s="16">
        <f t="shared" si="96"/>
        <v>0</v>
      </c>
      <c r="AT240" s="16">
        <f t="shared" si="97"/>
        <v>0</v>
      </c>
      <c r="AU240" s="16">
        <v>0</v>
      </c>
      <c r="AV240" s="16">
        <v>0.16909128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0.17390897</v>
      </c>
      <c r="BD240" s="16">
        <v>0</v>
      </c>
      <c r="BE240" s="16">
        <v>0</v>
      </c>
      <c r="BF240" s="16">
        <v>0.45</v>
      </c>
      <c r="BG240" s="16">
        <v>0</v>
      </c>
      <c r="BH240" s="16">
        <v>0</v>
      </c>
      <c r="BI240" s="16">
        <v>0</v>
      </c>
      <c r="BJ240" s="16">
        <v>0.009314660000000002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98"/>
        <v>0.020001580983850076</v>
      </c>
      <c r="BZ240" s="16">
        <f t="shared" si="99"/>
        <v>6.018892183189566</v>
      </c>
      <c r="CA240" s="17"/>
    </row>
    <row r="241" spans="1:79" ht="30">
      <c r="A241" s="13"/>
      <c r="B241" s="46" t="s">
        <v>442</v>
      </c>
      <c r="C241" s="31" t="s">
        <v>256</v>
      </c>
      <c r="D241" s="16">
        <v>0.52644100017001</v>
      </c>
      <c r="E241" s="16">
        <v>0</v>
      </c>
      <c r="F241" s="16">
        <f t="shared" si="86"/>
        <v>0.52644100017001</v>
      </c>
      <c r="G241" s="16">
        <f t="shared" si="87"/>
        <v>0</v>
      </c>
      <c r="H241" s="16">
        <f t="shared" si="88"/>
        <v>0</v>
      </c>
      <c r="I241" s="16">
        <f t="shared" si="89"/>
        <v>0.83</v>
      </c>
      <c r="J241" s="16">
        <f t="shared" si="90"/>
        <v>0</v>
      </c>
      <c r="K241" s="16">
        <f t="shared" si="91"/>
        <v>0</v>
      </c>
      <c r="L241" s="16">
        <v>0</v>
      </c>
      <c r="M241" s="16">
        <v>0.52644100017001</v>
      </c>
      <c r="N241" s="16">
        <v>0</v>
      </c>
      <c r="O241" s="16">
        <v>0</v>
      </c>
      <c r="P241" s="16">
        <v>0.83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f t="shared" si="92"/>
        <v>0.5547481</v>
      </c>
      <c r="AP241" s="16">
        <f t="shared" si="93"/>
        <v>0</v>
      </c>
      <c r="AQ241" s="16">
        <f t="shared" si="94"/>
        <v>0</v>
      </c>
      <c r="AR241" s="16">
        <f t="shared" si="95"/>
        <v>0.83</v>
      </c>
      <c r="AS241" s="16">
        <f t="shared" si="96"/>
        <v>0</v>
      </c>
      <c r="AT241" s="16">
        <f t="shared" si="97"/>
        <v>0</v>
      </c>
      <c r="AU241" s="16">
        <v>0</v>
      </c>
      <c r="AV241" s="16">
        <v>0.53639525</v>
      </c>
      <c r="AW241" s="16">
        <v>0</v>
      </c>
      <c r="AX241" s="16">
        <v>0</v>
      </c>
      <c r="AY241" s="16">
        <v>0.83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  <c r="BH241" s="16">
        <v>0</v>
      </c>
      <c r="BI241" s="16">
        <v>0</v>
      </c>
      <c r="BJ241" s="16">
        <v>0.0034973500000000006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0.0148555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98"/>
        <v>0.028307099829989912</v>
      </c>
      <c r="BZ241" s="16">
        <f t="shared" si="99"/>
        <v>5.37706976106503</v>
      </c>
      <c r="CA241" s="17"/>
    </row>
    <row r="242" spans="1:79" ht="30">
      <c r="A242" s="13"/>
      <c r="B242" s="46" t="s">
        <v>443</v>
      </c>
      <c r="C242" s="31" t="s">
        <v>256</v>
      </c>
      <c r="D242" s="16">
        <v>0.7295239951938111</v>
      </c>
      <c r="E242" s="16">
        <v>0</v>
      </c>
      <c r="F242" s="16">
        <f t="shared" si="86"/>
        <v>0.7295239951938111</v>
      </c>
      <c r="G242" s="16">
        <f t="shared" si="87"/>
        <v>0</v>
      </c>
      <c r="H242" s="16">
        <f t="shared" si="88"/>
        <v>0</v>
      </c>
      <c r="I242" s="16">
        <f t="shared" si="89"/>
        <v>0.93</v>
      </c>
      <c r="J242" s="16">
        <f t="shared" si="90"/>
        <v>0</v>
      </c>
      <c r="K242" s="16">
        <f t="shared" si="91"/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0.7295239951938111</v>
      </c>
      <c r="AB242" s="16">
        <v>0</v>
      </c>
      <c r="AC242" s="16">
        <v>0</v>
      </c>
      <c r="AD242" s="16">
        <v>0.93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f t="shared" si="92"/>
        <v>0.74977538</v>
      </c>
      <c r="AP242" s="16">
        <f t="shared" si="93"/>
        <v>0</v>
      </c>
      <c r="AQ242" s="16">
        <f t="shared" si="94"/>
        <v>0</v>
      </c>
      <c r="AR242" s="16">
        <f t="shared" si="95"/>
        <v>0.93</v>
      </c>
      <c r="AS242" s="16">
        <f t="shared" si="96"/>
        <v>0</v>
      </c>
      <c r="AT242" s="16">
        <f t="shared" si="97"/>
        <v>0</v>
      </c>
      <c r="AU242" s="16">
        <v>0</v>
      </c>
      <c r="AV242" s="16">
        <v>0.01945424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0.73032114</v>
      </c>
      <c r="BK242" s="16">
        <v>0</v>
      </c>
      <c r="BL242" s="16">
        <v>0</v>
      </c>
      <c r="BM242" s="16">
        <v>0.93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98"/>
        <v>0.020251384806188932</v>
      </c>
      <c r="BZ242" s="16">
        <f t="shared" si="99"/>
        <v>2.7759724066113534</v>
      </c>
      <c r="CA242" s="17"/>
    </row>
    <row r="243" spans="1:79" ht="15">
      <c r="A243" s="13"/>
      <c r="B243" s="48" t="s">
        <v>178</v>
      </c>
      <c r="C243" s="31"/>
      <c r="D243" s="16">
        <v>0</v>
      </c>
      <c r="E243" s="16">
        <v>0</v>
      </c>
      <c r="F243" s="16">
        <f t="shared" si="86"/>
        <v>0</v>
      </c>
      <c r="G243" s="16">
        <f t="shared" si="87"/>
        <v>0</v>
      </c>
      <c r="H243" s="16">
        <f t="shared" si="88"/>
        <v>0</v>
      </c>
      <c r="I243" s="16">
        <f t="shared" si="89"/>
        <v>0</v>
      </c>
      <c r="J243" s="16">
        <f t="shared" si="90"/>
        <v>0</v>
      </c>
      <c r="K243" s="16">
        <f t="shared" si="91"/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f t="shared" si="92"/>
        <v>0</v>
      </c>
      <c r="AP243" s="16">
        <f t="shared" si="93"/>
        <v>0</v>
      </c>
      <c r="AQ243" s="16">
        <f t="shared" si="94"/>
        <v>0</v>
      </c>
      <c r="AR243" s="16">
        <f t="shared" si="95"/>
        <v>0</v>
      </c>
      <c r="AS243" s="16">
        <f t="shared" si="96"/>
        <v>0</v>
      </c>
      <c r="AT243" s="16">
        <f t="shared" si="97"/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98"/>
        <v>0</v>
      </c>
      <c r="BZ243" s="16"/>
      <c r="CA243" s="17"/>
    </row>
    <row r="244" spans="1:79" ht="45">
      <c r="A244" s="13"/>
      <c r="B244" s="46" t="s">
        <v>444</v>
      </c>
      <c r="C244" s="31" t="s">
        <v>256</v>
      </c>
      <c r="D244" s="16">
        <v>0</v>
      </c>
      <c r="E244" s="16">
        <v>0</v>
      </c>
      <c r="F244" s="16">
        <f t="shared" si="86"/>
        <v>0</v>
      </c>
      <c r="G244" s="16">
        <f t="shared" si="87"/>
        <v>0</v>
      </c>
      <c r="H244" s="16">
        <f t="shared" si="88"/>
        <v>0</v>
      </c>
      <c r="I244" s="16">
        <f t="shared" si="89"/>
        <v>0</v>
      </c>
      <c r="J244" s="16">
        <f t="shared" si="90"/>
        <v>0</v>
      </c>
      <c r="K244" s="16">
        <f t="shared" si="91"/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f t="shared" si="92"/>
        <v>0</v>
      </c>
      <c r="AP244" s="16">
        <f t="shared" si="93"/>
        <v>0</v>
      </c>
      <c r="AQ244" s="16">
        <f t="shared" si="94"/>
        <v>0</v>
      </c>
      <c r="AR244" s="16">
        <f t="shared" si="95"/>
        <v>0</v>
      </c>
      <c r="AS244" s="16">
        <f t="shared" si="96"/>
        <v>0</v>
      </c>
      <c r="AT244" s="16">
        <f t="shared" si="97"/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98"/>
        <v>0</v>
      </c>
      <c r="BZ244" s="16"/>
      <c r="CA244" s="17"/>
    </row>
    <row r="245" spans="1:79" ht="30">
      <c r="A245" s="13"/>
      <c r="B245" s="46" t="s">
        <v>301</v>
      </c>
      <c r="C245" s="31" t="s">
        <v>256</v>
      </c>
      <c r="D245" s="16">
        <v>0.289520299220739</v>
      </c>
      <c r="E245" s="16">
        <v>0</v>
      </c>
      <c r="F245" s="16">
        <f t="shared" si="86"/>
        <v>0.289520299220739</v>
      </c>
      <c r="G245" s="16">
        <f t="shared" si="87"/>
        <v>0</v>
      </c>
      <c r="H245" s="16">
        <f t="shared" si="88"/>
        <v>0</v>
      </c>
      <c r="I245" s="16">
        <f t="shared" si="89"/>
        <v>0.337</v>
      </c>
      <c r="J245" s="16">
        <f t="shared" si="90"/>
        <v>0</v>
      </c>
      <c r="K245" s="16">
        <f t="shared" si="91"/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0.289520299220739</v>
      </c>
      <c r="AB245" s="16">
        <v>0</v>
      </c>
      <c r="AC245" s="16">
        <v>0</v>
      </c>
      <c r="AD245" s="16">
        <v>0.337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f t="shared" si="92"/>
        <v>0.28936734000000003</v>
      </c>
      <c r="AP245" s="16">
        <f t="shared" si="93"/>
        <v>0</v>
      </c>
      <c r="AQ245" s="16">
        <f t="shared" si="94"/>
        <v>0</v>
      </c>
      <c r="AR245" s="16">
        <f t="shared" si="95"/>
        <v>0.337</v>
      </c>
      <c r="AS245" s="16">
        <f t="shared" si="96"/>
        <v>0</v>
      </c>
      <c r="AT245" s="16">
        <f t="shared" si="97"/>
        <v>0</v>
      </c>
      <c r="AU245" s="16">
        <v>0</v>
      </c>
      <c r="AV245" s="16">
        <v>0.0072436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0.28212374</v>
      </c>
      <c r="BK245" s="16">
        <v>0</v>
      </c>
      <c r="BL245" s="16">
        <v>0</v>
      </c>
      <c r="BM245" s="16">
        <v>0.337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98"/>
        <v>-0.0001529592207389907</v>
      </c>
      <c r="BZ245" s="16">
        <f t="shared" si="99"/>
        <v>-0.05283195035052446</v>
      </c>
      <c r="CA245" s="17"/>
    </row>
    <row r="246" spans="1:79" ht="30">
      <c r="A246" s="13"/>
      <c r="B246" s="46" t="s">
        <v>302</v>
      </c>
      <c r="C246" s="31" t="s">
        <v>256</v>
      </c>
      <c r="D246" s="16">
        <v>0.374622365840342</v>
      </c>
      <c r="E246" s="16">
        <v>0</v>
      </c>
      <c r="F246" s="16">
        <f t="shared" si="86"/>
        <v>0.374622365840342</v>
      </c>
      <c r="G246" s="16">
        <f t="shared" si="87"/>
        <v>0</v>
      </c>
      <c r="H246" s="16">
        <f t="shared" si="88"/>
        <v>0</v>
      </c>
      <c r="I246" s="16">
        <f t="shared" si="89"/>
        <v>0.386</v>
      </c>
      <c r="J246" s="16">
        <f t="shared" si="90"/>
        <v>0</v>
      </c>
      <c r="K246" s="16">
        <f t="shared" si="91"/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0.374622365840342</v>
      </c>
      <c r="AB246" s="16">
        <v>0</v>
      </c>
      <c r="AC246" s="16">
        <v>0</v>
      </c>
      <c r="AD246" s="16">
        <v>0.386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f t="shared" si="92"/>
        <v>0.37672282</v>
      </c>
      <c r="AP246" s="16">
        <f t="shared" si="93"/>
        <v>0</v>
      </c>
      <c r="AQ246" s="16">
        <f t="shared" si="94"/>
        <v>0</v>
      </c>
      <c r="AR246" s="16">
        <f t="shared" si="95"/>
        <v>0.386</v>
      </c>
      <c r="AS246" s="16">
        <f t="shared" si="96"/>
        <v>0</v>
      </c>
      <c r="AT246" s="16">
        <f t="shared" si="97"/>
        <v>0</v>
      </c>
      <c r="AU246" s="16">
        <v>0</v>
      </c>
      <c r="AV246" s="16">
        <v>0.00792657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0.36879625</v>
      </c>
      <c r="BK246" s="16">
        <v>0</v>
      </c>
      <c r="BL246" s="16">
        <v>0</v>
      </c>
      <c r="BM246" s="16">
        <v>0.386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98"/>
        <v>0.0021004541596580384</v>
      </c>
      <c r="BZ246" s="16">
        <f t="shared" si="99"/>
        <v>0.560685733470921</v>
      </c>
      <c r="CA246" s="17"/>
    </row>
    <row r="247" spans="1:79" ht="30">
      <c r="A247" s="13"/>
      <c r="B247" s="46" t="s">
        <v>445</v>
      </c>
      <c r="C247" s="31" t="s">
        <v>256</v>
      </c>
      <c r="D247" s="16">
        <v>0.5584970804715981</v>
      </c>
      <c r="E247" s="16">
        <v>0</v>
      </c>
      <c r="F247" s="16">
        <f t="shared" si="86"/>
        <v>0.5584970804715981</v>
      </c>
      <c r="G247" s="16">
        <f t="shared" si="87"/>
        <v>0</v>
      </c>
      <c r="H247" s="16">
        <f t="shared" si="88"/>
        <v>0</v>
      </c>
      <c r="I247" s="16">
        <f t="shared" si="89"/>
        <v>0.634</v>
      </c>
      <c r="J247" s="16">
        <f t="shared" si="90"/>
        <v>0</v>
      </c>
      <c r="K247" s="16">
        <f t="shared" si="91"/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0.5584970804715981</v>
      </c>
      <c r="U247" s="16">
        <v>0</v>
      </c>
      <c r="V247" s="16">
        <v>0</v>
      </c>
      <c r="W247" s="16">
        <v>0.634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f t="shared" si="92"/>
        <v>0.56130241</v>
      </c>
      <c r="AP247" s="16">
        <f t="shared" si="93"/>
        <v>0</v>
      </c>
      <c r="AQ247" s="16">
        <f t="shared" si="94"/>
        <v>0</v>
      </c>
      <c r="AR247" s="16">
        <f t="shared" si="95"/>
        <v>0.634</v>
      </c>
      <c r="AS247" s="16">
        <f t="shared" si="96"/>
        <v>0</v>
      </c>
      <c r="AT247" s="16">
        <f t="shared" si="97"/>
        <v>0</v>
      </c>
      <c r="AU247" s="16">
        <v>0</v>
      </c>
      <c r="AV247" s="16">
        <v>0.0134524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0.54517854</v>
      </c>
      <c r="BD247" s="16">
        <v>0</v>
      </c>
      <c r="BE247" s="16">
        <v>0</v>
      </c>
      <c r="BF247" s="16">
        <v>0.634</v>
      </c>
      <c r="BG247" s="16">
        <v>0</v>
      </c>
      <c r="BH247" s="16">
        <v>0</v>
      </c>
      <c r="BI247" s="16">
        <v>0</v>
      </c>
      <c r="BJ247" s="16">
        <v>0.00267147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98"/>
        <v>0.0028053295284019564</v>
      </c>
      <c r="BZ247" s="16">
        <f t="shared" si="99"/>
        <v>0.5022997660136594</v>
      </c>
      <c r="CA247" s="17"/>
    </row>
    <row r="248" spans="1:79" ht="44.25">
      <c r="A248" s="13"/>
      <c r="B248" s="46" t="s">
        <v>446</v>
      </c>
      <c r="C248" s="31" t="s">
        <v>256</v>
      </c>
      <c r="D248" s="16">
        <v>0.7107282352220691</v>
      </c>
      <c r="E248" s="16">
        <v>0</v>
      </c>
      <c r="F248" s="16">
        <f t="shared" si="86"/>
        <v>0.7107282352220691</v>
      </c>
      <c r="G248" s="16">
        <f t="shared" si="87"/>
        <v>0</v>
      </c>
      <c r="H248" s="16">
        <f t="shared" si="88"/>
        <v>0</v>
      </c>
      <c r="I248" s="16">
        <f t="shared" si="89"/>
        <v>0.727</v>
      </c>
      <c r="J248" s="16">
        <f t="shared" si="90"/>
        <v>0</v>
      </c>
      <c r="K248" s="16">
        <f t="shared" si="91"/>
        <v>0</v>
      </c>
      <c r="L248" s="16">
        <v>0</v>
      </c>
      <c r="M248" s="16">
        <v>0.7107282352220691</v>
      </c>
      <c r="N248" s="16">
        <v>0</v>
      </c>
      <c r="O248" s="16">
        <v>0</v>
      </c>
      <c r="P248" s="16">
        <v>0.727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f t="shared" si="92"/>
        <v>0.71200261</v>
      </c>
      <c r="AP248" s="16">
        <f t="shared" si="93"/>
        <v>0</v>
      </c>
      <c r="AQ248" s="16">
        <f t="shared" si="94"/>
        <v>0</v>
      </c>
      <c r="AR248" s="16">
        <f t="shared" si="95"/>
        <v>0.727</v>
      </c>
      <c r="AS248" s="16">
        <f t="shared" si="96"/>
        <v>0</v>
      </c>
      <c r="AT248" s="16">
        <f t="shared" si="97"/>
        <v>0</v>
      </c>
      <c r="AU248" s="16">
        <v>0</v>
      </c>
      <c r="AV248" s="16">
        <v>0.70893926</v>
      </c>
      <c r="AW248" s="16">
        <v>0</v>
      </c>
      <c r="AX248" s="16">
        <v>0</v>
      </c>
      <c r="AY248" s="16">
        <v>0.727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0.00306335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98"/>
        <v>0.001274374777930909</v>
      </c>
      <c r="BZ248" s="16">
        <f t="shared" si="99"/>
        <v>0.179305494670931</v>
      </c>
      <c r="CA248" s="17"/>
    </row>
    <row r="249" spans="1:79" ht="30">
      <c r="A249" s="13"/>
      <c r="B249" s="46" t="s">
        <v>447</v>
      </c>
      <c r="C249" s="31" t="s">
        <v>256</v>
      </c>
      <c r="D249" s="16">
        <v>0.8351185173519031</v>
      </c>
      <c r="E249" s="16">
        <v>0</v>
      </c>
      <c r="F249" s="16">
        <f t="shared" si="86"/>
        <v>0.8351185173519031</v>
      </c>
      <c r="G249" s="16">
        <f t="shared" si="87"/>
        <v>0</v>
      </c>
      <c r="H249" s="16">
        <f t="shared" si="88"/>
        <v>0</v>
      </c>
      <c r="I249" s="16">
        <f t="shared" si="89"/>
        <v>0.949</v>
      </c>
      <c r="J249" s="16">
        <f t="shared" si="90"/>
        <v>0</v>
      </c>
      <c r="K249" s="16">
        <f t="shared" si="91"/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0.8351185173519031</v>
      </c>
      <c r="U249" s="16">
        <v>0</v>
      </c>
      <c r="V249" s="16">
        <v>0</v>
      </c>
      <c r="W249" s="16">
        <v>0.949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f t="shared" si="92"/>
        <v>0.85889469</v>
      </c>
      <c r="AP249" s="16">
        <f t="shared" si="93"/>
        <v>0</v>
      </c>
      <c r="AQ249" s="16">
        <f t="shared" si="94"/>
        <v>0</v>
      </c>
      <c r="AR249" s="16">
        <f t="shared" si="95"/>
        <v>0.949</v>
      </c>
      <c r="AS249" s="16">
        <f t="shared" si="96"/>
        <v>0</v>
      </c>
      <c r="AT249" s="16">
        <f t="shared" si="97"/>
        <v>0</v>
      </c>
      <c r="AU249" s="16">
        <v>0</v>
      </c>
      <c r="AV249" s="16">
        <v>0.01986816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0.83502775</v>
      </c>
      <c r="BD249" s="16">
        <v>0</v>
      </c>
      <c r="BE249" s="16">
        <v>0</v>
      </c>
      <c r="BF249" s="16">
        <v>0.949</v>
      </c>
      <c r="BG249" s="16">
        <v>0</v>
      </c>
      <c r="BH249" s="16">
        <v>0</v>
      </c>
      <c r="BI249" s="16">
        <v>0</v>
      </c>
      <c r="BJ249" s="16">
        <v>0.00399878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98"/>
        <v>0.02377617264809684</v>
      </c>
      <c r="BZ249" s="16">
        <f t="shared" si="99"/>
        <v>2.847041725704905</v>
      </c>
      <c r="CA249" s="17"/>
    </row>
    <row r="250" spans="1:79" ht="30">
      <c r="A250" s="13"/>
      <c r="B250" s="46" t="s">
        <v>448</v>
      </c>
      <c r="C250" s="31" t="s">
        <v>256</v>
      </c>
      <c r="D250" s="16">
        <v>0.754325167539502</v>
      </c>
      <c r="E250" s="16">
        <v>0</v>
      </c>
      <c r="F250" s="16">
        <f t="shared" si="86"/>
        <v>0.754325167539502</v>
      </c>
      <c r="G250" s="16">
        <f t="shared" si="87"/>
        <v>0</v>
      </c>
      <c r="H250" s="16">
        <f t="shared" si="88"/>
        <v>0</v>
      </c>
      <c r="I250" s="16">
        <f t="shared" si="89"/>
        <v>0.666</v>
      </c>
      <c r="J250" s="16">
        <f t="shared" si="90"/>
        <v>0</v>
      </c>
      <c r="K250" s="16">
        <f t="shared" si="91"/>
        <v>0</v>
      </c>
      <c r="L250" s="16">
        <v>0</v>
      </c>
      <c r="M250" s="16">
        <v>0.754325167539502</v>
      </c>
      <c r="N250" s="16">
        <v>0</v>
      </c>
      <c r="O250" s="16">
        <v>0</v>
      </c>
      <c r="P250" s="16">
        <v>0.666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f t="shared" si="92"/>
        <v>0.75467626</v>
      </c>
      <c r="AP250" s="16">
        <f t="shared" si="93"/>
        <v>0</v>
      </c>
      <c r="AQ250" s="16">
        <f t="shared" si="94"/>
        <v>0</v>
      </c>
      <c r="AR250" s="16">
        <f t="shared" si="95"/>
        <v>0.666</v>
      </c>
      <c r="AS250" s="16">
        <f t="shared" si="96"/>
        <v>0</v>
      </c>
      <c r="AT250" s="16">
        <f t="shared" si="97"/>
        <v>0</v>
      </c>
      <c r="AU250" s="16">
        <v>0</v>
      </c>
      <c r="AV250" s="16">
        <v>0.75186995</v>
      </c>
      <c r="AW250" s="16">
        <v>0</v>
      </c>
      <c r="AX250" s="16">
        <v>0</v>
      </c>
      <c r="AY250" s="16">
        <v>0.666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0.00280631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98"/>
        <v>0.0003510924604980259</v>
      </c>
      <c r="BZ250" s="16">
        <f t="shared" si="99"/>
        <v>0.04654391442926901</v>
      </c>
      <c r="CA250" s="17"/>
    </row>
    <row r="251" spans="1:79" ht="30">
      <c r="A251" s="13"/>
      <c r="B251" s="46" t="s">
        <v>449</v>
      </c>
      <c r="C251" s="31" t="s">
        <v>256</v>
      </c>
      <c r="D251" s="16">
        <v>0.44120442345930794</v>
      </c>
      <c r="E251" s="16">
        <v>0</v>
      </c>
      <c r="F251" s="16">
        <f t="shared" si="86"/>
        <v>0.44120442345930794</v>
      </c>
      <c r="G251" s="16">
        <f t="shared" si="87"/>
        <v>0</v>
      </c>
      <c r="H251" s="16">
        <f t="shared" si="88"/>
        <v>0</v>
      </c>
      <c r="I251" s="16">
        <f t="shared" si="89"/>
        <v>0.564</v>
      </c>
      <c r="J251" s="16">
        <f t="shared" si="90"/>
        <v>0</v>
      </c>
      <c r="K251" s="16">
        <f t="shared" si="91"/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0.44120442345930794</v>
      </c>
      <c r="U251" s="16">
        <v>0</v>
      </c>
      <c r="V251" s="16">
        <v>0</v>
      </c>
      <c r="W251" s="16">
        <v>0.564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f t="shared" si="92"/>
        <v>0.45574600000000004</v>
      </c>
      <c r="AP251" s="16">
        <f t="shared" si="93"/>
        <v>0</v>
      </c>
      <c r="AQ251" s="16">
        <f t="shared" si="94"/>
        <v>0</v>
      </c>
      <c r="AR251" s="16">
        <f t="shared" si="95"/>
        <v>0.564</v>
      </c>
      <c r="AS251" s="16">
        <f t="shared" si="96"/>
        <v>0</v>
      </c>
      <c r="AT251" s="16">
        <f t="shared" si="97"/>
        <v>0</v>
      </c>
      <c r="AU251" s="16">
        <v>0</v>
      </c>
      <c r="AV251" s="16">
        <v>0.01318335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0.44018613000000006</v>
      </c>
      <c r="BD251" s="16">
        <v>0</v>
      </c>
      <c r="BE251" s="16">
        <v>0</v>
      </c>
      <c r="BF251" s="16">
        <v>0.564</v>
      </c>
      <c r="BG251" s="16">
        <v>0</v>
      </c>
      <c r="BH251" s="16">
        <v>0</v>
      </c>
      <c r="BI251" s="16">
        <v>0</v>
      </c>
      <c r="BJ251" s="16">
        <v>0.00237652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98"/>
        <v>0.014541576540692103</v>
      </c>
      <c r="BZ251" s="16">
        <f t="shared" si="99"/>
        <v>3.2958818560062024</v>
      </c>
      <c r="CA251" s="17"/>
    </row>
    <row r="252" spans="1:79" ht="45">
      <c r="A252" s="13"/>
      <c r="B252" s="46" t="s">
        <v>450</v>
      </c>
      <c r="C252" s="31" t="s">
        <v>256</v>
      </c>
      <c r="D252" s="16">
        <v>0.46232814848614995</v>
      </c>
      <c r="E252" s="16">
        <v>0</v>
      </c>
      <c r="F252" s="16">
        <f t="shared" si="86"/>
        <v>0.46232814848614995</v>
      </c>
      <c r="G252" s="16">
        <f t="shared" si="87"/>
        <v>0</v>
      </c>
      <c r="H252" s="16">
        <f t="shared" si="88"/>
        <v>0</v>
      </c>
      <c r="I252" s="16">
        <f t="shared" si="89"/>
        <v>0.45</v>
      </c>
      <c r="J252" s="16">
        <f t="shared" si="90"/>
        <v>0</v>
      </c>
      <c r="K252" s="16">
        <f t="shared" si="91"/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0.46232814848614995</v>
      </c>
      <c r="U252" s="16">
        <v>0</v>
      </c>
      <c r="V252" s="16">
        <v>0</v>
      </c>
      <c r="W252" s="16">
        <v>0.45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f t="shared" si="92"/>
        <v>0.46389391</v>
      </c>
      <c r="AP252" s="16">
        <f t="shared" si="93"/>
        <v>0</v>
      </c>
      <c r="AQ252" s="16">
        <f t="shared" si="94"/>
        <v>0</v>
      </c>
      <c r="AR252" s="16">
        <f t="shared" si="95"/>
        <v>0.45</v>
      </c>
      <c r="AS252" s="16">
        <f t="shared" si="96"/>
        <v>0</v>
      </c>
      <c r="AT252" s="16">
        <f t="shared" si="97"/>
        <v>0</v>
      </c>
      <c r="AU252" s="16">
        <v>0</v>
      </c>
      <c r="AV252" s="16">
        <v>0.00997547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0.45202228000000005</v>
      </c>
      <c r="BD252" s="16">
        <v>0</v>
      </c>
      <c r="BE252" s="16">
        <v>0</v>
      </c>
      <c r="BF252" s="16">
        <v>0.45</v>
      </c>
      <c r="BG252" s="16">
        <v>0</v>
      </c>
      <c r="BH252" s="16">
        <v>0</v>
      </c>
      <c r="BI252" s="16">
        <v>0</v>
      </c>
      <c r="BJ252" s="16">
        <v>0.0018961599999999998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98"/>
        <v>0.0015657615138500725</v>
      </c>
      <c r="BZ252" s="16">
        <f t="shared" si="99"/>
        <v>0.3386688694982149</v>
      </c>
      <c r="CA252" s="17"/>
    </row>
    <row r="253" spans="1:79" ht="30">
      <c r="A253" s="13"/>
      <c r="B253" s="46" t="s">
        <v>451</v>
      </c>
      <c r="C253" s="31" t="s">
        <v>256</v>
      </c>
      <c r="D253" s="16">
        <v>1.307574046964304</v>
      </c>
      <c r="E253" s="16">
        <v>0</v>
      </c>
      <c r="F253" s="16">
        <f t="shared" si="86"/>
        <v>1.307574046964304</v>
      </c>
      <c r="G253" s="16">
        <f t="shared" si="87"/>
        <v>0</v>
      </c>
      <c r="H253" s="16">
        <f t="shared" si="88"/>
        <v>0</v>
      </c>
      <c r="I253" s="16">
        <f t="shared" si="89"/>
        <v>1.583</v>
      </c>
      <c r="J253" s="16">
        <f t="shared" si="90"/>
        <v>0</v>
      </c>
      <c r="K253" s="16">
        <f t="shared" si="91"/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1.307574046964304</v>
      </c>
      <c r="AB253" s="16">
        <v>0</v>
      </c>
      <c r="AC253" s="16">
        <v>0</v>
      </c>
      <c r="AD253" s="16">
        <v>1.583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f t="shared" si="92"/>
        <v>1.3212864899999999</v>
      </c>
      <c r="AP253" s="16">
        <f t="shared" si="93"/>
        <v>0</v>
      </c>
      <c r="AQ253" s="16">
        <f t="shared" si="94"/>
        <v>0</v>
      </c>
      <c r="AR253" s="16">
        <f t="shared" si="95"/>
        <v>1.583</v>
      </c>
      <c r="AS253" s="16">
        <f t="shared" si="96"/>
        <v>0</v>
      </c>
      <c r="AT253" s="16">
        <f t="shared" si="97"/>
        <v>0</v>
      </c>
      <c r="AU253" s="16">
        <v>0</v>
      </c>
      <c r="AV253" s="16">
        <v>0.03083704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1.2904494499999999</v>
      </c>
      <c r="BK253" s="16">
        <v>0</v>
      </c>
      <c r="BL253" s="16">
        <v>0</v>
      </c>
      <c r="BM253" s="16">
        <v>1.583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98"/>
        <v>0.013712443035695854</v>
      </c>
      <c r="BZ253" s="16">
        <f t="shared" si="99"/>
        <v>1.048693423330862</v>
      </c>
      <c r="CA253" s="17"/>
    </row>
    <row r="254" spans="1:79" ht="15">
      <c r="A254" s="13"/>
      <c r="B254" s="48" t="s">
        <v>224</v>
      </c>
      <c r="C254" s="31"/>
      <c r="D254" s="16">
        <v>0</v>
      </c>
      <c r="E254" s="16">
        <v>0</v>
      </c>
      <c r="F254" s="16">
        <f t="shared" si="86"/>
        <v>0</v>
      </c>
      <c r="G254" s="16">
        <f t="shared" si="87"/>
        <v>0</v>
      </c>
      <c r="H254" s="16">
        <f t="shared" si="88"/>
        <v>0</v>
      </c>
      <c r="I254" s="16">
        <f t="shared" si="89"/>
        <v>0</v>
      </c>
      <c r="J254" s="16">
        <f t="shared" si="90"/>
        <v>0</v>
      </c>
      <c r="K254" s="16">
        <f t="shared" si="91"/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f t="shared" si="92"/>
        <v>0</v>
      </c>
      <c r="AP254" s="16">
        <f t="shared" si="93"/>
        <v>0</v>
      </c>
      <c r="AQ254" s="16">
        <f t="shared" si="94"/>
        <v>0</v>
      </c>
      <c r="AR254" s="16">
        <f t="shared" si="95"/>
        <v>0</v>
      </c>
      <c r="AS254" s="16">
        <f t="shared" si="96"/>
        <v>0</v>
      </c>
      <c r="AT254" s="16">
        <f t="shared" si="97"/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98"/>
        <v>0</v>
      </c>
      <c r="BZ254" s="16"/>
      <c r="CA254" s="17"/>
    </row>
    <row r="255" spans="1:79" ht="72.75">
      <c r="A255" s="13"/>
      <c r="B255" s="46" t="s">
        <v>452</v>
      </c>
      <c r="C255" s="31" t="s">
        <v>256</v>
      </c>
      <c r="D255" s="16">
        <v>0.757678652212319</v>
      </c>
      <c r="E255" s="16">
        <v>0</v>
      </c>
      <c r="F255" s="16">
        <f t="shared" si="86"/>
        <v>0.757678652212319</v>
      </c>
      <c r="G255" s="16">
        <f t="shared" si="87"/>
        <v>0</v>
      </c>
      <c r="H255" s="16">
        <f t="shared" si="88"/>
        <v>0</v>
      </c>
      <c r="I255" s="16">
        <f t="shared" si="89"/>
        <v>0.917</v>
      </c>
      <c r="J255" s="16">
        <f t="shared" si="90"/>
        <v>0</v>
      </c>
      <c r="K255" s="16">
        <f t="shared" si="91"/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0.757678652212319</v>
      </c>
      <c r="U255" s="16">
        <v>0</v>
      </c>
      <c r="V255" s="16">
        <v>0</v>
      </c>
      <c r="W255" s="16">
        <v>0.917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f t="shared" si="92"/>
        <v>0.76928041</v>
      </c>
      <c r="AP255" s="16">
        <f t="shared" si="93"/>
        <v>0</v>
      </c>
      <c r="AQ255" s="16">
        <f t="shared" si="94"/>
        <v>0</v>
      </c>
      <c r="AR255" s="16">
        <f t="shared" si="95"/>
        <v>0.9299999999999999</v>
      </c>
      <c r="AS255" s="16">
        <f t="shared" si="96"/>
        <v>0</v>
      </c>
      <c r="AT255" s="16">
        <f t="shared" si="97"/>
        <v>0</v>
      </c>
      <c r="AU255" s="16">
        <v>0</v>
      </c>
      <c r="AV255" s="16">
        <v>0.01697072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0.74839097</v>
      </c>
      <c r="BD255" s="16">
        <v>0</v>
      </c>
      <c r="BE255" s="16">
        <v>0</v>
      </c>
      <c r="BF255" s="16">
        <v>0.9299999999999999</v>
      </c>
      <c r="BG255" s="16">
        <v>0</v>
      </c>
      <c r="BH255" s="16">
        <v>0</v>
      </c>
      <c r="BI255" s="16">
        <v>0</v>
      </c>
      <c r="BJ255" s="16">
        <v>0.00391872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98"/>
        <v>0.011601757787681022</v>
      </c>
      <c r="BZ255" s="16">
        <f t="shared" si="99"/>
        <v>1.531224055713522</v>
      </c>
      <c r="CA255" s="17"/>
    </row>
    <row r="256" spans="1:79" ht="44.25">
      <c r="A256" s="13"/>
      <c r="B256" s="46" t="s">
        <v>453</v>
      </c>
      <c r="C256" s="31" t="s">
        <v>256</v>
      </c>
      <c r="D256" s="16">
        <v>0.754517396741714</v>
      </c>
      <c r="E256" s="16">
        <v>0</v>
      </c>
      <c r="F256" s="16">
        <f t="shared" si="86"/>
        <v>0.754517396741714</v>
      </c>
      <c r="G256" s="16">
        <f t="shared" si="87"/>
        <v>0</v>
      </c>
      <c r="H256" s="16">
        <f t="shared" si="88"/>
        <v>0</v>
      </c>
      <c r="I256" s="16">
        <f t="shared" si="89"/>
        <v>0.902</v>
      </c>
      <c r="J256" s="16">
        <f t="shared" si="90"/>
        <v>0</v>
      </c>
      <c r="K256" s="16">
        <f t="shared" si="91"/>
        <v>0</v>
      </c>
      <c r="L256" s="16">
        <v>0</v>
      </c>
      <c r="M256" s="16">
        <v>0.754517396741714</v>
      </c>
      <c r="N256" s="16">
        <v>0</v>
      </c>
      <c r="O256" s="16">
        <v>0</v>
      </c>
      <c r="P256" s="16">
        <v>0.902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f t="shared" si="92"/>
        <v>0.77832138</v>
      </c>
      <c r="AP256" s="16">
        <f t="shared" si="93"/>
        <v>0</v>
      </c>
      <c r="AQ256" s="16">
        <f t="shared" si="94"/>
        <v>0</v>
      </c>
      <c r="AR256" s="16">
        <f t="shared" si="95"/>
        <v>0.9019999999999999</v>
      </c>
      <c r="AS256" s="16">
        <f t="shared" si="96"/>
        <v>0</v>
      </c>
      <c r="AT256" s="16">
        <f t="shared" si="97"/>
        <v>0</v>
      </c>
      <c r="AU256" s="16">
        <v>0</v>
      </c>
      <c r="AV256" s="16">
        <v>0.52359977</v>
      </c>
      <c r="AW256" s="16">
        <v>0</v>
      </c>
      <c r="AX256" s="16">
        <v>0</v>
      </c>
      <c r="AY256" s="16">
        <v>0.607</v>
      </c>
      <c r="AZ256" s="16">
        <v>0</v>
      </c>
      <c r="BA256" s="16">
        <v>0</v>
      </c>
      <c r="BB256" s="16">
        <v>0</v>
      </c>
      <c r="BC256" s="16">
        <v>0.25092087</v>
      </c>
      <c r="BD256" s="16">
        <v>0</v>
      </c>
      <c r="BE256" s="16">
        <v>0</v>
      </c>
      <c r="BF256" s="16">
        <v>0.295</v>
      </c>
      <c r="BG256" s="16">
        <v>0</v>
      </c>
      <c r="BH256" s="16">
        <v>0</v>
      </c>
      <c r="BI256" s="16">
        <v>0</v>
      </c>
      <c r="BJ256" s="16">
        <v>0.00380074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98"/>
        <v>0.02380398325828592</v>
      </c>
      <c r="BZ256" s="16">
        <f t="shared" si="99"/>
        <v>3.1548620828466447</v>
      </c>
      <c r="CA256" s="17"/>
    </row>
    <row r="257" spans="1:79" ht="45">
      <c r="A257" s="13"/>
      <c r="B257" s="46" t="s">
        <v>454</v>
      </c>
      <c r="C257" s="31" t="s">
        <v>256</v>
      </c>
      <c r="D257" s="16">
        <v>1.2679877682570602</v>
      </c>
      <c r="E257" s="16">
        <v>0</v>
      </c>
      <c r="F257" s="16">
        <f t="shared" si="86"/>
        <v>1.2679877682570602</v>
      </c>
      <c r="G257" s="16">
        <f t="shared" si="87"/>
        <v>0</v>
      </c>
      <c r="H257" s="16">
        <f t="shared" si="88"/>
        <v>0</v>
      </c>
      <c r="I257" s="16">
        <f t="shared" si="89"/>
        <v>1.58</v>
      </c>
      <c r="J257" s="16">
        <f t="shared" si="90"/>
        <v>0</v>
      </c>
      <c r="K257" s="16">
        <f t="shared" si="91"/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1.2679877682570602</v>
      </c>
      <c r="U257" s="16">
        <v>0</v>
      </c>
      <c r="V257" s="16">
        <v>0</v>
      </c>
      <c r="W257" s="16">
        <v>1.58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f t="shared" si="92"/>
        <v>1.2797531800000002</v>
      </c>
      <c r="AP257" s="16">
        <f t="shared" si="93"/>
        <v>0</v>
      </c>
      <c r="AQ257" s="16">
        <f t="shared" si="94"/>
        <v>0</v>
      </c>
      <c r="AR257" s="16">
        <f t="shared" si="95"/>
        <v>1.59</v>
      </c>
      <c r="AS257" s="16">
        <f t="shared" si="96"/>
        <v>0</v>
      </c>
      <c r="AT257" s="16">
        <f t="shared" si="97"/>
        <v>0</v>
      </c>
      <c r="AU257" s="16">
        <v>0</v>
      </c>
      <c r="AV257" s="16">
        <v>0.03911544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0.91303913</v>
      </c>
      <c r="BD257" s="16">
        <v>0</v>
      </c>
      <c r="BE257" s="16">
        <v>0</v>
      </c>
      <c r="BF257" s="16">
        <v>1.195</v>
      </c>
      <c r="BG257" s="16">
        <v>0</v>
      </c>
      <c r="BH257" s="16">
        <v>0</v>
      </c>
      <c r="BI257" s="16">
        <v>0</v>
      </c>
      <c r="BJ257" s="16">
        <v>0.32759861</v>
      </c>
      <c r="BK257" s="16">
        <v>0</v>
      </c>
      <c r="BL257" s="16">
        <v>0</v>
      </c>
      <c r="BM257" s="16">
        <v>0.395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98"/>
        <v>0.01176541174293999</v>
      </c>
      <c r="BZ257" s="16">
        <f t="shared" si="99"/>
        <v>0.9278805393456114</v>
      </c>
      <c r="CA257" s="17"/>
    </row>
    <row r="258" spans="1:79" ht="29.25" customHeight="1">
      <c r="A258" s="13"/>
      <c r="B258" s="46" t="s">
        <v>455</v>
      </c>
      <c r="C258" s="31" t="s">
        <v>256</v>
      </c>
      <c r="D258" s="16">
        <v>0.4751032046762088</v>
      </c>
      <c r="E258" s="16">
        <v>0</v>
      </c>
      <c r="F258" s="16">
        <f t="shared" si="86"/>
        <v>0.4751032046762088</v>
      </c>
      <c r="G258" s="16">
        <f t="shared" si="87"/>
        <v>0</v>
      </c>
      <c r="H258" s="16">
        <f t="shared" si="88"/>
        <v>0</v>
      </c>
      <c r="I258" s="16">
        <f t="shared" si="89"/>
        <v>0.344</v>
      </c>
      <c r="J258" s="16">
        <f t="shared" si="90"/>
        <v>0</v>
      </c>
      <c r="K258" s="16">
        <f t="shared" si="91"/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f aca="true" t="shared" si="104" ref="S258:AM258">S259</f>
        <v>0</v>
      </c>
      <c r="T258" s="16">
        <v>0.4751032046762088</v>
      </c>
      <c r="U258" s="16">
        <f t="shared" si="104"/>
        <v>0</v>
      </c>
      <c r="V258" s="16">
        <f t="shared" si="104"/>
        <v>0</v>
      </c>
      <c r="W258" s="16">
        <v>0.344</v>
      </c>
      <c r="X258" s="16">
        <f t="shared" si="104"/>
        <v>0</v>
      </c>
      <c r="Y258" s="16">
        <f t="shared" si="104"/>
        <v>0</v>
      </c>
      <c r="Z258" s="16">
        <f t="shared" si="104"/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f t="shared" si="104"/>
        <v>0</v>
      </c>
      <c r="AH258" s="16">
        <v>0</v>
      </c>
      <c r="AI258" s="16">
        <f t="shared" si="104"/>
        <v>0</v>
      </c>
      <c r="AJ258" s="16">
        <f t="shared" si="104"/>
        <v>0</v>
      </c>
      <c r="AK258" s="16">
        <f t="shared" si="104"/>
        <v>0</v>
      </c>
      <c r="AL258" s="16">
        <f t="shared" si="104"/>
        <v>0</v>
      </c>
      <c r="AM258" s="16">
        <f t="shared" si="104"/>
        <v>0</v>
      </c>
      <c r="AN258" s="16">
        <v>0</v>
      </c>
      <c r="AO258" s="16">
        <f t="shared" si="92"/>
        <v>0.47911472999999993</v>
      </c>
      <c r="AP258" s="16">
        <f t="shared" si="93"/>
        <v>0</v>
      </c>
      <c r="AQ258" s="16">
        <f t="shared" si="94"/>
        <v>0</v>
      </c>
      <c r="AR258" s="16">
        <f t="shared" si="95"/>
        <v>0.34400000000000003</v>
      </c>
      <c r="AS258" s="16">
        <f t="shared" si="96"/>
        <v>0</v>
      </c>
      <c r="AT258" s="16">
        <f t="shared" si="97"/>
        <v>0</v>
      </c>
      <c r="AU258" s="16">
        <v>0</v>
      </c>
      <c r="AV258" s="16">
        <v>0.01082401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f aca="true" t="shared" si="105" ref="BB258:BV258">BB259</f>
        <v>0</v>
      </c>
      <c r="BC258" s="16">
        <v>0.46684120999999995</v>
      </c>
      <c r="BD258" s="16">
        <f t="shared" si="105"/>
        <v>0</v>
      </c>
      <c r="BE258" s="16">
        <f t="shared" si="105"/>
        <v>0</v>
      </c>
      <c r="BF258" s="16">
        <v>0.34400000000000003</v>
      </c>
      <c r="BG258" s="16">
        <f t="shared" si="105"/>
        <v>0</v>
      </c>
      <c r="BH258" s="16">
        <f t="shared" si="105"/>
        <v>0</v>
      </c>
      <c r="BI258" s="16">
        <f t="shared" si="105"/>
        <v>0</v>
      </c>
      <c r="BJ258" s="16">
        <v>0.00144951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f t="shared" si="105"/>
        <v>0</v>
      </c>
      <c r="BQ258" s="16">
        <v>0</v>
      </c>
      <c r="BR258" s="16">
        <f t="shared" si="105"/>
        <v>0</v>
      </c>
      <c r="BS258" s="16">
        <f t="shared" si="105"/>
        <v>0</v>
      </c>
      <c r="BT258" s="16">
        <f t="shared" si="105"/>
        <v>0</v>
      </c>
      <c r="BU258" s="16">
        <f t="shared" si="105"/>
        <v>0</v>
      </c>
      <c r="BV258" s="16">
        <f t="shared" si="105"/>
        <v>0</v>
      </c>
      <c r="BW258" s="16">
        <v>0</v>
      </c>
      <c r="BX258" s="16">
        <v>0</v>
      </c>
      <c r="BY258" s="16">
        <f t="shared" si="98"/>
        <v>0.004011525323791121</v>
      </c>
      <c r="BZ258" s="16">
        <f t="shared" si="99"/>
        <v>0.8443481930468236</v>
      </c>
      <c r="CA258" s="17"/>
    </row>
    <row r="259" spans="1:79" ht="45">
      <c r="A259" s="13"/>
      <c r="B259" s="46" t="s">
        <v>456</v>
      </c>
      <c r="C259" s="31" t="s">
        <v>256</v>
      </c>
      <c r="D259" s="16">
        <v>0.5194240658909501</v>
      </c>
      <c r="E259" s="16">
        <v>0</v>
      </c>
      <c r="F259" s="16">
        <f t="shared" si="86"/>
        <v>0.5194240658909501</v>
      </c>
      <c r="G259" s="16">
        <f t="shared" si="87"/>
        <v>0</v>
      </c>
      <c r="H259" s="16">
        <f t="shared" si="88"/>
        <v>0</v>
      </c>
      <c r="I259" s="16">
        <f t="shared" si="89"/>
        <v>0.85</v>
      </c>
      <c r="J259" s="16">
        <f t="shared" si="90"/>
        <v>0</v>
      </c>
      <c r="K259" s="16">
        <f t="shared" si="91"/>
        <v>0</v>
      </c>
      <c r="L259" s="16">
        <v>0</v>
      </c>
      <c r="M259" s="16">
        <v>0.5194240658909501</v>
      </c>
      <c r="N259" s="16">
        <v>0</v>
      </c>
      <c r="O259" s="16">
        <v>0</v>
      </c>
      <c r="P259" s="16">
        <v>0.85</v>
      </c>
      <c r="Q259" s="16">
        <v>0</v>
      </c>
      <c r="R259" s="16">
        <v>0</v>
      </c>
      <c r="S259" s="16">
        <f>SUM(S261:S273)</f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f>SUM(Z261:Z273)</f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f>SUM(AG261:AG273)</f>
        <v>0</v>
      </c>
      <c r="AH259" s="16">
        <v>0</v>
      </c>
      <c r="AI259" s="16">
        <f>SUM(AI261:AI273)</f>
        <v>0</v>
      </c>
      <c r="AJ259" s="16">
        <f>SUM(AJ261:AJ273)</f>
        <v>0</v>
      </c>
      <c r="AK259" s="16">
        <f>SUM(AK261:AK273)</f>
        <v>0</v>
      </c>
      <c r="AL259" s="16">
        <f>SUM(AL261:AL273)</f>
        <v>0</v>
      </c>
      <c r="AM259" s="16">
        <f>SUM(AM261:AM273)</f>
        <v>0</v>
      </c>
      <c r="AN259" s="16">
        <v>0</v>
      </c>
      <c r="AO259" s="16">
        <f t="shared" si="92"/>
        <v>0.52702704</v>
      </c>
      <c r="AP259" s="16">
        <f t="shared" si="93"/>
        <v>0</v>
      </c>
      <c r="AQ259" s="16">
        <f t="shared" si="94"/>
        <v>0</v>
      </c>
      <c r="AR259" s="16">
        <f t="shared" si="95"/>
        <v>0.85</v>
      </c>
      <c r="AS259" s="16">
        <f t="shared" si="96"/>
        <v>0</v>
      </c>
      <c r="AT259" s="16">
        <f t="shared" si="97"/>
        <v>0</v>
      </c>
      <c r="AU259" s="16">
        <v>0</v>
      </c>
      <c r="AV259" s="16">
        <v>0.41017379000000004</v>
      </c>
      <c r="AW259" s="16">
        <v>0</v>
      </c>
      <c r="AX259" s="16">
        <v>0</v>
      </c>
      <c r="AY259" s="16">
        <v>0.6</v>
      </c>
      <c r="AZ259" s="16">
        <v>0</v>
      </c>
      <c r="BA259" s="16">
        <v>0</v>
      </c>
      <c r="BB259" s="16">
        <f>SUM(BB261:BB273)</f>
        <v>0</v>
      </c>
      <c r="BC259" s="16">
        <v>0.11327162</v>
      </c>
      <c r="BD259" s="16">
        <v>0</v>
      </c>
      <c r="BE259" s="16">
        <v>0</v>
      </c>
      <c r="BF259" s="16">
        <v>0.25</v>
      </c>
      <c r="BG259" s="16">
        <v>0</v>
      </c>
      <c r="BH259" s="16">
        <v>0</v>
      </c>
      <c r="BI259" s="16">
        <f>SUM(BI261:BI273)</f>
        <v>0</v>
      </c>
      <c r="BJ259" s="16">
        <v>0.0035816300000000006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f>SUM(BP261:BP273)</f>
        <v>0</v>
      </c>
      <c r="BQ259" s="16">
        <v>0</v>
      </c>
      <c r="BR259" s="16">
        <f>SUM(BR261:BR273)</f>
        <v>0</v>
      </c>
      <c r="BS259" s="16">
        <f>SUM(BS261:BS273)</f>
        <v>0</v>
      </c>
      <c r="BT259" s="16">
        <f>SUM(BT261:BT273)</f>
        <v>0</v>
      </c>
      <c r="BU259" s="16">
        <f>SUM(BU261:BU273)</f>
        <v>0</v>
      </c>
      <c r="BV259" s="16">
        <f>SUM(BV261:BV273)</f>
        <v>0</v>
      </c>
      <c r="BW259" s="16">
        <v>0</v>
      </c>
      <c r="BX259" s="16">
        <v>0</v>
      </c>
      <c r="BY259" s="16">
        <f t="shared" si="98"/>
        <v>0.007602974109049865</v>
      </c>
      <c r="BZ259" s="16">
        <f t="shared" si="99"/>
        <v>1.463731584328644</v>
      </c>
      <c r="CA259" s="17"/>
    </row>
    <row r="260" spans="1:79" ht="58.5">
      <c r="A260" s="13"/>
      <c r="B260" s="46" t="s">
        <v>457</v>
      </c>
      <c r="C260" s="31" t="s">
        <v>256</v>
      </c>
      <c r="D260" s="16">
        <v>0.392175391822544</v>
      </c>
      <c r="E260" s="16">
        <v>0</v>
      </c>
      <c r="F260" s="16">
        <f t="shared" si="86"/>
        <v>0.392175391822544</v>
      </c>
      <c r="G260" s="16">
        <f t="shared" si="87"/>
        <v>0</v>
      </c>
      <c r="H260" s="16">
        <f t="shared" si="88"/>
        <v>0</v>
      </c>
      <c r="I260" s="16">
        <f t="shared" si="89"/>
        <v>0.592</v>
      </c>
      <c r="J260" s="16">
        <f t="shared" si="90"/>
        <v>0</v>
      </c>
      <c r="K260" s="16">
        <f t="shared" si="91"/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0.392175391822544</v>
      </c>
      <c r="U260" s="16">
        <v>0</v>
      </c>
      <c r="V260" s="16">
        <v>0</v>
      </c>
      <c r="W260" s="16">
        <v>0.592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f t="shared" si="92"/>
        <v>0.39644583000000005</v>
      </c>
      <c r="AP260" s="16">
        <f t="shared" si="93"/>
        <v>0</v>
      </c>
      <c r="AQ260" s="16">
        <f t="shared" si="94"/>
        <v>0</v>
      </c>
      <c r="AR260" s="16">
        <f t="shared" si="95"/>
        <v>0.5920000000000001</v>
      </c>
      <c r="AS260" s="16">
        <f t="shared" si="96"/>
        <v>0</v>
      </c>
      <c r="AT260" s="16">
        <f t="shared" si="97"/>
        <v>0</v>
      </c>
      <c r="AU260" s="16">
        <v>0</v>
      </c>
      <c r="AV260" s="16">
        <v>0.01276943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0.26231137000000004</v>
      </c>
      <c r="BD260" s="16">
        <v>0</v>
      </c>
      <c r="BE260" s="16">
        <v>0</v>
      </c>
      <c r="BF260" s="16">
        <v>0.4</v>
      </c>
      <c r="BG260" s="16">
        <v>0</v>
      </c>
      <c r="BH260" s="16">
        <v>0</v>
      </c>
      <c r="BI260" s="16">
        <v>0</v>
      </c>
      <c r="BJ260" s="16">
        <v>0.12136503</v>
      </c>
      <c r="BK260" s="16">
        <v>0</v>
      </c>
      <c r="BL260" s="16">
        <v>0</v>
      </c>
      <c r="BM260" s="16">
        <v>0.192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98"/>
        <v>0.004270438177456037</v>
      </c>
      <c r="BZ260" s="16">
        <f t="shared" si="99"/>
        <v>1.0889102851686252</v>
      </c>
      <c r="CA260" s="17"/>
    </row>
    <row r="261" spans="1:79" ht="29.25">
      <c r="A261" s="13"/>
      <c r="B261" s="46" t="s">
        <v>458</v>
      </c>
      <c r="C261" s="31" t="s">
        <v>256</v>
      </c>
      <c r="D261" s="16">
        <v>0</v>
      </c>
      <c r="E261" s="16">
        <v>0</v>
      </c>
      <c r="F261" s="16">
        <f t="shared" si="86"/>
        <v>0</v>
      </c>
      <c r="G261" s="16">
        <f t="shared" si="87"/>
        <v>0</v>
      </c>
      <c r="H261" s="16">
        <f t="shared" si="88"/>
        <v>0</v>
      </c>
      <c r="I261" s="16">
        <f t="shared" si="89"/>
        <v>0</v>
      </c>
      <c r="J261" s="16">
        <f t="shared" si="90"/>
        <v>0</v>
      </c>
      <c r="K261" s="16">
        <f t="shared" si="91"/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f t="shared" si="92"/>
        <v>0</v>
      </c>
      <c r="AP261" s="16">
        <f t="shared" si="93"/>
        <v>0</v>
      </c>
      <c r="AQ261" s="16">
        <f t="shared" si="94"/>
        <v>0</v>
      </c>
      <c r="AR261" s="16">
        <f t="shared" si="95"/>
        <v>0</v>
      </c>
      <c r="AS261" s="16">
        <f t="shared" si="96"/>
        <v>0</v>
      </c>
      <c r="AT261" s="16">
        <f t="shared" si="97"/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98"/>
        <v>0</v>
      </c>
      <c r="BZ261" s="16"/>
      <c r="CA261" s="17"/>
    </row>
    <row r="262" spans="1:79" ht="30">
      <c r="A262" s="13"/>
      <c r="B262" s="46" t="s">
        <v>459</v>
      </c>
      <c r="C262" s="31" t="s">
        <v>256</v>
      </c>
      <c r="D262" s="16">
        <v>0.6420077856629257</v>
      </c>
      <c r="E262" s="16">
        <v>0</v>
      </c>
      <c r="F262" s="16">
        <f t="shared" si="86"/>
        <v>0.6420077856629257</v>
      </c>
      <c r="G262" s="16">
        <f t="shared" si="87"/>
        <v>0</v>
      </c>
      <c r="H262" s="16">
        <f t="shared" si="88"/>
        <v>0</v>
      </c>
      <c r="I262" s="16">
        <f t="shared" si="89"/>
        <v>0.223</v>
      </c>
      <c r="J262" s="16">
        <f t="shared" si="90"/>
        <v>0</v>
      </c>
      <c r="K262" s="16">
        <f t="shared" si="91"/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0.6420077856629257</v>
      </c>
      <c r="AB262" s="16">
        <v>0</v>
      </c>
      <c r="AC262" s="16">
        <v>0</v>
      </c>
      <c r="AD262" s="16">
        <v>0.223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f t="shared" si="92"/>
        <v>0.58905843</v>
      </c>
      <c r="AP262" s="16">
        <f t="shared" si="93"/>
        <v>0</v>
      </c>
      <c r="AQ262" s="16">
        <f t="shared" si="94"/>
        <v>0</v>
      </c>
      <c r="AR262" s="16">
        <f t="shared" si="95"/>
        <v>0.223</v>
      </c>
      <c r="AS262" s="16">
        <f t="shared" si="96"/>
        <v>0</v>
      </c>
      <c r="AT262" s="16">
        <f t="shared" si="97"/>
        <v>0</v>
      </c>
      <c r="AU262" s="16">
        <v>0</v>
      </c>
      <c r="AV262" s="16">
        <v>0.00645715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0.58260128</v>
      </c>
      <c r="BK262" s="16">
        <v>0</v>
      </c>
      <c r="BL262" s="16">
        <v>0</v>
      </c>
      <c r="BM262" s="16">
        <v>0.223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98"/>
        <v>-0.05294935566292569</v>
      </c>
      <c r="BZ262" s="16">
        <f t="shared" si="99"/>
        <v>-8.247463168729508</v>
      </c>
      <c r="CA262" s="17"/>
    </row>
    <row r="263" spans="1:79" ht="45">
      <c r="A263" s="13"/>
      <c r="B263" s="46" t="s">
        <v>320</v>
      </c>
      <c r="C263" s="31" t="s">
        <v>256</v>
      </c>
      <c r="D263" s="16">
        <v>0.18474805582726</v>
      </c>
      <c r="E263" s="16">
        <v>0</v>
      </c>
      <c r="F263" s="16">
        <f t="shared" si="86"/>
        <v>0.18474805582726</v>
      </c>
      <c r="G263" s="16">
        <f t="shared" si="87"/>
        <v>0</v>
      </c>
      <c r="H263" s="16">
        <f t="shared" si="88"/>
        <v>0</v>
      </c>
      <c r="I263" s="16">
        <f t="shared" si="89"/>
        <v>0.18</v>
      </c>
      <c r="J263" s="16">
        <f t="shared" si="90"/>
        <v>0</v>
      </c>
      <c r="K263" s="16">
        <f t="shared" si="91"/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0.18474805582726</v>
      </c>
      <c r="AB263" s="16">
        <v>0</v>
      </c>
      <c r="AC263" s="16">
        <v>0</v>
      </c>
      <c r="AD263" s="16">
        <v>0.18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f t="shared" si="92"/>
        <v>0.20390914</v>
      </c>
      <c r="AP263" s="16">
        <f t="shared" si="93"/>
        <v>0</v>
      </c>
      <c r="AQ263" s="16">
        <f t="shared" si="94"/>
        <v>0</v>
      </c>
      <c r="AR263" s="16">
        <f t="shared" si="95"/>
        <v>0.18</v>
      </c>
      <c r="AS263" s="16">
        <f t="shared" si="96"/>
        <v>0</v>
      </c>
      <c r="AT263" s="16">
        <f t="shared" si="97"/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0.20390914</v>
      </c>
      <c r="BK263" s="16">
        <v>0</v>
      </c>
      <c r="BL263" s="16">
        <v>0</v>
      </c>
      <c r="BM263" s="16">
        <v>0.18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98"/>
        <v>0.019161084172739984</v>
      </c>
      <c r="BZ263" s="16">
        <f t="shared" si="99"/>
        <v>10.371467286592534</v>
      </c>
      <c r="CA263" s="17" t="s">
        <v>639</v>
      </c>
    </row>
    <row r="264" spans="1:79" ht="13.5">
      <c r="A264" s="13"/>
      <c r="B264" s="23" t="s">
        <v>168</v>
      </c>
      <c r="C264" s="31"/>
      <c r="D264" s="16">
        <v>0</v>
      </c>
      <c r="E264" s="16">
        <v>0</v>
      </c>
      <c r="F264" s="16">
        <f t="shared" si="86"/>
        <v>0</v>
      </c>
      <c r="G264" s="16">
        <f t="shared" si="87"/>
        <v>0</v>
      </c>
      <c r="H264" s="16">
        <f t="shared" si="88"/>
        <v>0</v>
      </c>
      <c r="I264" s="16">
        <f t="shared" si="89"/>
        <v>0</v>
      </c>
      <c r="J264" s="16">
        <f t="shared" si="90"/>
        <v>0</v>
      </c>
      <c r="K264" s="16">
        <f t="shared" si="91"/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f t="shared" si="92"/>
        <v>0</v>
      </c>
      <c r="AP264" s="16">
        <f t="shared" si="93"/>
        <v>0</v>
      </c>
      <c r="AQ264" s="16">
        <f t="shared" si="94"/>
        <v>0</v>
      </c>
      <c r="AR264" s="16">
        <f t="shared" si="95"/>
        <v>0</v>
      </c>
      <c r="AS264" s="16">
        <f t="shared" si="96"/>
        <v>0</v>
      </c>
      <c r="AT264" s="16">
        <f t="shared" si="97"/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98"/>
        <v>0</v>
      </c>
      <c r="BZ264" s="16"/>
      <c r="CA264" s="22"/>
    </row>
    <row r="265" spans="1:79" ht="29.25">
      <c r="A265" s="13"/>
      <c r="B265" s="56" t="s">
        <v>460</v>
      </c>
      <c r="C265" s="31" t="s">
        <v>256</v>
      </c>
      <c r="D265" s="16">
        <v>0.42041134169329697</v>
      </c>
      <c r="E265" s="16">
        <v>0</v>
      </c>
      <c r="F265" s="16">
        <f t="shared" si="86"/>
        <v>0.42041134169329697</v>
      </c>
      <c r="G265" s="16">
        <f t="shared" si="87"/>
        <v>0</v>
      </c>
      <c r="H265" s="16">
        <f t="shared" si="88"/>
        <v>0</v>
      </c>
      <c r="I265" s="16">
        <f t="shared" si="89"/>
        <v>0.651</v>
      </c>
      <c r="J265" s="16">
        <f t="shared" si="90"/>
        <v>0</v>
      </c>
      <c r="K265" s="16">
        <f t="shared" si="91"/>
        <v>0</v>
      </c>
      <c r="L265" s="16">
        <v>0</v>
      </c>
      <c r="M265" s="16">
        <v>0.42041134169329697</v>
      </c>
      <c r="N265" s="16">
        <v>0</v>
      </c>
      <c r="O265" s="16">
        <v>0</v>
      </c>
      <c r="P265" s="16">
        <v>0.651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f t="shared" si="92"/>
        <v>0.45581153</v>
      </c>
      <c r="AP265" s="16">
        <f t="shared" si="93"/>
        <v>0</v>
      </c>
      <c r="AQ265" s="16">
        <f t="shared" si="94"/>
        <v>0</v>
      </c>
      <c r="AR265" s="16">
        <f t="shared" si="95"/>
        <v>0.651</v>
      </c>
      <c r="AS265" s="16">
        <f t="shared" si="96"/>
        <v>0</v>
      </c>
      <c r="AT265" s="16">
        <f t="shared" si="97"/>
        <v>0</v>
      </c>
      <c r="AU265" s="16">
        <v>0</v>
      </c>
      <c r="AV265" s="16">
        <v>0.45306842</v>
      </c>
      <c r="AW265" s="16">
        <v>0</v>
      </c>
      <c r="AX265" s="16">
        <v>0</v>
      </c>
      <c r="AY265" s="16">
        <v>0.651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0.00274311</v>
      </c>
      <c r="BK265" s="16">
        <v>0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si="98"/>
        <v>0.03540018830670305</v>
      </c>
      <c r="BZ265" s="16">
        <f t="shared" si="99"/>
        <v>8.420369480071873</v>
      </c>
      <c r="CA265" s="17"/>
    </row>
    <row r="266" spans="1:79" ht="30">
      <c r="A266" s="13"/>
      <c r="B266" s="56" t="s">
        <v>303</v>
      </c>
      <c r="C266" s="31" t="s">
        <v>256</v>
      </c>
      <c r="D266" s="16">
        <v>0.534981628188662</v>
      </c>
      <c r="E266" s="16">
        <v>0</v>
      </c>
      <c r="F266" s="16">
        <f t="shared" si="86"/>
        <v>0.534981628188662</v>
      </c>
      <c r="G266" s="16">
        <f t="shared" si="87"/>
        <v>0</v>
      </c>
      <c r="H266" s="16">
        <f t="shared" si="88"/>
        <v>0</v>
      </c>
      <c r="I266" s="16">
        <f t="shared" si="89"/>
        <v>0.946</v>
      </c>
      <c r="J266" s="16">
        <f t="shared" si="90"/>
        <v>0</v>
      </c>
      <c r="K266" s="16">
        <f t="shared" si="91"/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0.534981628188662</v>
      </c>
      <c r="U266" s="16">
        <v>0</v>
      </c>
      <c r="V266" s="16">
        <v>0</v>
      </c>
      <c r="W266" s="16">
        <v>0.946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f t="shared" si="92"/>
        <v>0.6099827000000001</v>
      </c>
      <c r="AP266" s="16">
        <f t="shared" si="93"/>
        <v>0</v>
      </c>
      <c r="AQ266" s="16">
        <f t="shared" si="94"/>
        <v>0</v>
      </c>
      <c r="AR266" s="16">
        <f t="shared" si="95"/>
        <v>0.946</v>
      </c>
      <c r="AS266" s="16">
        <f t="shared" si="96"/>
        <v>0</v>
      </c>
      <c r="AT266" s="16">
        <f t="shared" si="97"/>
        <v>0</v>
      </c>
      <c r="AU266" s="16">
        <v>0</v>
      </c>
      <c r="AV266" s="16">
        <v>0.020696</v>
      </c>
      <c r="AW266" s="16">
        <v>0</v>
      </c>
      <c r="AX266" s="16">
        <v>0</v>
      </c>
      <c r="AY266" s="16">
        <v>0</v>
      </c>
      <c r="AZ266" s="16">
        <v>0</v>
      </c>
      <c r="BA266" s="16">
        <v>0</v>
      </c>
      <c r="BB266" s="16">
        <v>0</v>
      </c>
      <c r="BC266" s="16">
        <v>0.5853005600000001</v>
      </c>
      <c r="BD266" s="16">
        <v>0</v>
      </c>
      <c r="BE266" s="16">
        <v>0</v>
      </c>
      <c r="BF266" s="16">
        <v>0.946</v>
      </c>
      <c r="BG266" s="16">
        <v>0</v>
      </c>
      <c r="BH266" s="16">
        <v>0</v>
      </c>
      <c r="BI266" s="16">
        <v>0</v>
      </c>
      <c r="BJ266" s="16">
        <v>0.00398614</v>
      </c>
      <c r="BK266" s="16">
        <v>0</v>
      </c>
      <c r="BL266" s="16">
        <v>0</v>
      </c>
      <c r="BM266" s="16"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 t="shared" si="98"/>
        <v>0.07500107181133808</v>
      </c>
      <c r="BZ266" s="16">
        <f t="shared" si="99"/>
        <v>14.019373350310424</v>
      </c>
      <c r="CA266" s="17" t="s">
        <v>640</v>
      </c>
    </row>
    <row r="267" spans="1:79" ht="30">
      <c r="A267" s="13"/>
      <c r="B267" s="56" t="s">
        <v>461</v>
      </c>
      <c r="C267" s="31" t="s">
        <v>256</v>
      </c>
      <c r="D267" s="16">
        <v>0</v>
      </c>
      <c r="E267" s="16">
        <v>0</v>
      </c>
      <c r="F267" s="16">
        <f t="shared" si="86"/>
        <v>0</v>
      </c>
      <c r="G267" s="16">
        <f t="shared" si="87"/>
        <v>0</v>
      </c>
      <c r="H267" s="16">
        <f t="shared" si="88"/>
        <v>0</v>
      </c>
      <c r="I267" s="16">
        <f t="shared" si="89"/>
        <v>0</v>
      </c>
      <c r="J267" s="16">
        <f t="shared" si="90"/>
        <v>0</v>
      </c>
      <c r="K267" s="16">
        <f t="shared" si="91"/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/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f t="shared" si="92"/>
        <v>0</v>
      </c>
      <c r="AP267" s="16">
        <f t="shared" si="93"/>
        <v>0</v>
      </c>
      <c r="AQ267" s="16">
        <f t="shared" si="94"/>
        <v>0</v>
      </c>
      <c r="AR267" s="16">
        <f t="shared" si="95"/>
        <v>0</v>
      </c>
      <c r="AS267" s="16">
        <f t="shared" si="96"/>
        <v>0</v>
      </c>
      <c r="AT267" s="16">
        <f t="shared" si="97"/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98"/>
        <v>0</v>
      </c>
      <c r="BZ267" s="16"/>
      <c r="CA267" s="17"/>
    </row>
    <row r="268" spans="1:79" ht="29.25">
      <c r="A268" s="13"/>
      <c r="B268" s="56" t="s">
        <v>462</v>
      </c>
      <c r="C268" s="31" t="s">
        <v>256</v>
      </c>
      <c r="D268" s="16">
        <v>0.27660484980793204</v>
      </c>
      <c r="E268" s="16">
        <v>0</v>
      </c>
      <c r="F268" s="16">
        <f t="shared" si="86"/>
        <v>0.27660484980793204</v>
      </c>
      <c r="G268" s="16">
        <f t="shared" si="87"/>
        <v>0</v>
      </c>
      <c r="H268" s="16">
        <f t="shared" si="88"/>
        <v>0</v>
      </c>
      <c r="I268" s="16">
        <f t="shared" si="89"/>
        <v>0.356</v>
      </c>
      <c r="J268" s="16">
        <f t="shared" si="90"/>
        <v>0</v>
      </c>
      <c r="K268" s="16">
        <f t="shared" si="91"/>
        <v>0</v>
      </c>
      <c r="L268" s="16">
        <v>0</v>
      </c>
      <c r="M268" s="16">
        <v>0.27660484980793204</v>
      </c>
      <c r="N268" s="16">
        <v>0</v>
      </c>
      <c r="O268" s="16">
        <v>0</v>
      </c>
      <c r="P268" s="16">
        <v>0.356</v>
      </c>
      <c r="Q268" s="16">
        <v>0</v>
      </c>
      <c r="R268" s="16"/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f t="shared" si="92"/>
        <v>0.27957539000000003</v>
      </c>
      <c r="AP268" s="16">
        <f t="shared" si="93"/>
        <v>0</v>
      </c>
      <c r="AQ268" s="16">
        <f t="shared" si="94"/>
        <v>0</v>
      </c>
      <c r="AR268" s="16">
        <f t="shared" si="95"/>
        <v>0.356</v>
      </c>
      <c r="AS268" s="16">
        <f t="shared" si="96"/>
        <v>0</v>
      </c>
      <c r="AT268" s="16">
        <f t="shared" si="97"/>
        <v>0</v>
      </c>
      <c r="AU268" s="16">
        <v>0</v>
      </c>
      <c r="AV268" s="16">
        <v>0.27807532</v>
      </c>
      <c r="AW268" s="16">
        <v>0</v>
      </c>
      <c r="AX268" s="16">
        <v>0</v>
      </c>
      <c r="AY268" s="16">
        <v>0.356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0.00150007</v>
      </c>
      <c r="BK268" s="16">
        <v>0</v>
      </c>
      <c r="BL268" s="16">
        <v>0</v>
      </c>
      <c r="BM268" s="16"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 t="shared" si="98"/>
        <v>0.002970540192067994</v>
      </c>
      <c r="BZ268" s="16">
        <f t="shared" si="99"/>
        <v>1.0739291788016978</v>
      </c>
      <c r="CA268" s="17"/>
    </row>
    <row r="269" spans="1:79" ht="30">
      <c r="A269" s="13"/>
      <c r="B269" s="56" t="s">
        <v>304</v>
      </c>
      <c r="C269" s="31" t="s">
        <v>256</v>
      </c>
      <c r="D269" s="16">
        <v>1.57957684141061</v>
      </c>
      <c r="E269" s="16">
        <v>0</v>
      </c>
      <c r="F269" s="16">
        <f t="shared" si="86"/>
        <v>1.57957684141061</v>
      </c>
      <c r="G269" s="16">
        <f t="shared" si="87"/>
        <v>0</v>
      </c>
      <c r="H269" s="16">
        <f t="shared" si="88"/>
        <v>0</v>
      </c>
      <c r="I269" s="16">
        <f t="shared" si="89"/>
        <v>1.654</v>
      </c>
      <c r="J269" s="16">
        <f t="shared" si="90"/>
        <v>0</v>
      </c>
      <c r="K269" s="16">
        <f t="shared" si="91"/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0.789788420705305</v>
      </c>
      <c r="U269" s="16">
        <v>0</v>
      </c>
      <c r="V269" s="16">
        <v>0</v>
      </c>
      <c r="W269" s="16">
        <v>0.827</v>
      </c>
      <c r="X269" s="16">
        <v>0</v>
      </c>
      <c r="Y269" s="16">
        <v>0</v>
      </c>
      <c r="Z269" s="16">
        <v>0</v>
      </c>
      <c r="AA269" s="16">
        <v>0.789788420705305</v>
      </c>
      <c r="AB269" s="16">
        <v>0</v>
      </c>
      <c r="AC269" s="16">
        <v>0</v>
      </c>
      <c r="AD269" s="16">
        <v>0.827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f t="shared" si="92"/>
        <v>1.6371348899999998</v>
      </c>
      <c r="AP269" s="16">
        <f t="shared" si="93"/>
        <v>0</v>
      </c>
      <c r="AQ269" s="16">
        <f t="shared" si="94"/>
        <v>0</v>
      </c>
      <c r="AR269" s="16">
        <f t="shared" si="95"/>
        <v>1.654</v>
      </c>
      <c r="AS269" s="16">
        <f t="shared" si="96"/>
        <v>0</v>
      </c>
      <c r="AT269" s="16">
        <f t="shared" si="97"/>
        <v>0</v>
      </c>
      <c r="AU269" s="16">
        <v>0</v>
      </c>
      <c r="AV269" s="16">
        <v>0.03456232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0.78940901</v>
      </c>
      <c r="BD269" s="16">
        <v>0</v>
      </c>
      <c r="BE269" s="16">
        <v>0</v>
      </c>
      <c r="BF269" s="16">
        <v>0.804</v>
      </c>
      <c r="BG269" s="16">
        <v>0</v>
      </c>
      <c r="BH269" s="16">
        <v>0</v>
      </c>
      <c r="BI269" s="16">
        <v>0</v>
      </c>
      <c r="BJ269" s="16">
        <v>0.8131635599999998</v>
      </c>
      <c r="BK269" s="16">
        <v>0</v>
      </c>
      <c r="BL269" s="16">
        <v>0</v>
      </c>
      <c r="BM269" s="16">
        <v>0.85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 t="shared" si="98"/>
        <v>0.05755804858938984</v>
      </c>
      <c r="BZ269" s="16">
        <f t="shared" si="99"/>
        <v>3.643890381299131</v>
      </c>
      <c r="CA269" s="17"/>
    </row>
    <row r="270" spans="1:79" ht="13.5">
      <c r="A270" s="13"/>
      <c r="B270" s="23" t="s">
        <v>225</v>
      </c>
      <c r="C270" s="31"/>
      <c r="D270" s="16">
        <v>0</v>
      </c>
      <c r="E270" s="16">
        <v>0</v>
      </c>
      <c r="F270" s="16">
        <f t="shared" si="86"/>
        <v>0</v>
      </c>
      <c r="G270" s="16">
        <f t="shared" si="87"/>
        <v>0</v>
      </c>
      <c r="H270" s="16">
        <f t="shared" si="88"/>
        <v>0</v>
      </c>
      <c r="I270" s="16">
        <f t="shared" si="89"/>
        <v>0</v>
      </c>
      <c r="J270" s="16">
        <f t="shared" si="90"/>
        <v>0</v>
      </c>
      <c r="K270" s="16">
        <f t="shared" si="91"/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f t="shared" si="92"/>
        <v>0</v>
      </c>
      <c r="AP270" s="16">
        <f t="shared" si="93"/>
        <v>0</v>
      </c>
      <c r="AQ270" s="16">
        <f t="shared" si="94"/>
        <v>0</v>
      </c>
      <c r="AR270" s="16">
        <f t="shared" si="95"/>
        <v>0</v>
      </c>
      <c r="AS270" s="16">
        <f t="shared" si="96"/>
        <v>0</v>
      </c>
      <c r="AT270" s="16">
        <f t="shared" si="97"/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98"/>
        <v>0</v>
      </c>
      <c r="BZ270" s="16"/>
      <c r="CA270" s="17"/>
    </row>
    <row r="271" spans="1:79" ht="29.25">
      <c r="A271" s="13"/>
      <c r="B271" s="46" t="s">
        <v>463</v>
      </c>
      <c r="C271" s="31" t="s">
        <v>256</v>
      </c>
      <c r="D271" s="16">
        <v>0.20988020077603903</v>
      </c>
      <c r="E271" s="16">
        <v>0</v>
      </c>
      <c r="F271" s="16">
        <f t="shared" si="86"/>
        <v>0.20988020077603903</v>
      </c>
      <c r="G271" s="16">
        <f t="shared" si="87"/>
        <v>0</v>
      </c>
      <c r="H271" s="16">
        <f t="shared" si="88"/>
        <v>0</v>
      </c>
      <c r="I271" s="16">
        <f t="shared" si="89"/>
        <v>0.237</v>
      </c>
      <c r="J271" s="16">
        <f t="shared" si="90"/>
        <v>0</v>
      </c>
      <c r="K271" s="16">
        <f t="shared" si="91"/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0.20988020077603903</v>
      </c>
      <c r="U271" s="16">
        <v>0</v>
      </c>
      <c r="V271" s="16">
        <v>0</v>
      </c>
      <c r="W271" s="16">
        <v>0.237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f t="shared" si="92"/>
        <v>0.21100475999999999</v>
      </c>
      <c r="AP271" s="16">
        <f t="shared" si="93"/>
        <v>0</v>
      </c>
      <c r="AQ271" s="16">
        <f t="shared" si="94"/>
        <v>0</v>
      </c>
      <c r="AR271" s="16">
        <f t="shared" si="95"/>
        <v>0.237</v>
      </c>
      <c r="AS271" s="16">
        <f t="shared" si="96"/>
        <v>0</v>
      </c>
      <c r="AT271" s="16">
        <f t="shared" si="97"/>
        <v>0</v>
      </c>
      <c r="AU271" s="16">
        <v>0</v>
      </c>
      <c r="AV271" s="16">
        <v>0.00548444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0.20552031999999998</v>
      </c>
      <c r="BD271" s="16">
        <v>0</v>
      </c>
      <c r="BE271" s="16">
        <v>0</v>
      </c>
      <c r="BF271" s="16">
        <v>0.237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98"/>
        <v>0.001124559223960958</v>
      </c>
      <c r="BZ271" s="16">
        <f t="shared" si="99"/>
        <v>0.5358100572626017</v>
      </c>
      <c r="CA271" s="17"/>
    </row>
    <row r="272" spans="1:79" ht="30">
      <c r="A272" s="13"/>
      <c r="B272" s="46" t="s">
        <v>464</v>
      </c>
      <c r="C272" s="31" t="s">
        <v>256</v>
      </c>
      <c r="D272" s="16">
        <v>0.46456141760642705</v>
      </c>
      <c r="E272" s="16">
        <v>0</v>
      </c>
      <c r="F272" s="16">
        <f t="shared" si="86"/>
        <v>0.46456141760642705</v>
      </c>
      <c r="G272" s="16">
        <f t="shared" si="87"/>
        <v>0</v>
      </c>
      <c r="H272" s="16">
        <f t="shared" si="88"/>
        <v>0</v>
      </c>
      <c r="I272" s="16">
        <f t="shared" si="89"/>
        <v>0.441</v>
      </c>
      <c r="J272" s="16">
        <f t="shared" si="90"/>
        <v>0</v>
      </c>
      <c r="K272" s="16">
        <f t="shared" si="91"/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0.46456141760642705</v>
      </c>
      <c r="U272" s="16">
        <v>0</v>
      </c>
      <c r="V272" s="16">
        <v>0</v>
      </c>
      <c r="W272" s="16">
        <v>0.441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f t="shared" si="92"/>
        <v>0.4717745400000001</v>
      </c>
      <c r="AP272" s="16">
        <f t="shared" si="93"/>
        <v>0</v>
      </c>
      <c r="AQ272" s="16">
        <f t="shared" si="94"/>
        <v>0</v>
      </c>
      <c r="AR272" s="16">
        <f t="shared" si="95"/>
        <v>0.441</v>
      </c>
      <c r="AS272" s="16">
        <f t="shared" si="96"/>
        <v>0</v>
      </c>
      <c r="AT272" s="16">
        <f t="shared" si="97"/>
        <v>0</v>
      </c>
      <c r="AU272" s="16">
        <v>0</v>
      </c>
      <c r="AV272" s="16">
        <v>0.01245899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0.45745732000000006</v>
      </c>
      <c r="BD272" s="16">
        <v>0</v>
      </c>
      <c r="BE272" s="16">
        <v>0</v>
      </c>
      <c r="BF272" s="16">
        <v>0.441</v>
      </c>
      <c r="BG272" s="16">
        <v>0</v>
      </c>
      <c r="BH272" s="16">
        <v>0</v>
      </c>
      <c r="BI272" s="16">
        <v>0</v>
      </c>
      <c r="BJ272" s="16">
        <v>0.00185823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98"/>
        <v>0.007213122393573024</v>
      </c>
      <c r="BZ272" s="16">
        <f t="shared" si="99"/>
        <v>1.5526735798976588</v>
      </c>
      <c r="CA272" s="17"/>
    </row>
    <row r="273" spans="1:79" ht="30">
      <c r="A273" s="13"/>
      <c r="B273" s="46" t="s">
        <v>465</v>
      </c>
      <c r="C273" s="31" t="s">
        <v>256</v>
      </c>
      <c r="D273" s="16">
        <v>0.483098833032235</v>
      </c>
      <c r="E273" s="16">
        <v>0</v>
      </c>
      <c r="F273" s="16">
        <f t="shared" si="86"/>
        <v>0.483098833032235</v>
      </c>
      <c r="G273" s="16">
        <f t="shared" si="87"/>
        <v>0</v>
      </c>
      <c r="H273" s="16">
        <f t="shared" si="88"/>
        <v>0</v>
      </c>
      <c r="I273" s="16">
        <f t="shared" si="89"/>
        <v>0.505</v>
      </c>
      <c r="J273" s="16">
        <f t="shared" si="90"/>
        <v>0</v>
      </c>
      <c r="K273" s="16">
        <f t="shared" si="91"/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0.483098833032235</v>
      </c>
      <c r="U273" s="16">
        <v>0</v>
      </c>
      <c r="V273" s="16">
        <v>0</v>
      </c>
      <c r="W273" s="16">
        <v>0.505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f t="shared" si="92"/>
        <v>0.4912243</v>
      </c>
      <c r="AP273" s="16">
        <f t="shared" si="93"/>
        <v>0</v>
      </c>
      <c r="AQ273" s="16">
        <f t="shared" si="94"/>
        <v>0</v>
      </c>
      <c r="AR273" s="16">
        <f t="shared" si="95"/>
        <v>0.495</v>
      </c>
      <c r="AS273" s="16">
        <f t="shared" si="96"/>
        <v>0</v>
      </c>
      <c r="AT273" s="16">
        <f t="shared" si="97"/>
        <v>0</v>
      </c>
      <c r="AU273" s="16">
        <v>0</v>
      </c>
      <c r="AV273" s="16">
        <v>0.01047218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0.48075212</v>
      </c>
      <c r="BD273" s="16">
        <v>0</v>
      </c>
      <c r="BE273" s="16">
        <v>0</v>
      </c>
      <c r="BF273" s="16">
        <v>0.495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98"/>
        <v>0.008125466967765005</v>
      </c>
      <c r="BZ273" s="16">
        <f t="shared" si="99"/>
        <v>1.6819471321767463</v>
      </c>
      <c r="CA273" s="17"/>
    </row>
    <row r="274" spans="1:79" ht="29.25">
      <c r="A274" s="13"/>
      <c r="B274" s="46" t="s">
        <v>466</v>
      </c>
      <c r="C274" s="31" t="s">
        <v>256</v>
      </c>
      <c r="D274" s="16">
        <v>0.465496327184488</v>
      </c>
      <c r="E274" s="16">
        <v>0</v>
      </c>
      <c r="F274" s="16">
        <f t="shared" si="86"/>
        <v>0.465496327184488</v>
      </c>
      <c r="G274" s="16">
        <f t="shared" si="87"/>
        <v>0</v>
      </c>
      <c r="H274" s="16">
        <f t="shared" si="88"/>
        <v>0</v>
      </c>
      <c r="I274" s="16">
        <f t="shared" si="89"/>
        <v>0.504</v>
      </c>
      <c r="J274" s="16">
        <f t="shared" si="90"/>
        <v>0</v>
      </c>
      <c r="K274" s="16">
        <f t="shared" si="91"/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0.465496327184488</v>
      </c>
      <c r="U274" s="16">
        <v>0</v>
      </c>
      <c r="V274" s="16">
        <v>0</v>
      </c>
      <c r="W274" s="16">
        <v>0.504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/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f t="shared" si="92"/>
        <v>0.50345663</v>
      </c>
      <c r="AP274" s="16">
        <f t="shared" si="93"/>
        <v>0</v>
      </c>
      <c r="AQ274" s="16">
        <f t="shared" si="94"/>
        <v>0</v>
      </c>
      <c r="AR274" s="16">
        <f t="shared" si="95"/>
        <v>0.504</v>
      </c>
      <c r="AS274" s="16">
        <f t="shared" si="96"/>
        <v>0</v>
      </c>
      <c r="AT274" s="16">
        <f t="shared" si="97"/>
        <v>0</v>
      </c>
      <c r="AU274" s="16">
        <v>0</v>
      </c>
      <c r="AV274" s="16">
        <v>0.01297639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0.48835655</v>
      </c>
      <c r="BD274" s="16">
        <v>0</v>
      </c>
      <c r="BE274" s="16">
        <v>0</v>
      </c>
      <c r="BF274" s="16">
        <v>0.504</v>
      </c>
      <c r="BG274" s="16">
        <v>0</v>
      </c>
      <c r="BH274" s="16">
        <v>0</v>
      </c>
      <c r="BI274" s="16">
        <v>0</v>
      </c>
      <c r="BJ274" s="16">
        <v>0.00212369</v>
      </c>
      <c r="BK274" s="16">
        <v>0</v>
      </c>
      <c r="BL274" s="16">
        <v>0</v>
      </c>
      <c r="BM274" s="16"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98"/>
        <v>0.03796030281551194</v>
      </c>
      <c r="BZ274" s="16">
        <f t="shared" si="99"/>
        <v>8.154801788686788</v>
      </c>
      <c r="CA274" s="17"/>
    </row>
    <row r="275" spans="1:79" ht="45">
      <c r="A275" s="13"/>
      <c r="B275" s="63" t="s">
        <v>467</v>
      </c>
      <c r="C275" s="31" t="s">
        <v>256</v>
      </c>
      <c r="D275" s="16">
        <v>1.5705244966611192</v>
      </c>
      <c r="E275" s="16">
        <v>0</v>
      </c>
      <c r="F275" s="16">
        <f t="shared" si="86"/>
        <v>1.5705244966611192</v>
      </c>
      <c r="G275" s="16">
        <f t="shared" si="87"/>
        <v>0</v>
      </c>
      <c r="H275" s="16">
        <f t="shared" si="88"/>
        <v>0</v>
      </c>
      <c r="I275" s="16">
        <f t="shared" si="89"/>
        <v>1.877</v>
      </c>
      <c r="J275" s="16">
        <f t="shared" si="90"/>
        <v>0</v>
      </c>
      <c r="K275" s="16">
        <f t="shared" si="91"/>
        <v>0</v>
      </c>
      <c r="L275" s="16">
        <v>0</v>
      </c>
      <c r="M275" s="16">
        <v>1.5705244966611192</v>
      </c>
      <c r="N275" s="16">
        <v>0</v>
      </c>
      <c r="O275" s="16">
        <v>0</v>
      </c>
      <c r="P275" s="16">
        <v>1.877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f t="shared" si="92"/>
        <v>1.6307925799999998</v>
      </c>
      <c r="AP275" s="16">
        <f t="shared" si="93"/>
        <v>0</v>
      </c>
      <c r="AQ275" s="16">
        <f t="shared" si="94"/>
        <v>0</v>
      </c>
      <c r="AR275" s="16">
        <f t="shared" si="95"/>
        <v>1.877</v>
      </c>
      <c r="AS275" s="16">
        <f t="shared" si="96"/>
        <v>0</v>
      </c>
      <c r="AT275" s="16">
        <f t="shared" si="97"/>
        <v>0</v>
      </c>
      <c r="AU275" s="16">
        <v>0</v>
      </c>
      <c r="AV275" s="16">
        <v>1.6228835</v>
      </c>
      <c r="AW275" s="16">
        <v>0</v>
      </c>
      <c r="AX275" s="16">
        <v>0</v>
      </c>
      <c r="AY275" s="16">
        <v>1.877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0.00790908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98"/>
        <v>0.060268083338880674</v>
      </c>
      <c r="BZ275" s="16">
        <f t="shared" si="99"/>
        <v>3.837449429601928</v>
      </c>
      <c r="CA275" s="17"/>
    </row>
    <row r="276" spans="1:79" ht="30">
      <c r="A276" s="13"/>
      <c r="B276" s="64" t="s">
        <v>305</v>
      </c>
      <c r="C276" s="31" t="s">
        <v>256</v>
      </c>
      <c r="D276" s="16">
        <v>0.17348534063811902</v>
      </c>
      <c r="E276" s="16">
        <v>0</v>
      </c>
      <c r="F276" s="16">
        <f t="shared" si="86"/>
        <v>0.17348534063811902</v>
      </c>
      <c r="G276" s="16">
        <f t="shared" si="87"/>
        <v>0</v>
      </c>
      <c r="H276" s="16">
        <f t="shared" si="88"/>
        <v>0</v>
      </c>
      <c r="I276" s="16">
        <f t="shared" si="89"/>
        <v>0.317</v>
      </c>
      <c r="J276" s="16">
        <f t="shared" si="90"/>
        <v>0</v>
      </c>
      <c r="K276" s="16">
        <f t="shared" si="91"/>
        <v>0</v>
      </c>
      <c r="L276" s="16">
        <v>0</v>
      </c>
      <c r="M276" s="16">
        <v>0.17348534063811902</v>
      </c>
      <c r="N276" s="16">
        <v>0</v>
      </c>
      <c r="O276" s="16">
        <v>0</v>
      </c>
      <c r="P276" s="16">
        <v>0.317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f t="shared" si="92"/>
        <v>0.17815556999999999</v>
      </c>
      <c r="AP276" s="16">
        <f t="shared" si="93"/>
        <v>0</v>
      </c>
      <c r="AQ276" s="16">
        <f t="shared" si="94"/>
        <v>0</v>
      </c>
      <c r="AR276" s="16">
        <f t="shared" si="95"/>
        <v>0.317</v>
      </c>
      <c r="AS276" s="16">
        <f t="shared" si="96"/>
        <v>0</v>
      </c>
      <c r="AT276" s="16">
        <f t="shared" si="97"/>
        <v>0</v>
      </c>
      <c r="AU276" s="16">
        <v>0</v>
      </c>
      <c r="AV276" s="16">
        <v>0.17815556999999999</v>
      </c>
      <c r="AW276" s="16">
        <v>0</v>
      </c>
      <c r="AX276" s="16">
        <v>0</v>
      </c>
      <c r="AY276" s="16">
        <v>0.317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98"/>
        <v>0.004670229361880968</v>
      </c>
      <c r="BZ276" s="16">
        <f t="shared" si="99"/>
        <v>2.6920023010029484</v>
      </c>
      <c r="CA276" s="17"/>
    </row>
    <row r="277" spans="1:79" ht="30">
      <c r="A277" s="13"/>
      <c r="B277" s="56" t="s">
        <v>468</v>
      </c>
      <c r="C277" s="31" t="s">
        <v>256</v>
      </c>
      <c r="D277" s="16">
        <v>0.7559627049023185</v>
      </c>
      <c r="E277" s="16">
        <v>0</v>
      </c>
      <c r="F277" s="16">
        <f aca="true" t="shared" si="106" ref="F277:F340">M277+T277+AA277+AH277</f>
        <v>0.7559627049023185</v>
      </c>
      <c r="G277" s="16">
        <f aca="true" t="shared" si="107" ref="G277:G340">N277+U277+AB277+AI277</f>
        <v>0</v>
      </c>
      <c r="H277" s="16">
        <f aca="true" t="shared" si="108" ref="H277:H340">O277+V277+AC277+AJ277</f>
        <v>0</v>
      </c>
      <c r="I277" s="16">
        <f aca="true" t="shared" si="109" ref="I277:I340">P277+W277+AD277+AK277</f>
        <v>0.718</v>
      </c>
      <c r="J277" s="16">
        <f aca="true" t="shared" si="110" ref="J277:J340">Q277+X277+AE277+AL277</f>
        <v>0</v>
      </c>
      <c r="K277" s="16">
        <f aca="true" t="shared" si="111" ref="K277:K340">R277+Y277+AF277+AM277</f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0.7559627049023185</v>
      </c>
      <c r="AB277" s="16">
        <v>0</v>
      </c>
      <c r="AC277" s="16">
        <v>0</v>
      </c>
      <c r="AD277" s="16">
        <v>0.718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f aca="true" t="shared" si="112" ref="AO277:AO340">AV277+BC277+BJ277+BQ277</f>
        <v>0.7608862399999999</v>
      </c>
      <c r="AP277" s="16">
        <f aca="true" t="shared" si="113" ref="AP277:AP340">AW277+BD277+BK277+BR277</f>
        <v>0</v>
      </c>
      <c r="AQ277" s="16">
        <f aca="true" t="shared" si="114" ref="AQ277:AQ340">AX277+BE277+BL277+BS277</f>
        <v>0</v>
      </c>
      <c r="AR277" s="16">
        <f aca="true" t="shared" si="115" ref="AR277:AR340">AY277+BF277+BM277+BT277</f>
        <v>0.748</v>
      </c>
      <c r="AS277" s="16">
        <f aca="true" t="shared" si="116" ref="AS277:AS340">AZ277+BG277+BN277+BU277</f>
        <v>0</v>
      </c>
      <c r="AT277" s="16">
        <f aca="true" t="shared" si="117" ref="AT277:AT340">BA277+BH277+BO277+BV277</f>
        <v>0</v>
      </c>
      <c r="AU277" s="16">
        <v>0</v>
      </c>
      <c r="AV277" s="16">
        <v>0.01581174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0.7450745</v>
      </c>
      <c r="BK277" s="16">
        <v>0</v>
      </c>
      <c r="BL277" s="16">
        <v>0</v>
      </c>
      <c r="BM277" s="16">
        <v>0.748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aca="true" t="shared" si="118" ref="BY277:BY340">AO277-F277</f>
        <v>0.004923535097681397</v>
      </c>
      <c r="BZ277" s="16">
        <f aca="true" t="shared" si="119" ref="BZ277:BZ340">BY277/F277*100</f>
        <v>0.6512933860034259</v>
      </c>
      <c r="CA277" s="17"/>
    </row>
    <row r="278" spans="1:79" ht="12.75">
      <c r="A278" s="20" t="s">
        <v>257</v>
      </c>
      <c r="B278" s="74" t="s">
        <v>179</v>
      </c>
      <c r="C278" s="30" t="s">
        <v>258</v>
      </c>
      <c r="D278" s="16">
        <v>32.13278731093991</v>
      </c>
      <c r="E278" s="16">
        <v>0</v>
      </c>
      <c r="F278" s="16">
        <f t="shared" si="106"/>
        <v>32.13278731093991</v>
      </c>
      <c r="G278" s="16">
        <f t="shared" si="107"/>
        <v>0</v>
      </c>
      <c r="H278" s="16">
        <f t="shared" si="108"/>
        <v>0</v>
      </c>
      <c r="I278" s="16">
        <f t="shared" si="109"/>
        <v>8.744</v>
      </c>
      <c r="J278" s="16">
        <f t="shared" si="110"/>
        <v>0</v>
      </c>
      <c r="K278" s="16">
        <f t="shared" si="111"/>
        <v>0</v>
      </c>
      <c r="L278" s="16">
        <v>0</v>
      </c>
      <c r="M278" s="16">
        <v>0.706400973020085</v>
      </c>
      <c r="N278" s="16">
        <v>0</v>
      </c>
      <c r="O278" s="16">
        <v>0</v>
      </c>
      <c r="P278" s="16">
        <f>SUM(P281:P314)</f>
        <v>0.235</v>
      </c>
      <c r="Q278" s="16">
        <f aca="true" t="shared" si="120" ref="Q278:AM278">SUM(Q281:Q314)</f>
        <v>0</v>
      </c>
      <c r="R278" s="16">
        <f t="shared" si="120"/>
        <v>0</v>
      </c>
      <c r="S278" s="16">
        <f t="shared" si="120"/>
        <v>0</v>
      </c>
      <c r="T278" s="16">
        <f t="shared" si="120"/>
        <v>8.18470446004455</v>
      </c>
      <c r="U278" s="16">
        <f t="shared" si="120"/>
        <v>0</v>
      </c>
      <c r="V278" s="16">
        <f t="shared" si="120"/>
        <v>0</v>
      </c>
      <c r="W278" s="16">
        <f t="shared" si="120"/>
        <v>2.6400000000000006</v>
      </c>
      <c r="X278" s="16">
        <f t="shared" si="120"/>
        <v>0</v>
      </c>
      <c r="Y278" s="16">
        <f t="shared" si="120"/>
        <v>0</v>
      </c>
      <c r="Z278" s="16">
        <f t="shared" si="120"/>
        <v>0</v>
      </c>
      <c r="AA278" s="16">
        <f t="shared" si="120"/>
        <v>17.44460254723926</v>
      </c>
      <c r="AB278" s="16">
        <f t="shared" si="120"/>
        <v>0</v>
      </c>
      <c r="AC278" s="16">
        <f t="shared" si="120"/>
        <v>0</v>
      </c>
      <c r="AD278" s="16">
        <f t="shared" si="120"/>
        <v>3.855</v>
      </c>
      <c r="AE278" s="16">
        <f t="shared" si="120"/>
        <v>0</v>
      </c>
      <c r="AF278" s="16">
        <f t="shared" si="120"/>
        <v>0</v>
      </c>
      <c r="AG278" s="16">
        <f t="shared" si="120"/>
        <v>0</v>
      </c>
      <c r="AH278" s="16">
        <f t="shared" si="120"/>
        <v>5.797079330636016</v>
      </c>
      <c r="AI278" s="16">
        <f t="shared" si="120"/>
        <v>0</v>
      </c>
      <c r="AJ278" s="16">
        <f t="shared" si="120"/>
        <v>0</v>
      </c>
      <c r="AK278" s="16">
        <f t="shared" si="120"/>
        <v>2.0140000000000002</v>
      </c>
      <c r="AL278" s="16">
        <f t="shared" si="120"/>
        <v>0</v>
      </c>
      <c r="AM278" s="16">
        <f t="shared" si="120"/>
        <v>0</v>
      </c>
      <c r="AN278" s="16">
        <f>AN279+AN283</f>
        <v>0</v>
      </c>
      <c r="AO278" s="16">
        <f t="shared" si="112"/>
        <v>35.10315229</v>
      </c>
      <c r="AP278" s="16">
        <f t="shared" si="113"/>
        <v>0</v>
      </c>
      <c r="AQ278" s="16">
        <f t="shared" si="114"/>
        <v>0</v>
      </c>
      <c r="AR278" s="16">
        <f t="shared" si="115"/>
        <v>8.847000000000001</v>
      </c>
      <c r="AS278" s="16">
        <f t="shared" si="116"/>
        <v>0</v>
      </c>
      <c r="AT278" s="16">
        <f t="shared" si="117"/>
        <v>0</v>
      </c>
      <c r="AU278" s="16">
        <v>0</v>
      </c>
      <c r="AV278" s="16">
        <f aca="true" t="shared" si="121" ref="AV278:BO278">SUM(AV281:AV314)</f>
        <v>0.8220332400000006</v>
      </c>
      <c r="AW278" s="16">
        <f t="shared" si="121"/>
        <v>0</v>
      </c>
      <c r="AX278" s="16">
        <f t="shared" si="121"/>
        <v>0</v>
      </c>
      <c r="AY278" s="16">
        <f t="shared" si="121"/>
        <v>0.235</v>
      </c>
      <c r="AZ278" s="16">
        <f t="shared" si="121"/>
        <v>0</v>
      </c>
      <c r="BA278" s="16">
        <f t="shared" si="121"/>
        <v>0</v>
      </c>
      <c r="BB278" s="16">
        <f t="shared" si="121"/>
        <v>0</v>
      </c>
      <c r="BC278" s="16">
        <f t="shared" si="121"/>
        <v>7.8609303499999985</v>
      </c>
      <c r="BD278" s="16">
        <f t="shared" si="121"/>
        <v>0</v>
      </c>
      <c r="BE278" s="16">
        <f t="shared" si="121"/>
        <v>0</v>
      </c>
      <c r="BF278" s="16">
        <f t="shared" si="121"/>
        <v>2.6870000000000007</v>
      </c>
      <c r="BG278" s="16">
        <f t="shared" si="121"/>
        <v>0</v>
      </c>
      <c r="BH278" s="16">
        <f t="shared" si="121"/>
        <v>0</v>
      </c>
      <c r="BI278" s="16">
        <f t="shared" si="121"/>
        <v>0</v>
      </c>
      <c r="BJ278" s="16">
        <f t="shared" si="121"/>
        <v>16.4522719</v>
      </c>
      <c r="BK278" s="16">
        <f t="shared" si="121"/>
        <v>0</v>
      </c>
      <c r="BL278" s="16">
        <f t="shared" si="121"/>
        <v>0</v>
      </c>
      <c r="BM278" s="16">
        <f t="shared" si="121"/>
        <v>3.7819999999999996</v>
      </c>
      <c r="BN278" s="16">
        <f t="shared" si="121"/>
        <v>0</v>
      </c>
      <c r="BO278" s="16">
        <f t="shared" si="121"/>
        <v>0</v>
      </c>
      <c r="BP278" s="16">
        <f aca="true" t="shared" si="122" ref="BP278:BV278">SUM(BP281:BP314)</f>
        <v>0</v>
      </c>
      <c r="BQ278" s="16">
        <v>9.9679168</v>
      </c>
      <c r="BR278" s="16">
        <f t="shared" si="122"/>
        <v>0</v>
      </c>
      <c r="BS278" s="16">
        <f t="shared" si="122"/>
        <v>0</v>
      </c>
      <c r="BT278" s="16">
        <f t="shared" si="122"/>
        <v>2.143</v>
      </c>
      <c r="BU278" s="16">
        <f t="shared" si="122"/>
        <v>0</v>
      </c>
      <c r="BV278" s="16">
        <f t="shared" si="122"/>
        <v>0</v>
      </c>
      <c r="BW278" s="16">
        <v>0</v>
      </c>
      <c r="BX278" s="16">
        <v>0</v>
      </c>
      <c r="BY278" s="16">
        <f t="shared" si="118"/>
        <v>2.9703649790600863</v>
      </c>
      <c r="BZ278" s="16">
        <f t="shared" si="119"/>
        <v>9.244031494425625</v>
      </c>
      <c r="CA278" s="22"/>
    </row>
    <row r="279" spans="1:79" ht="13.5">
      <c r="A279" s="13"/>
      <c r="B279" s="23" t="s">
        <v>245</v>
      </c>
      <c r="C279" s="31"/>
      <c r="D279" s="16">
        <v>0</v>
      </c>
      <c r="E279" s="16">
        <v>0</v>
      </c>
      <c r="F279" s="16">
        <f t="shared" si="106"/>
        <v>0</v>
      </c>
      <c r="G279" s="16">
        <f t="shared" si="107"/>
        <v>0</v>
      </c>
      <c r="H279" s="16">
        <f t="shared" si="108"/>
        <v>0</v>
      </c>
      <c r="I279" s="16">
        <f t="shared" si="109"/>
        <v>0</v>
      </c>
      <c r="J279" s="16">
        <f t="shared" si="110"/>
        <v>0</v>
      </c>
      <c r="K279" s="16">
        <f t="shared" si="111"/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f>S280</f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f aca="true" t="shared" si="123" ref="Z279:AM279">Z280</f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f t="shared" si="123"/>
        <v>0</v>
      </c>
      <c r="AH279" s="16">
        <v>0</v>
      </c>
      <c r="AI279" s="16">
        <f t="shared" si="123"/>
        <v>0</v>
      </c>
      <c r="AJ279" s="16">
        <f t="shared" si="123"/>
        <v>0</v>
      </c>
      <c r="AK279" s="16">
        <f t="shared" si="123"/>
        <v>0</v>
      </c>
      <c r="AL279" s="16">
        <f t="shared" si="123"/>
        <v>0</v>
      </c>
      <c r="AM279" s="16">
        <f t="shared" si="123"/>
        <v>0</v>
      </c>
      <c r="AN279" s="16">
        <v>0</v>
      </c>
      <c r="AO279" s="16">
        <f t="shared" si="112"/>
        <v>0</v>
      </c>
      <c r="AP279" s="16">
        <f t="shared" si="113"/>
        <v>0</v>
      </c>
      <c r="AQ279" s="16">
        <f t="shared" si="114"/>
        <v>0</v>
      </c>
      <c r="AR279" s="16">
        <f t="shared" si="115"/>
        <v>0</v>
      </c>
      <c r="AS279" s="16">
        <f t="shared" si="116"/>
        <v>0</v>
      </c>
      <c r="AT279" s="16">
        <f t="shared" si="117"/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f>BB280</f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f>BI280</f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0</v>
      </c>
      <c r="BP279" s="16">
        <f>BP280</f>
        <v>0</v>
      </c>
      <c r="BQ279" s="16">
        <v>0</v>
      </c>
      <c r="BR279" s="16">
        <f>BR280</f>
        <v>0</v>
      </c>
      <c r="BS279" s="16">
        <f>BS280</f>
        <v>0</v>
      </c>
      <c r="BT279" s="16">
        <f>BT280</f>
        <v>0</v>
      </c>
      <c r="BU279" s="16">
        <f>BU280</f>
        <v>0</v>
      </c>
      <c r="BV279" s="16">
        <f>BV280</f>
        <v>0</v>
      </c>
      <c r="BW279" s="16">
        <v>0</v>
      </c>
      <c r="BX279" s="16">
        <v>0</v>
      </c>
      <c r="BY279" s="16">
        <f t="shared" si="118"/>
        <v>0</v>
      </c>
      <c r="BZ279" s="16"/>
      <c r="CA279" s="17"/>
    </row>
    <row r="280" spans="1:79" ht="26.25" customHeight="1">
      <c r="A280" s="13"/>
      <c r="B280" s="23" t="s">
        <v>199</v>
      </c>
      <c r="C280" s="31"/>
      <c r="D280" s="16">
        <v>0</v>
      </c>
      <c r="E280" s="16">
        <v>0</v>
      </c>
      <c r="F280" s="16">
        <f t="shared" si="106"/>
        <v>0</v>
      </c>
      <c r="G280" s="16">
        <f t="shared" si="107"/>
        <v>0</v>
      </c>
      <c r="H280" s="16">
        <f t="shared" si="108"/>
        <v>0</v>
      </c>
      <c r="I280" s="16">
        <f t="shared" si="109"/>
        <v>0</v>
      </c>
      <c r="J280" s="16">
        <f t="shared" si="110"/>
        <v>0</v>
      </c>
      <c r="K280" s="16">
        <f t="shared" si="111"/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f>SUM(S282:S282)</f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f>SUM(Z282:Z282)</f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f>SUM(AG282:AG282)</f>
        <v>0</v>
      </c>
      <c r="AH280" s="16">
        <v>0</v>
      </c>
      <c r="AI280" s="16">
        <f>SUM(AI282:AI282)</f>
        <v>0</v>
      </c>
      <c r="AJ280" s="16">
        <f>SUM(AJ282:AJ282)</f>
        <v>0</v>
      </c>
      <c r="AK280" s="16"/>
      <c r="AL280" s="16">
        <f>SUM(AL282:AL282)</f>
        <v>0</v>
      </c>
      <c r="AM280" s="16">
        <f>SUM(AM282:AM282)</f>
        <v>0</v>
      </c>
      <c r="AN280" s="16">
        <v>0</v>
      </c>
      <c r="AO280" s="16">
        <f t="shared" si="112"/>
        <v>0</v>
      </c>
      <c r="AP280" s="16">
        <f t="shared" si="113"/>
        <v>0</v>
      </c>
      <c r="AQ280" s="16">
        <f t="shared" si="114"/>
        <v>0</v>
      </c>
      <c r="AR280" s="16">
        <f t="shared" si="115"/>
        <v>0</v>
      </c>
      <c r="AS280" s="16">
        <f t="shared" si="116"/>
        <v>0</v>
      </c>
      <c r="AT280" s="16">
        <f t="shared" si="117"/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f>SUM(BB282:BB282)</f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f>SUM(BI282:BI282)</f>
        <v>0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16">
        <v>0</v>
      </c>
      <c r="BP280" s="16">
        <f>SUM(BP282:BP282)</f>
        <v>0</v>
      </c>
      <c r="BQ280" s="16">
        <v>0</v>
      </c>
      <c r="BR280" s="16">
        <f>SUM(BR282:BR282)</f>
        <v>0</v>
      </c>
      <c r="BS280" s="16">
        <f>SUM(BS282:BS282)</f>
        <v>0</v>
      </c>
      <c r="BT280" s="16">
        <f>SUM(BT282:BT282)</f>
        <v>0</v>
      </c>
      <c r="BU280" s="16">
        <f>SUM(BU282:BU282)</f>
        <v>0</v>
      </c>
      <c r="BV280" s="16">
        <f>SUM(BV282:BV282)</f>
        <v>0</v>
      </c>
      <c r="BW280" s="16">
        <v>0</v>
      </c>
      <c r="BX280" s="16">
        <v>0</v>
      </c>
      <c r="BY280" s="16">
        <f t="shared" si="118"/>
        <v>0</v>
      </c>
      <c r="BZ280" s="16"/>
      <c r="CA280" s="17"/>
    </row>
    <row r="281" spans="1:79" ht="29.25">
      <c r="A281" s="13"/>
      <c r="B281" s="56" t="s">
        <v>469</v>
      </c>
      <c r="C281" s="31" t="s">
        <v>258</v>
      </c>
      <c r="D281" s="16">
        <v>2.610462119012434</v>
      </c>
      <c r="E281" s="16">
        <v>0</v>
      </c>
      <c r="F281" s="16">
        <f t="shared" si="106"/>
        <v>2.610462119012434</v>
      </c>
      <c r="G281" s="16">
        <f t="shared" si="107"/>
        <v>0</v>
      </c>
      <c r="H281" s="16">
        <f t="shared" si="108"/>
        <v>0</v>
      </c>
      <c r="I281" s="16">
        <f t="shared" si="109"/>
        <v>0.494</v>
      </c>
      <c r="J281" s="16">
        <f t="shared" si="110"/>
        <v>0</v>
      </c>
      <c r="K281" s="16">
        <f t="shared" si="111"/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2.610462119012434</v>
      </c>
      <c r="U281" s="16">
        <v>0</v>
      </c>
      <c r="V281" s="16">
        <v>0</v>
      </c>
      <c r="W281" s="16">
        <v>0.494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f t="shared" si="112"/>
        <v>2.60079438</v>
      </c>
      <c r="AP281" s="16">
        <f t="shared" si="113"/>
        <v>0</v>
      </c>
      <c r="AQ281" s="16">
        <f t="shared" si="114"/>
        <v>0</v>
      </c>
      <c r="AR281" s="16">
        <f t="shared" si="115"/>
        <v>0.494</v>
      </c>
      <c r="AS281" s="16">
        <f t="shared" si="116"/>
        <v>0</v>
      </c>
      <c r="AT281" s="16">
        <f t="shared" si="117"/>
        <v>0</v>
      </c>
      <c r="AU281" s="16">
        <v>0</v>
      </c>
      <c r="AV281" s="16">
        <v>0.0056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2.58590532</v>
      </c>
      <c r="BD281" s="16">
        <v>0</v>
      </c>
      <c r="BE281" s="16">
        <v>0</v>
      </c>
      <c r="BF281" s="16">
        <v>0.494</v>
      </c>
      <c r="BG281" s="16">
        <v>0</v>
      </c>
      <c r="BH281" s="16">
        <v>0</v>
      </c>
      <c r="BI281" s="16">
        <v>0</v>
      </c>
      <c r="BJ281" s="16">
        <v>0.00208156</v>
      </c>
      <c r="BK281" s="16">
        <v>0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0.0072074999999999995</v>
      </c>
      <c r="BR281" s="16"/>
      <c r="BS281" s="16"/>
      <c r="BT281" s="16"/>
      <c r="BU281" s="16"/>
      <c r="BV281" s="16"/>
      <c r="BW281" s="16">
        <v>0</v>
      </c>
      <c r="BX281" s="16">
        <v>0</v>
      </c>
      <c r="BY281" s="16">
        <f t="shared" si="118"/>
        <v>-0.009667739012434229</v>
      </c>
      <c r="BZ281" s="16">
        <f t="shared" si="119"/>
        <v>-0.3703458840495122</v>
      </c>
      <c r="CA281" s="17"/>
    </row>
    <row r="282" spans="1:79" ht="63.75">
      <c r="A282" s="13"/>
      <c r="B282" s="56" t="s">
        <v>470</v>
      </c>
      <c r="C282" s="31" t="s">
        <v>258</v>
      </c>
      <c r="D282" s="16">
        <v>0.67123362390242</v>
      </c>
      <c r="E282" s="16">
        <v>0</v>
      </c>
      <c r="F282" s="16">
        <f t="shared" si="106"/>
        <v>0.67123362390242</v>
      </c>
      <c r="G282" s="16">
        <f t="shared" si="107"/>
        <v>0</v>
      </c>
      <c r="H282" s="16">
        <f t="shared" si="108"/>
        <v>0</v>
      </c>
      <c r="I282" s="16">
        <f t="shared" si="109"/>
        <v>0.22</v>
      </c>
      <c r="J282" s="16">
        <f t="shared" si="110"/>
        <v>0</v>
      </c>
      <c r="K282" s="16">
        <f t="shared" si="111"/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0.67123362390242</v>
      </c>
      <c r="AI282" s="16">
        <v>0</v>
      </c>
      <c r="AJ282" s="16">
        <v>0</v>
      </c>
      <c r="AK282" s="16">
        <v>0.22</v>
      </c>
      <c r="AL282" s="16">
        <v>0</v>
      </c>
      <c r="AM282" s="16">
        <v>0</v>
      </c>
      <c r="AN282" s="16">
        <v>0</v>
      </c>
      <c r="AO282" s="16">
        <f t="shared" si="112"/>
        <v>0</v>
      </c>
      <c r="AP282" s="16">
        <f t="shared" si="113"/>
        <v>0</v>
      </c>
      <c r="AQ282" s="16">
        <f t="shared" si="114"/>
        <v>0</v>
      </c>
      <c r="AR282" s="16">
        <f t="shared" si="115"/>
        <v>0</v>
      </c>
      <c r="AS282" s="16">
        <f t="shared" si="116"/>
        <v>0</v>
      </c>
      <c r="AT282" s="16">
        <f t="shared" si="117"/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16"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v>0</v>
      </c>
      <c r="BL282" s="16">
        <v>0</v>
      </c>
      <c r="BM282" s="16">
        <v>0</v>
      </c>
      <c r="BN282" s="16">
        <v>0</v>
      </c>
      <c r="BO282" s="16">
        <v>0</v>
      </c>
      <c r="BP282" s="16">
        <v>0</v>
      </c>
      <c r="BQ282" s="16">
        <v>0</v>
      </c>
      <c r="BR282" s="16"/>
      <c r="BS282" s="16"/>
      <c r="BT282" s="16"/>
      <c r="BU282" s="16"/>
      <c r="BV282" s="16"/>
      <c r="BW282" s="16">
        <v>0</v>
      </c>
      <c r="BX282" s="16">
        <v>0</v>
      </c>
      <c r="BY282" s="16">
        <f t="shared" si="118"/>
        <v>-0.67123362390242</v>
      </c>
      <c r="BZ282" s="16">
        <f t="shared" si="119"/>
        <v>-100</v>
      </c>
      <c r="CA282" s="17" t="s">
        <v>641</v>
      </c>
    </row>
    <row r="283" spans="1:80" s="27" customFormat="1" ht="29.25">
      <c r="A283" s="13"/>
      <c r="B283" s="56" t="s">
        <v>471</v>
      </c>
      <c r="C283" s="31" t="s">
        <v>258</v>
      </c>
      <c r="D283" s="26">
        <v>0.55255003087198</v>
      </c>
      <c r="E283" s="26">
        <v>0</v>
      </c>
      <c r="F283" s="16">
        <f t="shared" si="106"/>
        <v>0.55255003087198</v>
      </c>
      <c r="G283" s="16">
        <f t="shared" si="107"/>
        <v>0</v>
      </c>
      <c r="H283" s="16">
        <f t="shared" si="108"/>
        <v>0</v>
      </c>
      <c r="I283" s="16">
        <f t="shared" si="109"/>
        <v>0.18</v>
      </c>
      <c r="J283" s="16">
        <f t="shared" si="110"/>
        <v>0</v>
      </c>
      <c r="K283" s="16">
        <f t="shared" si="111"/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f>S284+S285+S286</f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f>Z284+Z285+Z286</f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f>AG284+AG285+AG286</f>
        <v>0</v>
      </c>
      <c r="AH283" s="16">
        <v>0.55255003087198</v>
      </c>
      <c r="AI283" s="16">
        <f aca="true" t="shared" si="124" ref="AI283:AN283">AI284+AI285+AI286</f>
        <v>0</v>
      </c>
      <c r="AJ283" s="16">
        <f t="shared" si="124"/>
        <v>0</v>
      </c>
      <c r="AK283" s="16">
        <v>0.18</v>
      </c>
      <c r="AL283" s="16">
        <f t="shared" si="124"/>
        <v>0</v>
      </c>
      <c r="AM283" s="16">
        <f t="shared" si="124"/>
        <v>0</v>
      </c>
      <c r="AN283" s="16">
        <f t="shared" si="124"/>
        <v>0</v>
      </c>
      <c r="AO283" s="16">
        <f t="shared" si="112"/>
        <v>1.35473943</v>
      </c>
      <c r="AP283" s="16">
        <f t="shared" si="113"/>
        <v>0</v>
      </c>
      <c r="AQ283" s="16">
        <f t="shared" si="114"/>
        <v>0</v>
      </c>
      <c r="AR283" s="16">
        <f t="shared" si="115"/>
        <v>0.197</v>
      </c>
      <c r="AS283" s="16">
        <f t="shared" si="116"/>
        <v>0</v>
      </c>
      <c r="AT283" s="16">
        <f t="shared" si="117"/>
        <v>0</v>
      </c>
      <c r="AU283" s="26">
        <v>0</v>
      </c>
      <c r="AV283" s="26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f>BB284+BB285+BB286</f>
        <v>0</v>
      </c>
      <c r="BC283" s="26">
        <v>0</v>
      </c>
      <c r="BD283" s="26">
        <v>0</v>
      </c>
      <c r="BE283" s="26">
        <v>0</v>
      </c>
      <c r="BF283" s="26">
        <v>0</v>
      </c>
      <c r="BG283" s="26">
        <v>0</v>
      </c>
      <c r="BH283" s="26">
        <v>0</v>
      </c>
      <c r="BI283" s="26">
        <f>BI284+BI285+BI286</f>
        <v>0</v>
      </c>
      <c r="BJ283" s="26">
        <v>0</v>
      </c>
      <c r="BK283" s="26">
        <v>0</v>
      </c>
      <c r="BL283" s="26">
        <v>0</v>
      </c>
      <c r="BM283" s="26">
        <v>0</v>
      </c>
      <c r="BN283" s="26">
        <v>0</v>
      </c>
      <c r="BO283" s="26">
        <v>0</v>
      </c>
      <c r="BP283" s="26">
        <f>BP284+BP285+BP286</f>
        <v>0</v>
      </c>
      <c r="BQ283" s="26">
        <v>1.35473943</v>
      </c>
      <c r="BR283" s="26"/>
      <c r="BS283" s="26"/>
      <c r="BT283" s="26">
        <v>0.197</v>
      </c>
      <c r="BU283" s="26"/>
      <c r="BV283" s="26"/>
      <c r="BW283" s="26">
        <v>0</v>
      </c>
      <c r="BX283" s="26">
        <v>0</v>
      </c>
      <c r="BY283" s="16">
        <f t="shared" si="118"/>
        <v>0.80218939912802</v>
      </c>
      <c r="BZ283" s="16">
        <f t="shared" si="119"/>
        <v>145.17950489697446</v>
      </c>
      <c r="CA283" s="17" t="s">
        <v>642</v>
      </c>
      <c r="CB283" s="1"/>
    </row>
    <row r="284" spans="1:80" s="27" customFormat="1" ht="29.25">
      <c r="A284" s="13"/>
      <c r="B284" s="56" t="s">
        <v>472</v>
      </c>
      <c r="C284" s="31" t="s">
        <v>258</v>
      </c>
      <c r="D284" s="26">
        <v>2.359521830420823</v>
      </c>
      <c r="E284" s="26">
        <v>0</v>
      </c>
      <c r="F284" s="16">
        <f t="shared" si="106"/>
        <v>2.359521830420823</v>
      </c>
      <c r="G284" s="16">
        <f t="shared" si="107"/>
        <v>0</v>
      </c>
      <c r="H284" s="16">
        <f t="shared" si="108"/>
        <v>0</v>
      </c>
      <c r="I284" s="16">
        <f t="shared" si="109"/>
        <v>0.393</v>
      </c>
      <c r="J284" s="16">
        <f t="shared" si="110"/>
        <v>0</v>
      </c>
      <c r="K284" s="16">
        <f t="shared" si="111"/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1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2.359521830420823</v>
      </c>
      <c r="AB284" s="26">
        <v>0</v>
      </c>
      <c r="AC284" s="26">
        <v>0</v>
      </c>
      <c r="AD284" s="26">
        <v>0.393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16">
        <f t="shared" si="112"/>
        <v>2.5622540799999993</v>
      </c>
      <c r="AP284" s="16">
        <f t="shared" si="113"/>
        <v>0</v>
      </c>
      <c r="AQ284" s="16">
        <f t="shared" si="114"/>
        <v>0</v>
      </c>
      <c r="AR284" s="16">
        <f t="shared" si="115"/>
        <v>0.393</v>
      </c>
      <c r="AS284" s="16">
        <f t="shared" si="116"/>
        <v>0</v>
      </c>
      <c r="AT284" s="16">
        <f t="shared" si="117"/>
        <v>0</v>
      </c>
      <c r="AU284" s="26">
        <v>0</v>
      </c>
      <c r="AV284" s="26">
        <v>0</v>
      </c>
      <c r="AW284" s="26">
        <v>0</v>
      </c>
      <c r="AX284" s="26">
        <v>0</v>
      </c>
      <c r="AY284" s="26">
        <v>0</v>
      </c>
      <c r="AZ284" s="26">
        <v>0</v>
      </c>
      <c r="BA284" s="26">
        <v>0</v>
      </c>
      <c r="BB284" s="26">
        <v>0</v>
      </c>
      <c r="BC284" s="26">
        <v>0</v>
      </c>
      <c r="BD284" s="26">
        <v>0</v>
      </c>
      <c r="BE284" s="26">
        <v>0</v>
      </c>
      <c r="BF284" s="26">
        <v>0</v>
      </c>
      <c r="BG284" s="26">
        <v>0</v>
      </c>
      <c r="BH284" s="26">
        <v>0</v>
      </c>
      <c r="BI284" s="26">
        <v>0</v>
      </c>
      <c r="BJ284" s="26">
        <v>2.2805636399999996</v>
      </c>
      <c r="BK284" s="26">
        <v>0</v>
      </c>
      <c r="BL284" s="26">
        <v>0</v>
      </c>
      <c r="BM284" s="26">
        <v>0.279</v>
      </c>
      <c r="BN284" s="26">
        <v>0</v>
      </c>
      <c r="BO284" s="26">
        <v>0</v>
      </c>
      <c r="BP284" s="26">
        <v>0</v>
      </c>
      <c r="BQ284" s="26">
        <v>0.28169043999999993</v>
      </c>
      <c r="BR284" s="26"/>
      <c r="BS284" s="26"/>
      <c r="BT284" s="26">
        <v>0.114</v>
      </c>
      <c r="BU284" s="26"/>
      <c r="BV284" s="26"/>
      <c r="BW284" s="26">
        <v>0</v>
      </c>
      <c r="BX284" s="26">
        <v>0</v>
      </c>
      <c r="BY284" s="16">
        <f t="shared" si="118"/>
        <v>0.20273224957917613</v>
      </c>
      <c r="BZ284" s="16">
        <f t="shared" si="119"/>
        <v>8.592090438214704</v>
      </c>
      <c r="CA284" s="17"/>
      <c r="CB284" s="1"/>
    </row>
    <row r="285" spans="1:80" s="27" customFormat="1" ht="29.25">
      <c r="A285" s="13"/>
      <c r="B285" s="56" t="s">
        <v>473</v>
      </c>
      <c r="C285" s="31" t="s">
        <v>258</v>
      </c>
      <c r="D285" s="26">
        <v>0.706400973020085</v>
      </c>
      <c r="E285" s="26">
        <v>0</v>
      </c>
      <c r="F285" s="16">
        <f t="shared" si="106"/>
        <v>0.706400973020085</v>
      </c>
      <c r="G285" s="16">
        <f t="shared" si="107"/>
        <v>0</v>
      </c>
      <c r="H285" s="16">
        <f t="shared" si="108"/>
        <v>0</v>
      </c>
      <c r="I285" s="16">
        <f t="shared" si="109"/>
        <v>0.235</v>
      </c>
      <c r="J285" s="16">
        <f t="shared" si="110"/>
        <v>0</v>
      </c>
      <c r="K285" s="16">
        <f t="shared" si="111"/>
        <v>0</v>
      </c>
      <c r="L285" s="26">
        <v>0</v>
      </c>
      <c r="M285" s="26">
        <v>0.706400973020085</v>
      </c>
      <c r="N285" s="26">
        <v>0</v>
      </c>
      <c r="O285" s="26">
        <v>0</v>
      </c>
      <c r="P285" s="26">
        <v>0.235</v>
      </c>
      <c r="Q285" s="26">
        <v>0</v>
      </c>
      <c r="R285" s="26">
        <v>0</v>
      </c>
      <c r="S285" s="26">
        <v>0</v>
      </c>
      <c r="T285" s="1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16">
        <f t="shared" si="112"/>
        <v>0.69444892</v>
      </c>
      <c r="AP285" s="16">
        <f t="shared" si="113"/>
        <v>0</v>
      </c>
      <c r="AQ285" s="16">
        <f t="shared" si="114"/>
        <v>0</v>
      </c>
      <c r="AR285" s="16">
        <f t="shared" si="115"/>
        <v>0.235</v>
      </c>
      <c r="AS285" s="16">
        <f t="shared" si="116"/>
        <v>0</v>
      </c>
      <c r="AT285" s="16">
        <f t="shared" si="117"/>
        <v>0</v>
      </c>
      <c r="AU285" s="26">
        <v>0</v>
      </c>
      <c r="AV285" s="26">
        <v>0.69058948</v>
      </c>
      <c r="AW285" s="26">
        <v>0</v>
      </c>
      <c r="AX285" s="26">
        <v>0</v>
      </c>
      <c r="AY285" s="26">
        <v>0.235</v>
      </c>
      <c r="AZ285" s="26">
        <v>0</v>
      </c>
      <c r="BA285" s="26">
        <v>0</v>
      </c>
      <c r="BB285" s="26">
        <v>0</v>
      </c>
      <c r="BC285" s="26">
        <v>0</v>
      </c>
      <c r="BD285" s="26">
        <v>0</v>
      </c>
      <c r="BE285" s="26">
        <v>0</v>
      </c>
      <c r="BF285" s="26">
        <v>0</v>
      </c>
      <c r="BG285" s="26">
        <v>0</v>
      </c>
      <c r="BH285" s="26">
        <v>0</v>
      </c>
      <c r="BI285" s="26">
        <v>0</v>
      </c>
      <c r="BJ285" s="26">
        <v>0.00385944</v>
      </c>
      <c r="BK285" s="26">
        <v>0</v>
      </c>
      <c r="BL285" s="26">
        <v>0</v>
      </c>
      <c r="BM285" s="26">
        <v>0</v>
      </c>
      <c r="BN285" s="26">
        <v>0</v>
      </c>
      <c r="BO285" s="26">
        <v>0</v>
      </c>
      <c r="BP285" s="26">
        <v>0</v>
      </c>
      <c r="BQ285" s="26">
        <v>0</v>
      </c>
      <c r="BR285" s="26"/>
      <c r="BS285" s="26"/>
      <c r="BT285" s="26"/>
      <c r="BU285" s="26"/>
      <c r="BV285" s="26"/>
      <c r="BW285" s="26">
        <v>0</v>
      </c>
      <c r="BX285" s="26">
        <v>0</v>
      </c>
      <c r="BY285" s="16">
        <f t="shared" si="118"/>
        <v>-0.011952053020084952</v>
      </c>
      <c r="BZ285" s="16">
        <f t="shared" si="119"/>
        <v>-1.6919644050016225</v>
      </c>
      <c r="CA285" s="17"/>
      <c r="CB285" s="1"/>
    </row>
    <row r="286" spans="1:80" s="27" customFormat="1" ht="29.25">
      <c r="A286" s="13"/>
      <c r="B286" s="56" t="s">
        <v>474</v>
      </c>
      <c r="C286" s="31" t="s">
        <v>258</v>
      </c>
      <c r="D286" s="26">
        <v>2.3072091540967348</v>
      </c>
      <c r="E286" s="26">
        <f>SUM(E287:E301)</f>
        <v>0</v>
      </c>
      <c r="F286" s="16">
        <f t="shared" si="106"/>
        <v>2.3072091540967348</v>
      </c>
      <c r="G286" s="16">
        <f t="shared" si="107"/>
        <v>0</v>
      </c>
      <c r="H286" s="16">
        <f t="shared" si="108"/>
        <v>0</v>
      </c>
      <c r="I286" s="16">
        <f t="shared" si="109"/>
        <v>0.385</v>
      </c>
      <c r="J286" s="16">
        <f t="shared" si="110"/>
        <v>0</v>
      </c>
      <c r="K286" s="16">
        <f t="shared" si="111"/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f>SUM(S287:S301)</f>
        <v>0</v>
      </c>
      <c r="T286" s="1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f>SUM(Z287:Z301)</f>
        <v>0</v>
      </c>
      <c r="AA286" s="26">
        <v>2.3072091540967348</v>
      </c>
      <c r="AB286" s="26">
        <v>0</v>
      </c>
      <c r="AC286" s="26">
        <v>0</v>
      </c>
      <c r="AD286" s="26">
        <v>0.385</v>
      </c>
      <c r="AE286" s="26">
        <v>0</v>
      </c>
      <c r="AF286" s="26">
        <v>0</v>
      </c>
      <c r="AG286" s="26">
        <f>SUM(AG287:AG301)</f>
        <v>0</v>
      </c>
      <c r="AH286" s="26">
        <v>0</v>
      </c>
      <c r="AI286" s="26">
        <f>SUM(AI287:AI301)</f>
        <v>0</v>
      </c>
      <c r="AJ286" s="26">
        <f>SUM(AJ287:AJ301)</f>
        <v>0</v>
      </c>
      <c r="AK286" s="26">
        <v>0</v>
      </c>
      <c r="AL286" s="26">
        <f>SUM(AL287:AL301)</f>
        <v>0</v>
      </c>
      <c r="AM286" s="26">
        <f>SUM(AM287:AM301)</f>
        <v>0</v>
      </c>
      <c r="AN286" s="26">
        <v>0</v>
      </c>
      <c r="AO286" s="16">
        <f t="shared" si="112"/>
        <v>2.49596906</v>
      </c>
      <c r="AP286" s="16">
        <f t="shared" si="113"/>
        <v>0</v>
      </c>
      <c r="AQ286" s="16">
        <f t="shared" si="114"/>
        <v>0</v>
      </c>
      <c r="AR286" s="16">
        <f t="shared" si="115"/>
        <v>0.385</v>
      </c>
      <c r="AS286" s="16">
        <f t="shared" si="116"/>
        <v>0</v>
      </c>
      <c r="AT286" s="16">
        <f t="shared" si="117"/>
        <v>0</v>
      </c>
      <c r="AU286" s="26">
        <v>0</v>
      </c>
      <c r="AV286" s="26">
        <v>0</v>
      </c>
      <c r="AW286" s="26">
        <v>0</v>
      </c>
      <c r="AX286" s="26">
        <v>0</v>
      </c>
      <c r="AY286" s="26">
        <v>0</v>
      </c>
      <c r="AZ286" s="26">
        <v>0</v>
      </c>
      <c r="BA286" s="26">
        <v>0</v>
      </c>
      <c r="BB286" s="26">
        <f>SUM(BB287:BB301)</f>
        <v>0</v>
      </c>
      <c r="BC286" s="26">
        <v>0</v>
      </c>
      <c r="BD286" s="26">
        <v>0</v>
      </c>
      <c r="BE286" s="26">
        <v>0</v>
      </c>
      <c r="BF286" s="26">
        <v>0</v>
      </c>
      <c r="BG286" s="26">
        <v>0</v>
      </c>
      <c r="BH286" s="26">
        <v>0</v>
      </c>
      <c r="BI286" s="26">
        <f>SUM(BI287:BI301)</f>
        <v>0</v>
      </c>
      <c r="BJ286" s="26">
        <v>2.49090056</v>
      </c>
      <c r="BK286" s="26">
        <v>0</v>
      </c>
      <c r="BL286" s="26">
        <v>0</v>
      </c>
      <c r="BM286" s="26">
        <v>0.385</v>
      </c>
      <c r="BN286" s="26">
        <v>0</v>
      </c>
      <c r="BO286" s="26">
        <v>0</v>
      </c>
      <c r="BP286" s="26">
        <f>SUM(BP287:BP301)</f>
        <v>0</v>
      </c>
      <c r="BQ286" s="26">
        <v>0.005068500000000001</v>
      </c>
      <c r="BR286" s="26"/>
      <c r="BS286" s="26"/>
      <c r="BT286" s="26"/>
      <c r="BU286" s="26"/>
      <c r="BV286" s="26"/>
      <c r="BW286" s="26">
        <v>0</v>
      </c>
      <c r="BX286" s="26">
        <v>0</v>
      </c>
      <c r="BY286" s="16">
        <f t="shared" si="118"/>
        <v>0.1887599059032654</v>
      </c>
      <c r="BZ286" s="16">
        <f t="shared" si="119"/>
        <v>8.181308814942021</v>
      </c>
      <c r="CA286" s="17"/>
      <c r="CB286" s="1"/>
    </row>
    <row r="287" spans="1:79" ht="29.25">
      <c r="A287" s="13"/>
      <c r="B287" s="56" t="s">
        <v>475</v>
      </c>
      <c r="C287" s="31" t="s">
        <v>258</v>
      </c>
      <c r="D287" s="16">
        <v>2.5782777106817876</v>
      </c>
      <c r="E287" s="16">
        <v>0</v>
      </c>
      <c r="F287" s="16">
        <f t="shared" si="106"/>
        <v>2.5782777106817876</v>
      </c>
      <c r="G287" s="16">
        <f t="shared" si="107"/>
        <v>0</v>
      </c>
      <c r="H287" s="16">
        <f t="shared" si="108"/>
        <v>0</v>
      </c>
      <c r="I287" s="16">
        <f t="shared" si="109"/>
        <v>0.708</v>
      </c>
      <c r="J287" s="16">
        <f t="shared" si="110"/>
        <v>0</v>
      </c>
      <c r="K287" s="16">
        <f t="shared" si="111"/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2.5782777106817876</v>
      </c>
      <c r="AB287" s="16">
        <v>0</v>
      </c>
      <c r="AC287" s="16">
        <v>0</v>
      </c>
      <c r="AD287" s="16">
        <v>0.708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f t="shared" si="112"/>
        <v>2.92900871</v>
      </c>
      <c r="AP287" s="16">
        <f t="shared" si="113"/>
        <v>0</v>
      </c>
      <c r="AQ287" s="16">
        <f t="shared" si="114"/>
        <v>0</v>
      </c>
      <c r="AR287" s="16">
        <f t="shared" si="115"/>
        <v>0.743</v>
      </c>
      <c r="AS287" s="16">
        <f t="shared" si="116"/>
        <v>0</v>
      </c>
      <c r="AT287" s="16">
        <f t="shared" si="117"/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2.63077672</v>
      </c>
      <c r="BK287" s="16">
        <v>0</v>
      </c>
      <c r="BL287" s="16">
        <v>0</v>
      </c>
      <c r="BM287" s="16">
        <v>0.708</v>
      </c>
      <c r="BN287" s="16">
        <v>0</v>
      </c>
      <c r="BO287" s="16">
        <v>0</v>
      </c>
      <c r="BP287" s="16">
        <v>0</v>
      </c>
      <c r="BQ287" s="16">
        <v>0.2982319900000001</v>
      </c>
      <c r="BR287" s="16"/>
      <c r="BS287" s="16"/>
      <c r="BT287" s="16">
        <v>0.035</v>
      </c>
      <c r="BU287" s="16"/>
      <c r="BV287" s="16"/>
      <c r="BW287" s="16">
        <v>0</v>
      </c>
      <c r="BX287" s="16">
        <v>0</v>
      </c>
      <c r="BY287" s="16">
        <f t="shared" si="118"/>
        <v>0.3507309993182126</v>
      </c>
      <c r="BZ287" s="16">
        <f t="shared" si="119"/>
        <v>13.603305720913475</v>
      </c>
      <c r="CA287" s="17" t="s">
        <v>643</v>
      </c>
    </row>
    <row r="288" spans="1:79" ht="25.5">
      <c r="A288" s="13"/>
      <c r="B288" s="56" t="s">
        <v>476</v>
      </c>
      <c r="C288" s="31" t="s">
        <v>258</v>
      </c>
      <c r="D288" s="16">
        <v>1.1031013301157202</v>
      </c>
      <c r="E288" s="16">
        <v>0</v>
      </c>
      <c r="F288" s="16">
        <f t="shared" si="106"/>
        <v>1.1031013301157202</v>
      </c>
      <c r="G288" s="16">
        <f t="shared" si="107"/>
        <v>0</v>
      </c>
      <c r="H288" s="16">
        <f t="shared" si="108"/>
        <v>0</v>
      </c>
      <c r="I288" s="16">
        <f t="shared" si="109"/>
        <v>0.52</v>
      </c>
      <c r="J288" s="16">
        <f t="shared" si="110"/>
        <v>0</v>
      </c>
      <c r="K288" s="16">
        <f t="shared" si="111"/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1.1031013301157202</v>
      </c>
      <c r="AI288" s="16">
        <v>0</v>
      </c>
      <c r="AJ288" s="16">
        <v>0</v>
      </c>
      <c r="AK288" s="16">
        <v>0.52</v>
      </c>
      <c r="AL288" s="16">
        <v>0</v>
      </c>
      <c r="AM288" s="16">
        <v>0</v>
      </c>
      <c r="AN288" s="16">
        <v>0</v>
      </c>
      <c r="AO288" s="16">
        <f t="shared" si="112"/>
        <v>4.1771541</v>
      </c>
      <c r="AP288" s="16">
        <f t="shared" si="113"/>
        <v>0</v>
      </c>
      <c r="AQ288" s="16">
        <f t="shared" si="114"/>
        <v>0</v>
      </c>
      <c r="AR288" s="16">
        <f t="shared" si="115"/>
        <v>0.531</v>
      </c>
      <c r="AS288" s="16">
        <f t="shared" si="116"/>
        <v>0</v>
      </c>
      <c r="AT288" s="16">
        <f t="shared" si="117"/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4.1771541</v>
      </c>
      <c r="BR288" s="16"/>
      <c r="BS288" s="16"/>
      <c r="BT288" s="16">
        <v>0.531</v>
      </c>
      <c r="BU288" s="16"/>
      <c r="BV288" s="16"/>
      <c r="BW288" s="16">
        <v>0</v>
      </c>
      <c r="BX288" s="16">
        <v>0</v>
      </c>
      <c r="BY288" s="16">
        <f t="shared" si="118"/>
        <v>3.07405276988428</v>
      </c>
      <c r="BZ288" s="16">
        <f t="shared" si="119"/>
        <v>278.67365272434205</v>
      </c>
      <c r="CA288" s="17" t="s">
        <v>644</v>
      </c>
    </row>
    <row r="289" spans="1:79" ht="29.25">
      <c r="A289" s="13"/>
      <c r="B289" s="56" t="s">
        <v>477</v>
      </c>
      <c r="C289" s="31" t="s">
        <v>258</v>
      </c>
      <c r="D289" s="16">
        <v>2.9809083992299503</v>
      </c>
      <c r="E289" s="16">
        <v>0</v>
      </c>
      <c r="F289" s="16">
        <f t="shared" si="106"/>
        <v>2.9809083992299503</v>
      </c>
      <c r="G289" s="16">
        <f t="shared" si="107"/>
        <v>0</v>
      </c>
      <c r="H289" s="16">
        <f t="shared" si="108"/>
        <v>0</v>
      </c>
      <c r="I289" s="16">
        <f t="shared" si="109"/>
        <v>0.45</v>
      </c>
      <c r="J289" s="16">
        <f t="shared" si="110"/>
        <v>0</v>
      </c>
      <c r="K289" s="16">
        <f t="shared" si="111"/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2.9809083992299503</v>
      </c>
      <c r="AB289" s="16">
        <v>0</v>
      </c>
      <c r="AC289" s="16">
        <v>0</v>
      </c>
      <c r="AD289" s="16">
        <v>0.45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f t="shared" si="112"/>
        <v>3.0220562099999997</v>
      </c>
      <c r="AP289" s="16">
        <f t="shared" si="113"/>
        <v>0</v>
      </c>
      <c r="AQ289" s="16">
        <f t="shared" si="114"/>
        <v>0</v>
      </c>
      <c r="AR289" s="16">
        <f t="shared" si="115"/>
        <v>0.45</v>
      </c>
      <c r="AS289" s="16">
        <f t="shared" si="116"/>
        <v>0</v>
      </c>
      <c r="AT289" s="16">
        <f t="shared" si="117"/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3.0220562099999997</v>
      </c>
      <c r="BK289" s="16">
        <v>0</v>
      </c>
      <c r="BL289" s="16">
        <v>0</v>
      </c>
      <c r="BM289" s="16">
        <v>0.45</v>
      </c>
      <c r="BN289" s="16">
        <v>0</v>
      </c>
      <c r="BO289" s="16">
        <v>0</v>
      </c>
      <c r="BP289" s="16">
        <v>0</v>
      </c>
      <c r="BQ289" s="16">
        <v>0</v>
      </c>
      <c r="BR289" s="16"/>
      <c r="BS289" s="16"/>
      <c r="BT289" s="16"/>
      <c r="BU289" s="16"/>
      <c r="BV289" s="16"/>
      <c r="BW289" s="16">
        <v>0</v>
      </c>
      <c r="BX289" s="16">
        <v>0</v>
      </c>
      <c r="BY289" s="16">
        <f t="shared" si="118"/>
        <v>0.041147810770049364</v>
      </c>
      <c r="BZ289" s="16">
        <f t="shared" si="119"/>
        <v>1.3803782357310599</v>
      </c>
      <c r="CA289" s="17"/>
    </row>
    <row r="290" spans="1:79" ht="44.25">
      <c r="A290" s="13"/>
      <c r="B290" s="56" t="s">
        <v>478</v>
      </c>
      <c r="C290" s="31" t="s">
        <v>258</v>
      </c>
      <c r="D290" s="16">
        <v>0.46948065650121285</v>
      </c>
      <c r="E290" s="16">
        <v>0</v>
      </c>
      <c r="F290" s="16">
        <f t="shared" si="106"/>
        <v>0.46948065650121285</v>
      </c>
      <c r="G290" s="16">
        <f t="shared" si="107"/>
        <v>0</v>
      </c>
      <c r="H290" s="16">
        <f t="shared" si="108"/>
        <v>0</v>
      </c>
      <c r="I290" s="16">
        <f t="shared" si="109"/>
        <v>0.234</v>
      </c>
      <c r="J290" s="16">
        <f t="shared" si="110"/>
        <v>0</v>
      </c>
      <c r="K290" s="16">
        <f t="shared" si="111"/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0.46948065650121285</v>
      </c>
      <c r="U290" s="16">
        <v>0</v>
      </c>
      <c r="V290" s="16">
        <v>0</v>
      </c>
      <c r="W290" s="16">
        <v>0.234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f t="shared" si="112"/>
        <v>0.46218789</v>
      </c>
      <c r="AP290" s="16">
        <f t="shared" si="113"/>
        <v>0</v>
      </c>
      <c r="AQ290" s="16">
        <f t="shared" si="114"/>
        <v>0</v>
      </c>
      <c r="AR290" s="16">
        <f t="shared" si="115"/>
        <v>0.234</v>
      </c>
      <c r="AS290" s="16">
        <f t="shared" si="116"/>
        <v>0</v>
      </c>
      <c r="AT290" s="16">
        <f t="shared" si="117"/>
        <v>0</v>
      </c>
      <c r="AU290" s="16">
        <v>0</v>
      </c>
      <c r="AV290" s="16">
        <v>0.0056</v>
      </c>
      <c r="AW290" s="16">
        <v>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0.45446896999999997</v>
      </c>
      <c r="BD290" s="16">
        <v>0</v>
      </c>
      <c r="BE290" s="16">
        <v>0</v>
      </c>
      <c r="BF290" s="16">
        <v>0.234</v>
      </c>
      <c r="BG290" s="16">
        <v>0</v>
      </c>
      <c r="BH290" s="16">
        <v>0</v>
      </c>
      <c r="BI290" s="16">
        <v>0</v>
      </c>
      <c r="BJ290" s="16">
        <v>0.00211892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/>
      <c r="BS290" s="16"/>
      <c r="BT290" s="16"/>
      <c r="BU290" s="16"/>
      <c r="BV290" s="16"/>
      <c r="BW290" s="16">
        <v>0</v>
      </c>
      <c r="BX290" s="16">
        <v>0</v>
      </c>
      <c r="BY290" s="16">
        <f t="shared" si="118"/>
        <v>-0.007292766501212855</v>
      </c>
      <c r="BZ290" s="16">
        <f t="shared" si="119"/>
        <v>-1.5533688982123197</v>
      </c>
      <c r="CA290" s="17"/>
    </row>
    <row r="291" spans="1:79" ht="25.5">
      <c r="A291" s="13"/>
      <c r="B291" s="56" t="s">
        <v>479</v>
      </c>
      <c r="C291" s="31" t="s">
        <v>258</v>
      </c>
      <c r="D291" s="16">
        <v>1.3127941457226402</v>
      </c>
      <c r="E291" s="16">
        <v>0</v>
      </c>
      <c r="F291" s="16">
        <f t="shared" si="106"/>
        <v>1.3127941457226402</v>
      </c>
      <c r="G291" s="16">
        <f t="shared" si="107"/>
        <v>0</v>
      </c>
      <c r="H291" s="16">
        <f t="shared" si="108"/>
        <v>0</v>
      </c>
      <c r="I291" s="16">
        <f t="shared" si="109"/>
        <v>0.24</v>
      </c>
      <c r="J291" s="16">
        <f t="shared" si="110"/>
        <v>0</v>
      </c>
      <c r="K291" s="16">
        <f t="shared" si="111"/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/>
      <c r="X291" s="16">
        <v>0</v>
      </c>
      <c r="Y291" s="16">
        <v>0</v>
      </c>
      <c r="Z291" s="16">
        <v>0</v>
      </c>
      <c r="AA291" s="16">
        <v>1.3127941457226402</v>
      </c>
      <c r="AB291" s="16">
        <v>0</v>
      </c>
      <c r="AC291" s="16">
        <v>0</v>
      </c>
      <c r="AD291" s="16">
        <v>0.24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f t="shared" si="112"/>
        <v>1.06193212</v>
      </c>
      <c r="AP291" s="16">
        <f t="shared" si="113"/>
        <v>0</v>
      </c>
      <c r="AQ291" s="16">
        <f t="shared" si="114"/>
        <v>0</v>
      </c>
      <c r="AR291" s="16">
        <f t="shared" si="115"/>
        <v>0.195</v>
      </c>
      <c r="AS291" s="16">
        <f t="shared" si="116"/>
        <v>0</v>
      </c>
      <c r="AT291" s="16">
        <f t="shared" si="117"/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0.01326942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1.0454561</v>
      </c>
      <c r="BK291" s="16">
        <v>0</v>
      </c>
      <c r="BL291" s="16">
        <v>0</v>
      </c>
      <c r="BM291" s="16">
        <v>0.195</v>
      </c>
      <c r="BN291" s="16">
        <v>0</v>
      </c>
      <c r="BO291" s="16">
        <v>0</v>
      </c>
      <c r="BP291" s="16">
        <v>0</v>
      </c>
      <c r="BQ291" s="16">
        <v>0.0032065999999999484</v>
      </c>
      <c r="BR291" s="16"/>
      <c r="BS291" s="16"/>
      <c r="BT291" s="16"/>
      <c r="BU291" s="16"/>
      <c r="BV291" s="16"/>
      <c r="BW291" s="16">
        <v>0</v>
      </c>
      <c r="BX291" s="16">
        <v>0</v>
      </c>
      <c r="BY291" s="16">
        <f t="shared" si="118"/>
        <v>-0.25086202572264016</v>
      </c>
      <c r="BZ291" s="16">
        <f t="shared" si="119"/>
        <v>-19.109014657020026</v>
      </c>
      <c r="CA291" s="17" t="s">
        <v>645</v>
      </c>
    </row>
    <row r="292" spans="1:79" ht="25.5">
      <c r="A292" s="13"/>
      <c r="B292" s="25" t="s">
        <v>321</v>
      </c>
      <c r="C292" s="31" t="s">
        <v>258</v>
      </c>
      <c r="D292" s="16">
        <v>1.1895502181533</v>
      </c>
      <c r="E292" s="16">
        <v>0</v>
      </c>
      <c r="F292" s="16">
        <f t="shared" si="106"/>
        <v>1.1895502181533</v>
      </c>
      <c r="G292" s="16">
        <f t="shared" si="107"/>
        <v>0</v>
      </c>
      <c r="H292" s="16">
        <f t="shared" si="108"/>
        <v>0</v>
      </c>
      <c r="I292" s="16">
        <f t="shared" si="109"/>
        <v>0.3</v>
      </c>
      <c r="J292" s="16">
        <f t="shared" si="110"/>
        <v>0</v>
      </c>
      <c r="K292" s="16">
        <f t="shared" si="111"/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/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1.1895502181533</v>
      </c>
      <c r="AI292" s="16">
        <v>0</v>
      </c>
      <c r="AJ292" s="16">
        <v>0</v>
      </c>
      <c r="AK292" s="16">
        <v>0.3</v>
      </c>
      <c r="AL292" s="16">
        <v>0</v>
      </c>
      <c r="AM292" s="16">
        <v>0</v>
      </c>
      <c r="AN292" s="16">
        <v>0</v>
      </c>
      <c r="AO292" s="16">
        <f t="shared" si="112"/>
        <v>1.3257051800000001</v>
      </c>
      <c r="AP292" s="16">
        <f t="shared" si="113"/>
        <v>0</v>
      </c>
      <c r="AQ292" s="16">
        <f t="shared" si="114"/>
        <v>0</v>
      </c>
      <c r="AR292" s="16">
        <f t="shared" si="115"/>
        <v>0.361</v>
      </c>
      <c r="AS292" s="16">
        <f t="shared" si="116"/>
        <v>0</v>
      </c>
      <c r="AT292" s="16">
        <f t="shared" si="117"/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0.02116823</v>
      </c>
      <c r="BK292" s="16">
        <v>0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1.3045369500000001</v>
      </c>
      <c r="BR292" s="16"/>
      <c r="BS292" s="16"/>
      <c r="BT292" s="16">
        <v>0.361</v>
      </c>
      <c r="BU292" s="16"/>
      <c r="BV292" s="16"/>
      <c r="BW292" s="16">
        <v>0</v>
      </c>
      <c r="BX292" s="16">
        <v>0</v>
      </c>
      <c r="BY292" s="16">
        <f t="shared" si="118"/>
        <v>0.13615496184670017</v>
      </c>
      <c r="BZ292" s="16">
        <f t="shared" si="119"/>
        <v>11.445919623138902</v>
      </c>
      <c r="CA292" s="17" t="s">
        <v>643</v>
      </c>
    </row>
    <row r="293" spans="1:79" ht="12.75">
      <c r="A293" s="13"/>
      <c r="B293" s="25" t="s">
        <v>322</v>
      </c>
      <c r="C293" s="31" t="s">
        <v>258</v>
      </c>
      <c r="D293" s="16">
        <v>1.056409476641618</v>
      </c>
      <c r="E293" s="16">
        <v>0</v>
      </c>
      <c r="F293" s="16">
        <f t="shared" si="106"/>
        <v>1.056409476641618</v>
      </c>
      <c r="G293" s="16">
        <f t="shared" si="107"/>
        <v>0</v>
      </c>
      <c r="H293" s="16">
        <f t="shared" si="108"/>
        <v>0</v>
      </c>
      <c r="I293" s="16">
        <f t="shared" si="109"/>
        <v>0.238</v>
      </c>
      <c r="J293" s="16">
        <f t="shared" si="110"/>
        <v>0</v>
      </c>
      <c r="K293" s="16">
        <f t="shared" si="111"/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/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1.056409476641618</v>
      </c>
      <c r="AI293" s="16">
        <v>0</v>
      </c>
      <c r="AJ293" s="16">
        <v>0</v>
      </c>
      <c r="AK293" s="16">
        <v>0.238</v>
      </c>
      <c r="AL293" s="16">
        <v>0</v>
      </c>
      <c r="AM293" s="16">
        <v>0</v>
      </c>
      <c r="AN293" s="16">
        <v>0</v>
      </c>
      <c r="AO293" s="16">
        <f t="shared" si="112"/>
        <v>1.1530419299999999</v>
      </c>
      <c r="AP293" s="16">
        <f t="shared" si="113"/>
        <v>0</v>
      </c>
      <c r="AQ293" s="16">
        <f t="shared" si="114"/>
        <v>0</v>
      </c>
      <c r="AR293" s="16">
        <f t="shared" si="115"/>
        <v>0.235</v>
      </c>
      <c r="AS293" s="16">
        <f t="shared" si="116"/>
        <v>0</v>
      </c>
      <c r="AT293" s="16">
        <f t="shared" si="117"/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0.00663471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1.14640722</v>
      </c>
      <c r="BR293" s="16"/>
      <c r="BS293" s="16"/>
      <c r="BT293" s="16">
        <v>0.235</v>
      </c>
      <c r="BU293" s="16"/>
      <c r="BV293" s="16"/>
      <c r="BW293" s="16">
        <v>0</v>
      </c>
      <c r="BX293" s="16">
        <v>0</v>
      </c>
      <c r="BY293" s="16">
        <f t="shared" si="118"/>
        <v>0.09663245335838178</v>
      </c>
      <c r="BZ293" s="16">
        <f t="shared" si="119"/>
        <v>9.147253550354497</v>
      </c>
      <c r="CA293" s="17"/>
    </row>
    <row r="294" spans="1:79" ht="13.5">
      <c r="A294" s="13"/>
      <c r="B294" s="23" t="s">
        <v>166</v>
      </c>
      <c r="C294" s="31"/>
      <c r="D294" s="16">
        <v>0</v>
      </c>
      <c r="E294" s="16">
        <v>0</v>
      </c>
      <c r="F294" s="16">
        <f t="shared" si="106"/>
        <v>0</v>
      </c>
      <c r="G294" s="16">
        <f t="shared" si="107"/>
        <v>0</v>
      </c>
      <c r="H294" s="16">
        <f t="shared" si="108"/>
        <v>0</v>
      </c>
      <c r="I294" s="16">
        <f t="shared" si="109"/>
        <v>0</v>
      </c>
      <c r="J294" s="16">
        <f t="shared" si="110"/>
        <v>0</v>
      </c>
      <c r="K294" s="16">
        <f t="shared" si="111"/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/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f t="shared" si="112"/>
        <v>0</v>
      </c>
      <c r="AP294" s="16">
        <f t="shared" si="113"/>
        <v>0</v>
      </c>
      <c r="AQ294" s="16">
        <f t="shared" si="114"/>
        <v>0</v>
      </c>
      <c r="AR294" s="16">
        <f t="shared" si="115"/>
        <v>0</v>
      </c>
      <c r="AS294" s="16">
        <f t="shared" si="116"/>
        <v>0</v>
      </c>
      <c r="AT294" s="16">
        <f t="shared" si="117"/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v>0</v>
      </c>
      <c r="BA294" s="16">
        <v>0</v>
      </c>
      <c r="BB294" s="16">
        <v>0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  <c r="BL294" s="16">
        <v>0</v>
      </c>
      <c r="BM294" s="16">
        <v>0</v>
      </c>
      <c r="BN294" s="16">
        <v>0</v>
      </c>
      <c r="BO294" s="16">
        <v>0</v>
      </c>
      <c r="BP294" s="16">
        <v>0</v>
      </c>
      <c r="BQ294" s="16">
        <v>0</v>
      </c>
      <c r="BR294" s="16"/>
      <c r="BS294" s="16"/>
      <c r="BT294" s="16"/>
      <c r="BU294" s="16"/>
      <c r="BV294" s="16"/>
      <c r="BW294" s="16">
        <v>0</v>
      </c>
      <c r="BX294" s="16">
        <v>0</v>
      </c>
      <c r="BY294" s="16">
        <f t="shared" si="118"/>
        <v>0</v>
      </c>
      <c r="BZ294" s="16"/>
      <c r="CA294" s="17"/>
    </row>
    <row r="295" spans="1:79" ht="29.25">
      <c r="A295" s="13"/>
      <c r="B295" s="71" t="s">
        <v>636</v>
      </c>
      <c r="C295" s="31" t="s">
        <v>258</v>
      </c>
      <c r="D295" s="16">
        <v>2.3165882390094494</v>
      </c>
      <c r="E295" s="16">
        <v>0</v>
      </c>
      <c r="F295" s="16">
        <f t="shared" si="106"/>
        <v>2.3165882390094494</v>
      </c>
      <c r="G295" s="16">
        <f t="shared" si="107"/>
        <v>0</v>
      </c>
      <c r="H295" s="16">
        <f t="shared" si="108"/>
        <v>0</v>
      </c>
      <c r="I295" s="16">
        <f t="shared" si="109"/>
        <v>0.464</v>
      </c>
      <c r="J295" s="16">
        <f t="shared" si="110"/>
        <v>0</v>
      </c>
      <c r="K295" s="16">
        <f t="shared" si="111"/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2.3165882390094494</v>
      </c>
      <c r="AB295" s="16">
        <v>0</v>
      </c>
      <c r="AC295" s="16">
        <v>0</v>
      </c>
      <c r="AD295" s="16">
        <v>0.464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f t="shared" si="112"/>
        <v>2.2304065800000004</v>
      </c>
      <c r="AP295" s="16">
        <f t="shared" si="113"/>
        <v>0</v>
      </c>
      <c r="AQ295" s="16">
        <f t="shared" si="114"/>
        <v>0</v>
      </c>
      <c r="AR295" s="16">
        <f t="shared" si="115"/>
        <v>0.524</v>
      </c>
      <c r="AS295" s="16">
        <f t="shared" si="116"/>
        <v>0</v>
      </c>
      <c r="AT295" s="16">
        <f t="shared" si="117"/>
        <v>0</v>
      </c>
      <c r="AU295" s="16">
        <v>0</v>
      </c>
      <c r="AV295" s="16">
        <v>0.006368</v>
      </c>
      <c r="AW295" s="16">
        <v>0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0.77178764</v>
      </c>
      <c r="BD295" s="16">
        <v>0</v>
      </c>
      <c r="BE295" s="16">
        <v>0</v>
      </c>
      <c r="BF295" s="16">
        <v>0.154</v>
      </c>
      <c r="BG295" s="16">
        <v>0</v>
      </c>
      <c r="BH295" s="16">
        <v>0</v>
      </c>
      <c r="BI295" s="16">
        <v>0</v>
      </c>
      <c r="BJ295" s="16">
        <v>1.3184493400000001</v>
      </c>
      <c r="BK295" s="16">
        <v>0</v>
      </c>
      <c r="BL295" s="16">
        <v>0</v>
      </c>
      <c r="BM295" s="16">
        <v>0.31</v>
      </c>
      <c r="BN295" s="16">
        <v>0</v>
      </c>
      <c r="BO295" s="16">
        <v>0</v>
      </c>
      <c r="BP295" s="16">
        <v>0</v>
      </c>
      <c r="BQ295" s="16">
        <v>0.13380160000000008</v>
      </c>
      <c r="BR295" s="16"/>
      <c r="BS295" s="16"/>
      <c r="BT295" s="16">
        <v>0.06</v>
      </c>
      <c r="BU295" s="16"/>
      <c r="BV295" s="16"/>
      <c r="BW295" s="16">
        <v>0</v>
      </c>
      <c r="BX295" s="16">
        <v>0</v>
      </c>
      <c r="BY295" s="16">
        <f t="shared" si="118"/>
        <v>-0.08618165900944907</v>
      </c>
      <c r="BZ295" s="16">
        <f t="shared" si="119"/>
        <v>-3.7201975542403476</v>
      </c>
      <c r="CA295" s="17"/>
    </row>
    <row r="296" spans="1:79" ht="29.25">
      <c r="A296" s="13"/>
      <c r="B296" s="71" t="s">
        <v>637</v>
      </c>
      <c r="C296" s="31" t="s">
        <v>258</v>
      </c>
      <c r="D296" s="16">
        <v>2.932429470256222</v>
      </c>
      <c r="E296" s="16">
        <v>0</v>
      </c>
      <c r="F296" s="16">
        <f t="shared" si="106"/>
        <v>2.932429470256222</v>
      </c>
      <c r="G296" s="16">
        <f t="shared" si="107"/>
        <v>0</v>
      </c>
      <c r="H296" s="16">
        <f t="shared" si="108"/>
        <v>0</v>
      </c>
      <c r="I296" s="16">
        <f t="shared" si="109"/>
        <v>0.623</v>
      </c>
      <c r="J296" s="16">
        <f t="shared" si="110"/>
        <v>0</v>
      </c>
      <c r="K296" s="16">
        <f t="shared" si="111"/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2.932429470256222</v>
      </c>
      <c r="U296" s="16">
        <v>0</v>
      </c>
      <c r="V296" s="16">
        <v>0</v>
      </c>
      <c r="W296" s="16">
        <v>0.623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f t="shared" si="112"/>
        <v>2.9505460500000003</v>
      </c>
      <c r="AP296" s="16">
        <f t="shared" si="113"/>
        <v>0</v>
      </c>
      <c r="AQ296" s="16">
        <f t="shared" si="114"/>
        <v>0</v>
      </c>
      <c r="AR296" s="16">
        <f t="shared" si="115"/>
        <v>0.623</v>
      </c>
      <c r="AS296" s="16">
        <f t="shared" si="116"/>
        <v>0</v>
      </c>
      <c r="AT296" s="16">
        <f t="shared" si="117"/>
        <v>0</v>
      </c>
      <c r="AU296" s="16">
        <v>0</v>
      </c>
      <c r="AV296" s="16">
        <v>0.0124176</v>
      </c>
      <c r="AW296" s="16">
        <v>0</v>
      </c>
      <c r="AX296" s="16">
        <v>0</v>
      </c>
      <c r="AY296" s="16">
        <v>0</v>
      </c>
      <c r="AZ296" s="16">
        <v>0</v>
      </c>
      <c r="BA296" s="16">
        <v>0</v>
      </c>
      <c r="BB296" s="16">
        <v>0</v>
      </c>
      <c r="BC296" s="16">
        <v>1.95322877</v>
      </c>
      <c r="BD296" s="16">
        <v>0</v>
      </c>
      <c r="BE296" s="16">
        <v>0</v>
      </c>
      <c r="BF296" s="16">
        <v>0.42</v>
      </c>
      <c r="BG296" s="16">
        <v>0</v>
      </c>
      <c r="BH296" s="16">
        <v>0</v>
      </c>
      <c r="BI296" s="16">
        <v>0</v>
      </c>
      <c r="BJ296" s="16">
        <v>0.9848996800000003</v>
      </c>
      <c r="BK296" s="16">
        <v>0</v>
      </c>
      <c r="BL296" s="16">
        <v>0</v>
      </c>
      <c r="BM296" s="16">
        <v>0.203</v>
      </c>
      <c r="BN296" s="16">
        <v>0</v>
      </c>
      <c r="BO296" s="16">
        <v>0</v>
      </c>
      <c r="BP296" s="16">
        <v>0</v>
      </c>
      <c r="BQ296" s="16">
        <v>0</v>
      </c>
      <c r="BR296" s="16"/>
      <c r="BS296" s="16"/>
      <c r="BT296" s="16"/>
      <c r="BU296" s="16"/>
      <c r="BV296" s="16"/>
      <c r="BW296" s="16">
        <v>0</v>
      </c>
      <c r="BX296" s="16">
        <v>0</v>
      </c>
      <c r="BY296" s="16">
        <f t="shared" si="118"/>
        <v>0.018116579743778338</v>
      </c>
      <c r="BZ296" s="16">
        <f t="shared" si="119"/>
        <v>0.6178010392930404</v>
      </c>
      <c r="CA296" s="17"/>
    </row>
    <row r="297" spans="1:79" ht="13.5">
      <c r="A297" s="13"/>
      <c r="B297" s="23" t="s">
        <v>221</v>
      </c>
      <c r="C297" s="31"/>
      <c r="D297" s="16">
        <v>0</v>
      </c>
      <c r="E297" s="16">
        <v>0</v>
      </c>
      <c r="F297" s="16">
        <f t="shared" si="106"/>
        <v>0</v>
      </c>
      <c r="G297" s="16">
        <f t="shared" si="107"/>
        <v>0</v>
      </c>
      <c r="H297" s="16">
        <f t="shared" si="108"/>
        <v>0</v>
      </c>
      <c r="I297" s="16">
        <f t="shared" si="109"/>
        <v>0</v>
      </c>
      <c r="J297" s="16">
        <f t="shared" si="110"/>
        <v>0</v>
      </c>
      <c r="K297" s="16">
        <f t="shared" si="111"/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f t="shared" si="112"/>
        <v>0</v>
      </c>
      <c r="AP297" s="16">
        <f t="shared" si="113"/>
        <v>0</v>
      </c>
      <c r="AQ297" s="16">
        <f t="shared" si="114"/>
        <v>0</v>
      </c>
      <c r="AR297" s="16">
        <f t="shared" si="115"/>
        <v>0</v>
      </c>
      <c r="AS297" s="16">
        <f t="shared" si="116"/>
        <v>0</v>
      </c>
      <c r="AT297" s="16">
        <f t="shared" si="117"/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/>
      <c r="BS297" s="16"/>
      <c r="BT297" s="16"/>
      <c r="BU297" s="16"/>
      <c r="BV297" s="16"/>
      <c r="BW297" s="16">
        <v>0</v>
      </c>
      <c r="BX297" s="16">
        <v>0</v>
      </c>
      <c r="BY297" s="16">
        <f t="shared" si="118"/>
        <v>0</v>
      </c>
      <c r="BZ297" s="16"/>
      <c r="CA297" s="17"/>
    </row>
    <row r="298" spans="1:79" ht="30">
      <c r="A298" s="13"/>
      <c r="B298" s="46" t="s">
        <v>480</v>
      </c>
      <c r="C298" s="31" t="s">
        <v>258</v>
      </c>
      <c r="D298" s="16">
        <v>0.10818790758534758</v>
      </c>
      <c r="E298" s="16">
        <v>0</v>
      </c>
      <c r="F298" s="16">
        <f t="shared" si="106"/>
        <v>0.10818790758534758</v>
      </c>
      <c r="G298" s="16">
        <f t="shared" si="107"/>
        <v>0</v>
      </c>
      <c r="H298" s="16">
        <f t="shared" si="108"/>
        <v>0</v>
      </c>
      <c r="I298" s="16">
        <f t="shared" si="109"/>
        <v>0.114</v>
      </c>
      <c r="J298" s="16">
        <f t="shared" si="110"/>
        <v>0</v>
      </c>
      <c r="K298" s="16">
        <f t="shared" si="111"/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0.10818790758534758</v>
      </c>
      <c r="U298" s="16">
        <v>0</v>
      </c>
      <c r="V298" s="16">
        <v>0</v>
      </c>
      <c r="W298" s="16">
        <v>0.114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f t="shared" si="112"/>
        <v>0.10841709</v>
      </c>
      <c r="AP298" s="16">
        <f t="shared" si="113"/>
        <v>0</v>
      </c>
      <c r="AQ298" s="16">
        <f t="shared" si="114"/>
        <v>0</v>
      </c>
      <c r="AR298" s="16">
        <f t="shared" si="115"/>
        <v>0.124</v>
      </c>
      <c r="AS298" s="16">
        <f t="shared" si="116"/>
        <v>0</v>
      </c>
      <c r="AT298" s="16">
        <f t="shared" si="117"/>
        <v>0</v>
      </c>
      <c r="AU298" s="16">
        <v>0</v>
      </c>
      <c r="AV298" s="16">
        <v>0.006368</v>
      </c>
      <c r="AW298" s="16">
        <v>0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0.1015266</v>
      </c>
      <c r="BD298" s="16">
        <v>0</v>
      </c>
      <c r="BE298" s="16">
        <v>0</v>
      </c>
      <c r="BF298" s="16">
        <v>0.124</v>
      </c>
      <c r="BG298" s="16">
        <v>0</v>
      </c>
      <c r="BH298" s="16">
        <v>0</v>
      </c>
      <c r="BI298" s="16">
        <v>0</v>
      </c>
      <c r="BJ298" s="16">
        <v>0.00052249</v>
      </c>
      <c r="BK298" s="16">
        <v>0</v>
      </c>
      <c r="BL298" s="16">
        <v>0</v>
      </c>
      <c r="BM298" s="16">
        <v>0</v>
      </c>
      <c r="BN298" s="16">
        <v>0</v>
      </c>
      <c r="BO298" s="16">
        <v>0</v>
      </c>
      <c r="BP298" s="16">
        <v>0</v>
      </c>
      <c r="BQ298" s="16">
        <v>0</v>
      </c>
      <c r="BR298" s="16"/>
      <c r="BS298" s="16"/>
      <c r="BT298" s="16"/>
      <c r="BU298" s="16"/>
      <c r="BV298" s="16"/>
      <c r="BW298" s="16">
        <v>0</v>
      </c>
      <c r="BX298" s="16">
        <v>0</v>
      </c>
      <c r="BY298" s="16">
        <f t="shared" si="118"/>
        <v>0.00022918241465241795</v>
      </c>
      <c r="BZ298" s="16">
        <f t="shared" si="119"/>
        <v>0.21183736682551133</v>
      </c>
      <c r="CA298" s="17"/>
    </row>
    <row r="299" spans="1:79" ht="30">
      <c r="A299" s="13"/>
      <c r="B299" s="46" t="s">
        <v>481</v>
      </c>
      <c r="C299" s="31" t="s">
        <v>258</v>
      </c>
      <c r="D299" s="16">
        <v>0.15686296678680062</v>
      </c>
      <c r="E299" s="16">
        <v>0</v>
      </c>
      <c r="F299" s="16">
        <f t="shared" si="106"/>
        <v>0.15686296678680062</v>
      </c>
      <c r="G299" s="16">
        <f t="shared" si="107"/>
        <v>0</v>
      </c>
      <c r="H299" s="16">
        <f t="shared" si="108"/>
        <v>0</v>
      </c>
      <c r="I299" s="16">
        <f t="shared" si="109"/>
        <v>0.159</v>
      </c>
      <c r="J299" s="16">
        <f t="shared" si="110"/>
        <v>0</v>
      </c>
      <c r="K299" s="16">
        <f t="shared" si="111"/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0.15686296678680062</v>
      </c>
      <c r="U299" s="16">
        <v>0</v>
      </c>
      <c r="V299" s="16">
        <v>0</v>
      </c>
      <c r="W299" s="16">
        <v>0.159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f t="shared" si="112"/>
        <v>0.15616265</v>
      </c>
      <c r="AP299" s="16">
        <f t="shared" si="113"/>
        <v>0</v>
      </c>
      <c r="AQ299" s="16">
        <f t="shared" si="114"/>
        <v>0</v>
      </c>
      <c r="AR299" s="16">
        <f t="shared" si="115"/>
        <v>0.169</v>
      </c>
      <c r="AS299" s="16">
        <f t="shared" si="116"/>
        <v>0</v>
      </c>
      <c r="AT299" s="16">
        <f t="shared" si="117"/>
        <v>0</v>
      </c>
      <c r="AU299" s="16">
        <v>0</v>
      </c>
      <c r="AV299" s="16">
        <v>0.006368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0.14908253999999999</v>
      </c>
      <c r="BD299" s="16">
        <v>0</v>
      </c>
      <c r="BE299" s="16">
        <v>0</v>
      </c>
      <c r="BF299" s="16">
        <v>0.169</v>
      </c>
      <c r="BG299" s="16">
        <v>0</v>
      </c>
      <c r="BH299" s="16">
        <v>0</v>
      </c>
      <c r="BI299" s="16">
        <v>0</v>
      </c>
      <c r="BJ299" s="16">
        <v>0.00071211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/>
      <c r="BS299" s="16"/>
      <c r="BT299" s="16"/>
      <c r="BU299" s="16"/>
      <c r="BV299" s="16"/>
      <c r="BW299" s="16">
        <v>0</v>
      </c>
      <c r="BX299" s="16">
        <v>0</v>
      </c>
      <c r="BY299" s="16">
        <f t="shared" si="118"/>
        <v>-0.000700316786800631</v>
      </c>
      <c r="BZ299" s="16">
        <f t="shared" si="119"/>
        <v>-0.4464513206309954</v>
      </c>
      <c r="CA299" s="17"/>
    </row>
    <row r="300" spans="1:79" ht="30">
      <c r="A300" s="13"/>
      <c r="B300" s="46" t="s">
        <v>482</v>
      </c>
      <c r="C300" s="31" t="s">
        <v>258</v>
      </c>
      <c r="D300" s="16">
        <v>0.07451406402817759</v>
      </c>
      <c r="E300" s="16">
        <v>0</v>
      </c>
      <c r="F300" s="16">
        <f t="shared" si="106"/>
        <v>0.07451406402817759</v>
      </c>
      <c r="G300" s="16">
        <f t="shared" si="107"/>
        <v>0</v>
      </c>
      <c r="H300" s="16">
        <f t="shared" si="108"/>
        <v>0</v>
      </c>
      <c r="I300" s="16">
        <f t="shared" si="109"/>
        <v>0.064</v>
      </c>
      <c r="J300" s="16">
        <f t="shared" si="110"/>
        <v>0</v>
      </c>
      <c r="K300" s="16">
        <f t="shared" si="111"/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f>S301+S327</f>
        <v>0</v>
      </c>
      <c r="T300" s="16">
        <v>0.07451406402817759</v>
      </c>
      <c r="U300" s="16">
        <v>0</v>
      </c>
      <c r="V300" s="16">
        <v>0</v>
      </c>
      <c r="W300" s="16">
        <v>0.064</v>
      </c>
      <c r="X300" s="16">
        <v>0</v>
      </c>
      <c r="Y300" s="16">
        <v>0</v>
      </c>
      <c r="Z300" s="16">
        <f>Z301+Z327</f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f aca="true" t="shared" si="125" ref="AG300:AN300">AG301+AG327</f>
        <v>0</v>
      </c>
      <c r="AH300" s="16">
        <v>0</v>
      </c>
      <c r="AI300" s="16">
        <f t="shared" si="125"/>
        <v>0</v>
      </c>
      <c r="AJ300" s="16">
        <f t="shared" si="125"/>
        <v>0</v>
      </c>
      <c r="AK300" s="16">
        <v>0</v>
      </c>
      <c r="AL300" s="16">
        <f t="shared" si="125"/>
        <v>0</v>
      </c>
      <c r="AM300" s="16">
        <f t="shared" si="125"/>
        <v>0</v>
      </c>
      <c r="AN300" s="16">
        <f t="shared" si="125"/>
        <v>0</v>
      </c>
      <c r="AO300" s="16">
        <f t="shared" si="112"/>
        <v>0.07390005999999999</v>
      </c>
      <c r="AP300" s="16">
        <f t="shared" si="113"/>
        <v>0</v>
      </c>
      <c r="AQ300" s="16">
        <f t="shared" si="114"/>
        <v>0</v>
      </c>
      <c r="AR300" s="16">
        <f t="shared" si="115"/>
        <v>0.074</v>
      </c>
      <c r="AS300" s="16">
        <f t="shared" si="116"/>
        <v>0</v>
      </c>
      <c r="AT300" s="16">
        <f t="shared" si="117"/>
        <v>0</v>
      </c>
      <c r="AU300" s="16">
        <v>0</v>
      </c>
      <c r="AV300" s="16">
        <v>0.006368</v>
      </c>
      <c r="AW300" s="16">
        <v>0</v>
      </c>
      <c r="AX300" s="16">
        <v>0</v>
      </c>
      <c r="AY300" s="16">
        <v>0</v>
      </c>
      <c r="AZ300" s="16">
        <v>0</v>
      </c>
      <c r="BA300" s="16">
        <v>0</v>
      </c>
      <c r="BB300" s="16">
        <f>BB301+BB327</f>
        <v>0</v>
      </c>
      <c r="BC300" s="16">
        <v>0.06722025</v>
      </c>
      <c r="BD300" s="16">
        <v>0</v>
      </c>
      <c r="BE300" s="16">
        <v>0</v>
      </c>
      <c r="BF300" s="16">
        <v>0.074</v>
      </c>
      <c r="BG300" s="16">
        <v>0</v>
      </c>
      <c r="BH300" s="16">
        <v>0</v>
      </c>
      <c r="BI300" s="16">
        <f>BI301+BI327</f>
        <v>0</v>
      </c>
      <c r="BJ300" s="16">
        <v>0.00031181</v>
      </c>
      <c r="BK300" s="16">
        <v>0</v>
      </c>
      <c r="BL300" s="16">
        <v>0</v>
      </c>
      <c r="BM300" s="16">
        <v>0</v>
      </c>
      <c r="BN300" s="16">
        <v>0</v>
      </c>
      <c r="BO300" s="16">
        <v>0</v>
      </c>
      <c r="BP300" s="16">
        <f>BP301+BP327</f>
        <v>0</v>
      </c>
      <c r="BQ300" s="16">
        <v>0</v>
      </c>
      <c r="BR300" s="16"/>
      <c r="BS300" s="16"/>
      <c r="BT300" s="16"/>
      <c r="BU300" s="16"/>
      <c r="BV300" s="16"/>
      <c r="BW300" s="16">
        <f>BW301+BW327</f>
        <v>0</v>
      </c>
      <c r="BX300" s="16">
        <v>0</v>
      </c>
      <c r="BY300" s="16">
        <f t="shared" si="118"/>
        <v>-0.0006140040281776005</v>
      </c>
      <c r="BZ300" s="16">
        <f t="shared" si="119"/>
        <v>-0.8240109248979012</v>
      </c>
      <c r="CA300" s="17"/>
    </row>
    <row r="301" spans="1:79" ht="30">
      <c r="A301" s="13"/>
      <c r="B301" s="46" t="s">
        <v>483</v>
      </c>
      <c r="C301" s="31" t="s">
        <v>258</v>
      </c>
      <c r="D301" s="16">
        <v>0.17148137059079302</v>
      </c>
      <c r="E301" s="16">
        <v>0</v>
      </c>
      <c r="F301" s="16">
        <f t="shared" si="106"/>
        <v>0.17148137059079302</v>
      </c>
      <c r="G301" s="16">
        <f t="shared" si="107"/>
        <v>0</v>
      </c>
      <c r="H301" s="16">
        <f t="shared" si="108"/>
        <v>0</v>
      </c>
      <c r="I301" s="16">
        <f t="shared" si="109"/>
        <v>0.145</v>
      </c>
      <c r="J301" s="16">
        <f t="shared" si="110"/>
        <v>0</v>
      </c>
      <c r="K301" s="16">
        <f t="shared" si="111"/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0.17148137059079302</v>
      </c>
      <c r="U301" s="16">
        <v>0</v>
      </c>
      <c r="V301" s="16">
        <v>0</v>
      </c>
      <c r="W301" s="16">
        <v>0.145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f t="shared" si="112"/>
        <v>0.17140056</v>
      </c>
      <c r="AP301" s="16">
        <f t="shared" si="113"/>
        <v>0</v>
      </c>
      <c r="AQ301" s="16">
        <f t="shared" si="114"/>
        <v>0</v>
      </c>
      <c r="AR301" s="16">
        <f t="shared" si="115"/>
        <v>0.147</v>
      </c>
      <c r="AS301" s="16">
        <f t="shared" si="116"/>
        <v>0</v>
      </c>
      <c r="AT301" s="16">
        <f t="shared" si="117"/>
        <v>0</v>
      </c>
      <c r="AU301" s="16">
        <v>0</v>
      </c>
      <c r="AV301" s="16">
        <v>0.006368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0</v>
      </c>
      <c r="BC301" s="16">
        <v>0.16441315</v>
      </c>
      <c r="BD301" s="16">
        <v>0</v>
      </c>
      <c r="BE301" s="16">
        <v>0</v>
      </c>
      <c r="BF301" s="16">
        <v>0.147</v>
      </c>
      <c r="BG301" s="16">
        <v>0</v>
      </c>
      <c r="BH301" s="16">
        <v>0</v>
      </c>
      <c r="BI301" s="16">
        <v>0</v>
      </c>
      <c r="BJ301" s="16">
        <v>0.00061941</v>
      </c>
      <c r="BK301" s="16">
        <v>0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/>
      <c r="BS301" s="16"/>
      <c r="BT301" s="16"/>
      <c r="BU301" s="16"/>
      <c r="BV301" s="16"/>
      <c r="BW301" s="16">
        <v>0</v>
      </c>
      <c r="BX301" s="16">
        <v>0</v>
      </c>
      <c r="BY301" s="16">
        <f t="shared" si="118"/>
        <v>-8.081059079301234E-05</v>
      </c>
      <c r="BZ301" s="16">
        <f t="shared" si="119"/>
        <v>-0.047124997027141284</v>
      </c>
      <c r="CA301" s="17"/>
    </row>
    <row r="302" spans="1:79" ht="30">
      <c r="A302" s="13"/>
      <c r="B302" s="46" t="s">
        <v>484</v>
      </c>
      <c r="C302" s="31" t="s">
        <v>258</v>
      </c>
      <c r="D302" s="16">
        <v>0.11509331138934001</v>
      </c>
      <c r="E302" s="16">
        <v>0</v>
      </c>
      <c r="F302" s="16">
        <f t="shared" si="106"/>
        <v>0.11509331138934001</v>
      </c>
      <c r="G302" s="16">
        <f t="shared" si="107"/>
        <v>0</v>
      </c>
      <c r="H302" s="16">
        <f t="shared" si="108"/>
        <v>0</v>
      </c>
      <c r="I302" s="16">
        <f t="shared" si="109"/>
        <v>0.1</v>
      </c>
      <c r="J302" s="16">
        <f t="shared" si="110"/>
        <v>0</v>
      </c>
      <c r="K302" s="16">
        <f t="shared" si="111"/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0.11509331138934001</v>
      </c>
      <c r="AB302" s="16">
        <v>0</v>
      </c>
      <c r="AC302" s="16">
        <v>0</v>
      </c>
      <c r="AD302" s="16">
        <v>0.1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f t="shared" si="112"/>
        <v>0.11579539999999999</v>
      </c>
      <c r="AP302" s="16">
        <f t="shared" si="113"/>
        <v>0</v>
      </c>
      <c r="AQ302" s="16">
        <f t="shared" si="114"/>
        <v>0</v>
      </c>
      <c r="AR302" s="16">
        <f t="shared" si="115"/>
        <v>0.114</v>
      </c>
      <c r="AS302" s="16">
        <f t="shared" si="116"/>
        <v>0</v>
      </c>
      <c r="AT302" s="16">
        <f t="shared" si="117"/>
        <v>0</v>
      </c>
      <c r="AU302" s="16">
        <v>0</v>
      </c>
      <c r="AV302" s="16">
        <v>0.006368</v>
      </c>
      <c r="AW302" s="16">
        <v>0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0.1094274</v>
      </c>
      <c r="BK302" s="16">
        <v>0</v>
      </c>
      <c r="BL302" s="16">
        <v>0</v>
      </c>
      <c r="BM302" s="16">
        <v>0.114</v>
      </c>
      <c r="BN302" s="16">
        <v>0</v>
      </c>
      <c r="BO302" s="16">
        <v>0</v>
      </c>
      <c r="BP302" s="16">
        <v>0</v>
      </c>
      <c r="BQ302" s="16">
        <v>0</v>
      </c>
      <c r="BR302" s="16"/>
      <c r="BS302" s="16"/>
      <c r="BT302" s="16"/>
      <c r="BU302" s="16"/>
      <c r="BV302" s="16"/>
      <c r="BW302" s="16">
        <v>0</v>
      </c>
      <c r="BX302" s="16">
        <v>0</v>
      </c>
      <c r="BY302" s="16">
        <f t="shared" si="118"/>
        <v>0.0007020886106599844</v>
      </c>
      <c r="BZ302" s="16">
        <f t="shared" si="119"/>
        <v>0.6100168656065031</v>
      </c>
      <c r="CA302" s="17"/>
    </row>
    <row r="303" spans="1:79" ht="15">
      <c r="A303" s="13"/>
      <c r="B303" s="46" t="s">
        <v>485</v>
      </c>
      <c r="C303" s="31" t="s">
        <v>258</v>
      </c>
      <c r="D303" s="16">
        <v>0</v>
      </c>
      <c r="E303" s="16">
        <v>0</v>
      </c>
      <c r="F303" s="16">
        <f t="shared" si="106"/>
        <v>0</v>
      </c>
      <c r="G303" s="16">
        <f t="shared" si="107"/>
        <v>0</v>
      </c>
      <c r="H303" s="16">
        <f t="shared" si="108"/>
        <v>0</v>
      </c>
      <c r="I303" s="16">
        <f t="shared" si="109"/>
        <v>0</v>
      </c>
      <c r="J303" s="16">
        <f t="shared" si="110"/>
        <v>0</v>
      </c>
      <c r="K303" s="16">
        <f t="shared" si="111"/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f t="shared" si="112"/>
        <v>0</v>
      </c>
      <c r="AP303" s="16">
        <f t="shared" si="113"/>
        <v>0</v>
      </c>
      <c r="AQ303" s="16">
        <f t="shared" si="114"/>
        <v>0</v>
      </c>
      <c r="AR303" s="16">
        <f t="shared" si="115"/>
        <v>0</v>
      </c>
      <c r="AS303" s="16">
        <f t="shared" si="116"/>
        <v>0</v>
      </c>
      <c r="AT303" s="16">
        <f t="shared" si="117"/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0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/>
      <c r="BS303" s="16"/>
      <c r="BT303" s="16"/>
      <c r="BU303" s="16"/>
      <c r="BV303" s="16"/>
      <c r="BW303" s="16">
        <v>0</v>
      </c>
      <c r="BX303" s="16">
        <v>0</v>
      </c>
      <c r="BY303" s="16">
        <f t="shared" si="118"/>
        <v>0</v>
      </c>
      <c r="BZ303" s="16"/>
      <c r="CA303" s="17"/>
    </row>
    <row r="304" spans="1:79" ht="15">
      <c r="A304" s="13"/>
      <c r="B304" s="46" t="s">
        <v>486</v>
      </c>
      <c r="C304" s="31" t="s">
        <v>258</v>
      </c>
      <c r="D304" s="16">
        <v>2.564580014761812</v>
      </c>
      <c r="E304" s="16">
        <v>0</v>
      </c>
      <c r="F304" s="16">
        <f t="shared" si="106"/>
        <v>2.564580014761812</v>
      </c>
      <c r="G304" s="16">
        <f t="shared" si="107"/>
        <v>0</v>
      </c>
      <c r="H304" s="16">
        <f t="shared" si="108"/>
        <v>0</v>
      </c>
      <c r="I304" s="16">
        <f t="shared" si="109"/>
        <v>0.58</v>
      </c>
      <c r="J304" s="16">
        <f t="shared" si="110"/>
        <v>0</v>
      </c>
      <c r="K304" s="16">
        <f t="shared" si="111"/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2.564580014761812</v>
      </c>
      <c r="AB304" s="16">
        <v>0</v>
      </c>
      <c r="AC304" s="16">
        <v>0</v>
      </c>
      <c r="AD304" s="16">
        <v>0.58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f t="shared" si="112"/>
        <v>1.6973942900000003</v>
      </c>
      <c r="AP304" s="16">
        <f t="shared" si="113"/>
        <v>0</v>
      </c>
      <c r="AQ304" s="16">
        <f t="shared" si="114"/>
        <v>0</v>
      </c>
      <c r="AR304" s="16">
        <f t="shared" si="115"/>
        <v>0.6</v>
      </c>
      <c r="AS304" s="16">
        <f t="shared" si="116"/>
        <v>0</v>
      </c>
      <c r="AT304" s="16">
        <f t="shared" si="117"/>
        <v>0</v>
      </c>
      <c r="AU304" s="16">
        <v>0</v>
      </c>
      <c r="AV304" s="16">
        <v>0.01200368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1.6853906100000002</v>
      </c>
      <c r="BK304" s="16">
        <v>0</v>
      </c>
      <c r="BL304" s="16">
        <v>0</v>
      </c>
      <c r="BM304" s="16">
        <v>0.6</v>
      </c>
      <c r="BN304" s="16">
        <v>0</v>
      </c>
      <c r="BO304" s="16">
        <v>0</v>
      </c>
      <c r="BP304" s="16">
        <v>0</v>
      </c>
      <c r="BQ304" s="16">
        <v>0</v>
      </c>
      <c r="BR304" s="16"/>
      <c r="BS304" s="16"/>
      <c r="BT304" s="16"/>
      <c r="BU304" s="16"/>
      <c r="BV304" s="16"/>
      <c r="BW304" s="16">
        <v>0</v>
      </c>
      <c r="BX304" s="16">
        <v>0</v>
      </c>
      <c r="BY304" s="16">
        <f t="shared" si="118"/>
        <v>-0.8671857247618118</v>
      </c>
      <c r="BZ304" s="16">
        <f t="shared" si="119"/>
        <v>-33.81394691412475</v>
      </c>
      <c r="CA304" s="17" t="s">
        <v>646</v>
      </c>
    </row>
    <row r="305" spans="1:80" s="27" customFormat="1" ht="29.25">
      <c r="A305" s="13"/>
      <c r="B305" s="46" t="s">
        <v>487</v>
      </c>
      <c r="C305" s="31" t="s">
        <v>258</v>
      </c>
      <c r="D305" s="26">
        <v>0.6160495654754892</v>
      </c>
      <c r="E305" s="26">
        <v>0</v>
      </c>
      <c r="F305" s="16">
        <f t="shared" si="106"/>
        <v>0.6160495654754892</v>
      </c>
      <c r="G305" s="16">
        <f t="shared" si="107"/>
        <v>0</v>
      </c>
      <c r="H305" s="16">
        <f t="shared" si="108"/>
        <v>0</v>
      </c>
      <c r="I305" s="16">
        <f t="shared" si="109"/>
        <v>0.278</v>
      </c>
      <c r="J305" s="16">
        <f t="shared" si="110"/>
        <v>0</v>
      </c>
      <c r="K305" s="16">
        <f t="shared" si="111"/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1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0.6160495654754892</v>
      </c>
      <c r="AI305" s="26">
        <v>0</v>
      </c>
      <c r="AJ305" s="26">
        <v>0</v>
      </c>
      <c r="AK305" s="26">
        <v>0.278</v>
      </c>
      <c r="AL305" s="26">
        <v>0</v>
      </c>
      <c r="AM305" s="26">
        <v>0</v>
      </c>
      <c r="AN305" s="26">
        <v>0</v>
      </c>
      <c r="AO305" s="16">
        <f t="shared" si="112"/>
        <v>0.6373652</v>
      </c>
      <c r="AP305" s="16">
        <f t="shared" si="113"/>
        <v>0</v>
      </c>
      <c r="AQ305" s="16">
        <f t="shared" si="114"/>
        <v>0</v>
      </c>
      <c r="AR305" s="16">
        <f t="shared" si="115"/>
        <v>0.305</v>
      </c>
      <c r="AS305" s="16">
        <f t="shared" si="116"/>
        <v>0</v>
      </c>
      <c r="AT305" s="16">
        <f t="shared" si="117"/>
        <v>0</v>
      </c>
      <c r="AU305" s="26">
        <v>0</v>
      </c>
      <c r="AV305" s="26">
        <v>0.00786448</v>
      </c>
      <c r="AW305" s="26">
        <v>0</v>
      </c>
      <c r="AX305" s="26">
        <v>0</v>
      </c>
      <c r="AY305" s="26">
        <v>0</v>
      </c>
      <c r="AZ305" s="26">
        <v>0</v>
      </c>
      <c r="BA305" s="26">
        <v>0</v>
      </c>
      <c r="BB305" s="26">
        <v>0</v>
      </c>
      <c r="BC305" s="26">
        <v>0</v>
      </c>
      <c r="BD305" s="26">
        <v>0</v>
      </c>
      <c r="BE305" s="26">
        <v>0</v>
      </c>
      <c r="BF305" s="26">
        <v>0</v>
      </c>
      <c r="BG305" s="26">
        <v>0</v>
      </c>
      <c r="BH305" s="26">
        <v>0</v>
      </c>
      <c r="BI305" s="26">
        <v>0</v>
      </c>
      <c r="BJ305" s="26">
        <v>0.00117139</v>
      </c>
      <c r="BK305" s="26">
        <v>0</v>
      </c>
      <c r="BL305" s="26">
        <v>0</v>
      </c>
      <c r="BM305" s="26">
        <v>0</v>
      </c>
      <c r="BN305" s="26">
        <v>0</v>
      </c>
      <c r="BO305" s="26">
        <v>0</v>
      </c>
      <c r="BP305" s="26">
        <v>0</v>
      </c>
      <c r="BQ305" s="26">
        <v>0.62832933</v>
      </c>
      <c r="BR305" s="26"/>
      <c r="BS305" s="26"/>
      <c r="BT305" s="26">
        <v>0.305</v>
      </c>
      <c r="BU305" s="26"/>
      <c r="BV305" s="26"/>
      <c r="BW305" s="26">
        <v>0</v>
      </c>
      <c r="BX305" s="26">
        <v>0</v>
      </c>
      <c r="BY305" s="16">
        <f t="shared" si="118"/>
        <v>0.021315634524510796</v>
      </c>
      <c r="BZ305" s="16">
        <f t="shared" si="119"/>
        <v>3.4600518722967726</v>
      </c>
      <c r="CA305" s="17"/>
      <c r="CB305" s="1"/>
    </row>
    <row r="306" spans="1:80" s="27" customFormat="1" ht="30">
      <c r="A306" s="13"/>
      <c r="B306" s="46" t="s">
        <v>488</v>
      </c>
      <c r="C306" s="31" t="s">
        <v>258</v>
      </c>
      <c r="D306" s="26">
        <v>0.6081850854754891</v>
      </c>
      <c r="E306" s="26">
        <v>0</v>
      </c>
      <c r="F306" s="16">
        <f t="shared" si="106"/>
        <v>0.6081850854754891</v>
      </c>
      <c r="G306" s="16">
        <f t="shared" si="107"/>
        <v>0</v>
      </c>
      <c r="H306" s="16">
        <f t="shared" si="108"/>
        <v>0</v>
      </c>
      <c r="I306" s="16">
        <f t="shared" si="109"/>
        <v>0.278</v>
      </c>
      <c r="J306" s="16">
        <f t="shared" si="110"/>
        <v>0</v>
      </c>
      <c r="K306" s="16">
        <f t="shared" si="111"/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1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0.6081850854754891</v>
      </c>
      <c r="AI306" s="26">
        <v>0</v>
      </c>
      <c r="AJ306" s="26">
        <v>0</v>
      </c>
      <c r="AK306" s="26">
        <v>0.278</v>
      </c>
      <c r="AL306" s="26">
        <v>0</v>
      </c>
      <c r="AM306" s="26">
        <v>0</v>
      </c>
      <c r="AN306" s="26">
        <v>0</v>
      </c>
      <c r="AO306" s="16">
        <f t="shared" si="112"/>
        <v>0.62871453</v>
      </c>
      <c r="AP306" s="16">
        <f t="shared" si="113"/>
        <v>0</v>
      </c>
      <c r="AQ306" s="16">
        <f t="shared" si="114"/>
        <v>0</v>
      </c>
      <c r="AR306" s="16">
        <f t="shared" si="115"/>
        <v>0.305</v>
      </c>
      <c r="AS306" s="16">
        <f t="shared" si="116"/>
        <v>0</v>
      </c>
      <c r="AT306" s="16">
        <f t="shared" si="117"/>
        <v>0</v>
      </c>
      <c r="AU306" s="26">
        <v>0</v>
      </c>
      <c r="AV306" s="26">
        <v>0</v>
      </c>
      <c r="AW306" s="26">
        <v>0</v>
      </c>
      <c r="AX306" s="26">
        <v>0</v>
      </c>
      <c r="AY306" s="26">
        <v>0</v>
      </c>
      <c r="AZ306" s="26">
        <v>0</v>
      </c>
      <c r="BA306" s="26">
        <v>0</v>
      </c>
      <c r="BB306" s="26">
        <v>0</v>
      </c>
      <c r="BC306" s="26">
        <v>0</v>
      </c>
      <c r="BD306" s="26">
        <v>0</v>
      </c>
      <c r="BE306" s="26">
        <v>0</v>
      </c>
      <c r="BF306" s="26">
        <v>0</v>
      </c>
      <c r="BG306" s="26">
        <v>0</v>
      </c>
      <c r="BH306" s="26">
        <v>0</v>
      </c>
      <c r="BI306" s="26">
        <v>0</v>
      </c>
      <c r="BJ306" s="26">
        <v>0.00117139</v>
      </c>
      <c r="BK306" s="26">
        <v>0</v>
      </c>
      <c r="BL306" s="26">
        <v>0</v>
      </c>
      <c r="BM306" s="26">
        <v>0</v>
      </c>
      <c r="BN306" s="26">
        <v>0</v>
      </c>
      <c r="BO306" s="26">
        <v>0</v>
      </c>
      <c r="BP306" s="26">
        <v>0</v>
      </c>
      <c r="BQ306" s="26">
        <v>0.62754314</v>
      </c>
      <c r="BR306" s="26"/>
      <c r="BS306" s="26"/>
      <c r="BT306" s="26">
        <v>0.305</v>
      </c>
      <c r="BU306" s="26"/>
      <c r="BV306" s="26"/>
      <c r="BW306" s="26">
        <v>0</v>
      </c>
      <c r="BX306" s="26">
        <v>0</v>
      </c>
      <c r="BY306" s="16">
        <f t="shared" si="118"/>
        <v>0.020529444524510887</v>
      </c>
      <c r="BZ306" s="16">
        <f t="shared" si="119"/>
        <v>3.3755258086377817</v>
      </c>
      <c r="CA306" s="17"/>
      <c r="CB306" s="1"/>
    </row>
    <row r="307" spans="1:79" ht="30">
      <c r="A307" s="13"/>
      <c r="B307" s="46" t="s">
        <v>489</v>
      </c>
      <c r="C307" s="31" t="s">
        <v>258</v>
      </c>
      <c r="D307" s="16">
        <v>0.7045980458538219</v>
      </c>
      <c r="E307" s="16">
        <v>0</v>
      </c>
      <c r="F307" s="16">
        <f t="shared" si="106"/>
        <v>0.7045980458538219</v>
      </c>
      <c r="G307" s="16">
        <f t="shared" si="107"/>
        <v>0</v>
      </c>
      <c r="H307" s="16">
        <f t="shared" si="108"/>
        <v>0</v>
      </c>
      <c r="I307" s="16">
        <f t="shared" si="109"/>
        <v>0.23</v>
      </c>
      <c r="J307" s="16">
        <f t="shared" si="110"/>
        <v>0</v>
      </c>
      <c r="K307" s="16">
        <f t="shared" si="111"/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0.7045980458538219</v>
      </c>
      <c r="U307" s="16">
        <v>0</v>
      </c>
      <c r="V307" s="16">
        <v>0</v>
      </c>
      <c r="W307" s="16">
        <v>0.23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f t="shared" si="112"/>
        <v>0.70436071</v>
      </c>
      <c r="AP307" s="16">
        <f t="shared" si="113"/>
        <v>0</v>
      </c>
      <c r="AQ307" s="16">
        <f t="shared" si="114"/>
        <v>0</v>
      </c>
      <c r="AR307" s="16">
        <f t="shared" si="115"/>
        <v>0.244</v>
      </c>
      <c r="AS307" s="16">
        <f t="shared" si="116"/>
        <v>0</v>
      </c>
      <c r="AT307" s="16">
        <f t="shared" si="117"/>
        <v>0</v>
      </c>
      <c r="AU307" s="16">
        <v>0</v>
      </c>
      <c r="AV307" s="16">
        <v>0.005174</v>
      </c>
      <c r="AW307" s="16">
        <v>0</v>
      </c>
      <c r="AX307" s="16">
        <v>0</v>
      </c>
      <c r="AY307" s="16">
        <v>0</v>
      </c>
      <c r="AZ307" s="16">
        <v>0</v>
      </c>
      <c r="BA307" s="16">
        <v>0</v>
      </c>
      <c r="BB307" s="16">
        <v>0</v>
      </c>
      <c r="BC307" s="16">
        <v>0.69815858</v>
      </c>
      <c r="BD307" s="16">
        <v>0</v>
      </c>
      <c r="BE307" s="16">
        <v>0</v>
      </c>
      <c r="BF307" s="16">
        <v>0.244</v>
      </c>
      <c r="BG307" s="16">
        <v>0</v>
      </c>
      <c r="BH307" s="16">
        <v>0</v>
      </c>
      <c r="BI307" s="16">
        <v>0</v>
      </c>
      <c r="BJ307" s="16">
        <v>0.00102813</v>
      </c>
      <c r="BK307" s="16">
        <v>0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/>
      <c r="BS307" s="16"/>
      <c r="BT307" s="16"/>
      <c r="BU307" s="16"/>
      <c r="BV307" s="16"/>
      <c r="BW307" s="16">
        <v>0</v>
      </c>
      <c r="BX307" s="16">
        <v>0</v>
      </c>
      <c r="BY307" s="16">
        <f t="shared" si="118"/>
        <v>-0.00023733585382190725</v>
      </c>
      <c r="BZ307" s="16">
        <f t="shared" si="119"/>
        <v>-0.033683864895524517</v>
      </c>
      <c r="CA307" s="17"/>
    </row>
    <row r="308" spans="1:79" ht="30">
      <c r="A308" s="13"/>
      <c r="B308" s="46" t="s">
        <v>490</v>
      </c>
      <c r="C308" s="31" t="s">
        <v>258</v>
      </c>
      <c r="D308" s="16">
        <v>0.19126402598825362</v>
      </c>
      <c r="E308" s="16">
        <v>0</v>
      </c>
      <c r="F308" s="16">
        <f t="shared" si="106"/>
        <v>0.19126402598825362</v>
      </c>
      <c r="G308" s="16">
        <f t="shared" si="107"/>
        <v>0</v>
      </c>
      <c r="H308" s="16">
        <f t="shared" si="108"/>
        <v>0</v>
      </c>
      <c r="I308" s="16">
        <f t="shared" si="109"/>
        <v>0.204</v>
      </c>
      <c r="J308" s="16">
        <f t="shared" si="110"/>
        <v>0</v>
      </c>
      <c r="K308" s="16">
        <f t="shared" si="111"/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0.19126402598825362</v>
      </c>
      <c r="U308" s="16">
        <v>0</v>
      </c>
      <c r="V308" s="16">
        <v>0</v>
      </c>
      <c r="W308" s="16">
        <v>0.204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f t="shared" si="112"/>
        <v>0.17956129</v>
      </c>
      <c r="AP308" s="16">
        <f t="shared" si="113"/>
        <v>0</v>
      </c>
      <c r="AQ308" s="16">
        <f t="shared" si="114"/>
        <v>0</v>
      </c>
      <c r="AR308" s="16">
        <f t="shared" si="115"/>
        <v>0.214</v>
      </c>
      <c r="AS308" s="16">
        <f t="shared" si="116"/>
        <v>0</v>
      </c>
      <c r="AT308" s="16">
        <f t="shared" si="117"/>
        <v>0</v>
      </c>
      <c r="AU308" s="16">
        <v>0</v>
      </c>
      <c r="AV308" s="16">
        <v>0.006368</v>
      </c>
      <c r="AW308" s="16">
        <v>0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0.17229157</v>
      </c>
      <c r="BD308" s="16">
        <v>0</v>
      </c>
      <c r="BE308" s="16">
        <v>0</v>
      </c>
      <c r="BF308" s="16">
        <v>0.214</v>
      </c>
      <c r="BG308" s="16">
        <v>0</v>
      </c>
      <c r="BH308" s="16">
        <v>0</v>
      </c>
      <c r="BI308" s="16">
        <v>0</v>
      </c>
      <c r="BJ308" s="16">
        <v>0.0009017200000000001</v>
      </c>
      <c r="BK308" s="16">
        <v>0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/>
      <c r="BS308" s="16"/>
      <c r="BT308" s="16"/>
      <c r="BU308" s="16"/>
      <c r="BV308" s="16"/>
      <c r="BW308" s="16">
        <v>0</v>
      </c>
      <c r="BX308" s="16">
        <v>0</v>
      </c>
      <c r="BY308" s="16">
        <f t="shared" si="118"/>
        <v>-0.01170273598825361</v>
      </c>
      <c r="BZ308" s="16">
        <f t="shared" si="119"/>
        <v>-6.1186289098465005</v>
      </c>
      <c r="CA308" s="17"/>
    </row>
    <row r="309" spans="1:79" ht="30">
      <c r="A309" s="13"/>
      <c r="B309" s="46" t="s">
        <v>491</v>
      </c>
      <c r="C309" s="31" t="s">
        <v>258</v>
      </c>
      <c r="D309" s="16">
        <v>0.1087338251316268</v>
      </c>
      <c r="E309" s="16">
        <v>0</v>
      </c>
      <c r="F309" s="16">
        <f t="shared" si="106"/>
        <v>0.1087338251316268</v>
      </c>
      <c r="G309" s="16">
        <f t="shared" si="107"/>
        <v>0</v>
      </c>
      <c r="H309" s="16">
        <f t="shared" si="108"/>
        <v>0</v>
      </c>
      <c r="I309" s="16">
        <f t="shared" si="109"/>
        <v>0.102</v>
      </c>
      <c r="J309" s="16">
        <f t="shared" si="110"/>
        <v>0</v>
      </c>
      <c r="K309" s="16">
        <f t="shared" si="111"/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0.1087338251316268</v>
      </c>
      <c r="U309" s="16">
        <v>0</v>
      </c>
      <c r="V309" s="16">
        <v>0</v>
      </c>
      <c r="W309" s="16">
        <v>0.102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f t="shared" si="112"/>
        <v>0.09929247999999999</v>
      </c>
      <c r="AP309" s="16">
        <f t="shared" si="113"/>
        <v>0</v>
      </c>
      <c r="AQ309" s="16">
        <f t="shared" si="114"/>
        <v>0</v>
      </c>
      <c r="AR309" s="16">
        <f t="shared" si="115"/>
        <v>0.112</v>
      </c>
      <c r="AS309" s="16">
        <f t="shared" si="116"/>
        <v>0</v>
      </c>
      <c r="AT309" s="16">
        <f t="shared" si="117"/>
        <v>0</v>
      </c>
      <c r="AU309" s="16">
        <v>0</v>
      </c>
      <c r="AV309" s="16">
        <v>0.006368</v>
      </c>
      <c r="AW309" s="16">
        <v>0</v>
      </c>
      <c r="AX309" s="16">
        <v>0</v>
      </c>
      <c r="AY309" s="16">
        <v>0</v>
      </c>
      <c r="AZ309" s="16">
        <v>0</v>
      </c>
      <c r="BA309" s="16">
        <v>0</v>
      </c>
      <c r="BB309" s="16">
        <v>0</v>
      </c>
      <c r="BC309" s="16">
        <v>0.09245255</v>
      </c>
      <c r="BD309" s="16">
        <v>0</v>
      </c>
      <c r="BE309" s="16">
        <v>0</v>
      </c>
      <c r="BF309" s="16">
        <v>0.112</v>
      </c>
      <c r="BG309" s="16">
        <v>0</v>
      </c>
      <c r="BH309" s="16">
        <v>0</v>
      </c>
      <c r="BI309" s="16">
        <v>0</v>
      </c>
      <c r="BJ309" s="16">
        <v>0.00047193</v>
      </c>
      <c r="BK309" s="16">
        <v>0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/>
      <c r="BS309" s="16"/>
      <c r="BT309" s="16"/>
      <c r="BU309" s="16"/>
      <c r="BV309" s="16"/>
      <c r="BW309" s="16">
        <v>0</v>
      </c>
      <c r="BX309" s="16">
        <v>0</v>
      </c>
      <c r="BY309" s="16">
        <f t="shared" si="118"/>
        <v>-0.00944134513162681</v>
      </c>
      <c r="BZ309" s="16">
        <f t="shared" si="119"/>
        <v>-8.682988131979789</v>
      </c>
      <c r="CA309" s="17"/>
    </row>
    <row r="310" spans="1:79" ht="30">
      <c r="A310" s="13"/>
      <c r="B310" s="46" t="s">
        <v>306</v>
      </c>
      <c r="C310" s="31" t="s">
        <v>258</v>
      </c>
      <c r="D310" s="16">
        <v>0.16190863697191743</v>
      </c>
      <c r="E310" s="16">
        <v>0</v>
      </c>
      <c r="F310" s="16">
        <f t="shared" si="106"/>
        <v>0.16190863697191743</v>
      </c>
      <c r="G310" s="16">
        <f t="shared" si="107"/>
        <v>0</v>
      </c>
      <c r="H310" s="16">
        <f t="shared" si="108"/>
        <v>0</v>
      </c>
      <c r="I310" s="16">
        <f t="shared" si="109"/>
        <v>0.111</v>
      </c>
      <c r="J310" s="16">
        <f t="shared" si="110"/>
        <v>0</v>
      </c>
      <c r="K310" s="16">
        <f t="shared" si="111"/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0.16190863697191743</v>
      </c>
      <c r="U310" s="16">
        <v>0</v>
      </c>
      <c r="V310" s="16">
        <v>0</v>
      </c>
      <c r="W310" s="16">
        <v>0.111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f t="shared" si="112"/>
        <v>0.16137288000000002</v>
      </c>
      <c r="AP310" s="16">
        <f t="shared" si="113"/>
        <v>0</v>
      </c>
      <c r="AQ310" s="16">
        <f t="shared" si="114"/>
        <v>0</v>
      </c>
      <c r="AR310" s="16">
        <f t="shared" si="115"/>
        <v>0.121</v>
      </c>
      <c r="AS310" s="16">
        <f t="shared" si="116"/>
        <v>0</v>
      </c>
      <c r="AT310" s="16">
        <f t="shared" si="117"/>
        <v>0</v>
      </c>
      <c r="AU310" s="16">
        <v>0</v>
      </c>
      <c r="AV310" s="16">
        <v>0.006368</v>
      </c>
      <c r="AW310" s="16">
        <v>0</v>
      </c>
      <c r="AX310" s="16">
        <v>0</v>
      </c>
      <c r="AY310" s="16">
        <v>0</v>
      </c>
      <c r="AZ310" s="16">
        <v>0</v>
      </c>
      <c r="BA310" s="16">
        <v>0</v>
      </c>
      <c r="BB310" s="16">
        <v>0</v>
      </c>
      <c r="BC310" s="16">
        <v>0.15449503</v>
      </c>
      <c r="BD310" s="16">
        <v>0</v>
      </c>
      <c r="BE310" s="16">
        <v>0</v>
      </c>
      <c r="BF310" s="16">
        <v>0.121</v>
      </c>
      <c r="BG310" s="16">
        <v>0</v>
      </c>
      <c r="BH310" s="16">
        <v>0</v>
      </c>
      <c r="BI310" s="16">
        <v>0</v>
      </c>
      <c r="BJ310" s="16">
        <v>0.00050985</v>
      </c>
      <c r="BK310" s="16">
        <v>0</v>
      </c>
      <c r="BL310" s="16">
        <v>0</v>
      </c>
      <c r="BM310" s="16">
        <v>0</v>
      </c>
      <c r="BN310" s="16">
        <v>0</v>
      </c>
      <c r="BO310" s="16">
        <v>0</v>
      </c>
      <c r="BP310" s="16">
        <v>0</v>
      </c>
      <c r="BQ310" s="16">
        <v>0</v>
      </c>
      <c r="BR310" s="16"/>
      <c r="BS310" s="16"/>
      <c r="BT310" s="16"/>
      <c r="BU310" s="16"/>
      <c r="BV310" s="16"/>
      <c r="BW310" s="16">
        <v>0</v>
      </c>
      <c r="BX310" s="16">
        <v>0</v>
      </c>
      <c r="BY310" s="16">
        <f t="shared" si="118"/>
        <v>-0.000535756971917406</v>
      </c>
      <c r="BZ310" s="16">
        <f t="shared" si="119"/>
        <v>-0.33090079809042644</v>
      </c>
      <c r="CA310" s="17"/>
    </row>
    <row r="311" spans="1:79" ht="30">
      <c r="A311" s="13"/>
      <c r="B311" s="46" t="s">
        <v>492</v>
      </c>
      <c r="C311" s="31" t="s">
        <v>258</v>
      </c>
      <c r="D311" s="16">
        <v>0.4947813713379439</v>
      </c>
      <c r="E311" s="16">
        <v>0</v>
      </c>
      <c r="F311" s="16">
        <f t="shared" si="106"/>
        <v>0.4947813713379439</v>
      </c>
      <c r="G311" s="16">
        <f t="shared" si="107"/>
        <v>0</v>
      </c>
      <c r="H311" s="16">
        <f t="shared" si="108"/>
        <v>0</v>
      </c>
      <c r="I311" s="16">
        <f t="shared" si="109"/>
        <v>0.16</v>
      </c>
      <c r="J311" s="16">
        <f t="shared" si="110"/>
        <v>0</v>
      </c>
      <c r="K311" s="16">
        <f t="shared" si="111"/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0.4947813713379439</v>
      </c>
      <c r="U311" s="16">
        <v>0</v>
      </c>
      <c r="V311" s="16">
        <v>0</v>
      </c>
      <c r="W311" s="16">
        <v>0.16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f t="shared" si="112"/>
        <v>0.48975642</v>
      </c>
      <c r="AP311" s="16">
        <f t="shared" si="113"/>
        <v>0</v>
      </c>
      <c r="AQ311" s="16">
        <f t="shared" si="114"/>
        <v>0</v>
      </c>
      <c r="AR311" s="16">
        <f t="shared" si="115"/>
        <v>0.18</v>
      </c>
      <c r="AS311" s="16">
        <f t="shared" si="116"/>
        <v>0</v>
      </c>
      <c r="AT311" s="16">
        <f t="shared" si="117"/>
        <v>0</v>
      </c>
      <c r="AU311" s="16">
        <v>0</v>
      </c>
      <c r="AV311" s="16">
        <v>0.006368</v>
      </c>
      <c r="AW311" s="16">
        <v>0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0.48262996</v>
      </c>
      <c r="BD311" s="16">
        <v>0</v>
      </c>
      <c r="BE311" s="16">
        <v>0</v>
      </c>
      <c r="BF311" s="16">
        <v>0.18</v>
      </c>
      <c r="BG311" s="16">
        <v>0</v>
      </c>
      <c r="BH311" s="16">
        <v>0</v>
      </c>
      <c r="BI311" s="16">
        <v>0</v>
      </c>
      <c r="BJ311" s="16">
        <v>0.00075846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/>
      <c r="BS311" s="16"/>
      <c r="BT311" s="16"/>
      <c r="BU311" s="16"/>
      <c r="BV311" s="16"/>
      <c r="BW311" s="16">
        <v>0</v>
      </c>
      <c r="BX311" s="16">
        <v>0</v>
      </c>
      <c r="BY311" s="16">
        <f t="shared" si="118"/>
        <v>-0.005024951337943895</v>
      </c>
      <c r="BZ311" s="16">
        <f t="shared" si="119"/>
        <v>-1.0155902443044424</v>
      </c>
      <c r="CA311" s="17"/>
    </row>
    <row r="312" spans="1:79" ht="30">
      <c r="A312" s="13"/>
      <c r="B312" s="46" t="s">
        <v>493</v>
      </c>
      <c r="C312" s="31" t="s">
        <v>258</v>
      </c>
      <c r="D312" s="16">
        <v>0.447439999250831</v>
      </c>
      <c r="E312" s="16">
        <v>0</v>
      </c>
      <c r="F312" s="16">
        <f t="shared" si="106"/>
        <v>0.447439999250831</v>
      </c>
      <c r="G312" s="16">
        <f t="shared" si="107"/>
        <v>0</v>
      </c>
      <c r="H312" s="16">
        <f t="shared" si="108"/>
        <v>0</v>
      </c>
      <c r="I312" s="16">
        <f t="shared" si="109"/>
        <v>0.215</v>
      </c>
      <c r="J312" s="16">
        <f t="shared" si="110"/>
        <v>0</v>
      </c>
      <c r="K312" s="16">
        <f t="shared" si="111"/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0.447439999250831</v>
      </c>
      <c r="AB312" s="16">
        <v>0</v>
      </c>
      <c r="AC312" s="16">
        <v>0</v>
      </c>
      <c r="AD312" s="16">
        <v>0.215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f t="shared" si="112"/>
        <v>0.39662644</v>
      </c>
      <c r="AP312" s="16">
        <f t="shared" si="113"/>
        <v>0</v>
      </c>
      <c r="AQ312" s="16">
        <f t="shared" si="114"/>
        <v>0</v>
      </c>
      <c r="AR312" s="16">
        <f t="shared" si="115"/>
        <v>0.211</v>
      </c>
      <c r="AS312" s="16">
        <f t="shared" si="116"/>
        <v>0</v>
      </c>
      <c r="AT312" s="16">
        <f t="shared" si="117"/>
        <v>0</v>
      </c>
      <c r="AU312" s="16">
        <v>0</v>
      </c>
      <c r="AV312" s="16">
        <v>0.006368</v>
      </c>
      <c r="AW312" s="16">
        <v>0</v>
      </c>
      <c r="AX312" s="16">
        <v>0</v>
      </c>
      <c r="AY312" s="16">
        <v>0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0.39025844000000004</v>
      </c>
      <c r="BK312" s="16">
        <v>0</v>
      </c>
      <c r="BL312" s="16">
        <v>0</v>
      </c>
      <c r="BM312" s="16">
        <v>0.211</v>
      </c>
      <c r="BN312" s="16">
        <v>0</v>
      </c>
      <c r="BO312" s="16">
        <v>0</v>
      </c>
      <c r="BP312" s="16">
        <v>0</v>
      </c>
      <c r="BQ312" s="16">
        <v>0</v>
      </c>
      <c r="BR312" s="16"/>
      <c r="BS312" s="16"/>
      <c r="BT312" s="16"/>
      <c r="BU312" s="16"/>
      <c r="BV312" s="16"/>
      <c r="BW312" s="16">
        <v>0</v>
      </c>
      <c r="BX312" s="16">
        <v>0</v>
      </c>
      <c r="BY312" s="16">
        <f t="shared" si="118"/>
        <v>-0.050813559250830975</v>
      </c>
      <c r="BZ312" s="16">
        <f t="shared" si="119"/>
        <v>-11.356507986749154</v>
      </c>
      <c r="CA312" s="17" t="s">
        <v>646</v>
      </c>
    </row>
    <row r="313" spans="1:79" ht="30">
      <c r="A313" s="13"/>
      <c r="B313" s="46" t="s">
        <v>494</v>
      </c>
      <c r="C313" s="31" t="s">
        <v>258</v>
      </c>
      <c r="D313" s="16">
        <v>0.27442652778077403</v>
      </c>
      <c r="E313" s="16">
        <v>0</v>
      </c>
      <c r="F313" s="16">
        <f t="shared" si="106"/>
        <v>0.27442652778077403</v>
      </c>
      <c r="G313" s="16">
        <f t="shared" si="107"/>
        <v>0</v>
      </c>
      <c r="H313" s="16">
        <f t="shared" si="108"/>
        <v>0</v>
      </c>
      <c r="I313" s="16">
        <f t="shared" si="109"/>
        <v>0.11</v>
      </c>
      <c r="J313" s="16">
        <f t="shared" si="110"/>
        <v>0</v>
      </c>
      <c r="K313" s="16">
        <f t="shared" si="111"/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0.27442652778077403</v>
      </c>
      <c r="AB313" s="16">
        <v>0</v>
      </c>
      <c r="AC313" s="16">
        <v>0</v>
      </c>
      <c r="AD313" s="16">
        <v>0.11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f t="shared" si="112"/>
        <v>0.27314883</v>
      </c>
      <c r="AP313" s="16">
        <f t="shared" si="113"/>
        <v>0</v>
      </c>
      <c r="AQ313" s="16">
        <f t="shared" si="114"/>
        <v>0</v>
      </c>
      <c r="AR313" s="16">
        <f t="shared" si="115"/>
        <v>0.11</v>
      </c>
      <c r="AS313" s="16">
        <f t="shared" si="116"/>
        <v>0</v>
      </c>
      <c r="AT313" s="16">
        <f t="shared" si="117"/>
        <v>0</v>
      </c>
      <c r="AU313" s="16">
        <v>0</v>
      </c>
      <c r="AV313" s="16">
        <v>0.006368</v>
      </c>
      <c r="AW313" s="16">
        <v>0</v>
      </c>
      <c r="AX313" s="16">
        <v>0</v>
      </c>
      <c r="AY313" s="16">
        <v>0</v>
      </c>
      <c r="AZ313" s="16">
        <v>0</v>
      </c>
      <c r="BA313" s="16">
        <v>0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0.26678083</v>
      </c>
      <c r="BK313" s="16">
        <v>0</v>
      </c>
      <c r="BL313" s="16">
        <v>0</v>
      </c>
      <c r="BM313" s="16">
        <v>0.11</v>
      </c>
      <c r="BN313" s="16">
        <v>0</v>
      </c>
      <c r="BO313" s="16">
        <v>0</v>
      </c>
      <c r="BP313" s="16">
        <v>0</v>
      </c>
      <c r="BQ313" s="16">
        <v>0</v>
      </c>
      <c r="BR313" s="16"/>
      <c r="BS313" s="16"/>
      <c r="BT313" s="16"/>
      <c r="BU313" s="16"/>
      <c r="BV313" s="16"/>
      <c r="BW313" s="16">
        <v>0</v>
      </c>
      <c r="BX313" s="16">
        <v>0</v>
      </c>
      <c r="BY313" s="16">
        <f t="shared" si="118"/>
        <v>-0.001277697780774023</v>
      </c>
      <c r="BZ313" s="16">
        <f t="shared" si="119"/>
        <v>-0.4655882910105226</v>
      </c>
      <c r="CA313" s="17"/>
    </row>
    <row r="314" spans="1:79" ht="30">
      <c r="A314" s="13"/>
      <c r="B314" s="46" t="s">
        <v>495</v>
      </c>
      <c r="C314" s="31" t="s">
        <v>258</v>
      </c>
      <c r="D314" s="16">
        <v>0.187763214895114</v>
      </c>
      <c r="E314" s="16">
        <v>0</v>
      </c>
      <c r="F314" s="16">
        <f t="shared" si="106"/>
        <v>0.187763214895114</v>
      </c>
      <c r="G314" s="16">
        <f t="shared" si="107"/>
        <v>0</v>
      </c>
      <c r="H314" s="16">
        <f t="shared" si="108"/>
        <v>0</v>
      </c>
      <c r="I314" s="16">
        <f t="shared" si="109"/>
        <v>0.21</v>
      </c>
      <c r="J314" s="16">
        <f t="shared" si="110"/>
        <v>0</v>
      </c>
      <c r="K314" s="16">
        <f t="shared" si="111"/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0.187763214895114</v>
      </c>
      <c r="AB314" s="16">
        <v>0</v>
      </c>
      <c r="AC314" s="16">
        <v>0</v>
      </c>
      <c r="AD314" s="16">
        <v>0.21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f t="shared" si="112"/>
        <v>0.18963882</v>
      </c>
      <c r="AP314" s="16">
        <f t="shared" si="113"/>
        <v>0</v>
      </c>
      <c r="AQ314" s="16">
        <f t="shared" si="114"/>
        <v>0</v>
      </c>
      <c r="AR314" s="16">
        <f t="shared" si="115"/>
        <v>0.217</v>
      </c>
      <c r="AS314" s="16">
        <f t="shared" si="116"/>
        <v>0</v>
      </c>
      <c r="AT314" s="16">
        <f t="shared" si="117"/>
        <v>0</v>
      </c>
      <c r="AU314" s="16">
        <v>0</v>
      </c>
      <c r="AV314" s="16">
        <v>0.006368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0.18327082</v>
      </c>
      <c r="BK314" s="16">
        <v>0</v>
      </c>
      <c r="BL314" s="16">
        <v>0</v>
      </c>
      <c r="BM314" s="16">
        <v>0.217</v>
      </c>
      <c r="BN314" s="16">
        <v>0</v>
      </c>
      <c r="BO314" s="16">
        <v>0</v>
      </c>
      <c r="BP314" s="16">
        <v>0</v>
      </c>
      <c r="BQ314" s="16">
        <v>0</v>
      </c>
      <c r="BR314" s="16"/>
      <c r="BS314" s="16"/>
      <c r="BT314" s="16"/>
      <c r="BU314" s="16"/>
      <c r="BV314" s="16"/>
      <c r="BW314" s="16">
        <v>0</v>
      </c>
      <c r="BX314" s="16">
        <v>0</v>
      </c>
      <c r="BY314" s="16">
        <f t="shared" si="118"/>
        <v>0.001875605104886019</v>
      </c>
      <c r="BZ314" s="16">
        <f t="shared" si="119"/>
        <v>0.9989204253526158</v>
      </c>
      <c r="CA314" s="17"/>
    </row>
    <row r="315" spans="1:79" ht="25.5">
      <c r="A315" s="20" t="s">
        <v>180</v>
      </c>
      <c r="B315" s="32" t="s">
        <v>181</v>
      </c>
      <c r="C315" s="75" t="s">
        <v>109</v>
      </c>
      <c r="D315" s="16">
        <v>4.910871274740001</v>
      </c>
      <c r="E315" s="16">
        <v>0</v>
      </c>
      <c r="F315" s="16">
        <f t="shared" si="106"/>
        <v>4.910871274740001</v>
      </c>
      <c r="G315" s="16">
        <f t="shared" si="107"/>
        <v>0</v>
      </c>
      <c r="H315" s="16">
        <f t="shared" si="108"/>
        <v>0</v>
      </c>
      <c r="I315" s="16">
        <f t="shared" si="109"/>
        <v>0</v>
      </c>
      <c r="J315" s="16">
        <f t="shared" si="110"/>
        <v>0</v>
      </c>
      <c r="K315" s="16">
        <f t="shared" si="111"/>
        <v>7</v>
      </c>
      <c r="L315" s="16">
        <v>0</v>
      </c>
      <c r="M315" s="16">
        <f>M316</f>
        <v>0</v>
      </c>
      <c r="N315" s="16">
        <f aca="true" t="shared" si="126" ref="N315:AM315">N316</f>
        <v>0</v>
      </c>
      <c r="O315" s="16">
        <f t="shared" si="126"/>
        <v>0</v>
      </c>
      <c r="P315" s="16">
        <f t="shared" si="126"/>
        <v>0</v>
      </c>
      <c r="Q315" s="16">
        <f t="shared" si="126"/>
        <v>0</v>
      </c>
      <c r="R315" s="16">
        <f t="shared" si="126"/>
        <v>0</v>
      </c>
      <c r="S315" s="16">
        <f t="shared" si="126"/>
        <v>0</v>
      </c>
      <c r="T315" s="16">
        <f t="shared" si="126"/>
        <v>0</v>
      </c>
      <c r="U315" s="16">
        <f t="shared" si="126"/>
        <v>0</v>
      </c>
      <c r="V315" s="16">
        <f t="shared" si="126"/>
        <v>0</v>
      </c>
      <c r="W315" s="16">
        <f t="shared" si="126"/>
        <v>0</v>
      </c>
      <c r="X315" s="16">
        <f t="shared" si="126"/>
        <v>0</v>
      </c>
      <c r="Y315" s="16">
        <f t="shared" si="126"/>
        <v>0</v>
      </c>
      <c r="Z315" s="16">
        <f t="shared" si="126"/>
        <v>0</v>
      </c>
      <c r="AA315" s="16">
        <f t="shared" si="126"/>
        <v>0</v>
      </c>
      <c r="AB315" s="16">
        <f t="shared" si="126"/>
        <v>0</v>
      </c>
      <c r="AC315" s="16">
        <f t="shared" si="126"/>
        <v>0</v>
      </c>
      <c r="AD315" s="16">
        <f t="shared" si="126"/>
        <v>0</v>
      </c>
      <c r="AE315" s="16">
        <f t="shared" si="126"/>
        <v>0</v>
      </c>
      <c r="AF315" s="16">
        <f t="shared" si="126"/>
        <v>0</v>
      </c>
      <c r="AG315" s="16">
        <f t="shared" si="126"/>
        <v>0</v>
      </c>
      <c r="AH315" s="16">
        <f t="shared" si="126"/>
        <v>4.910871274740001</v>
      </c>
      <c r="AI315" s="16">
        <f t="shared" si="126"/>
        <v>0</v>
      </c>
      <c r="AJ315" s="16">
        <f t="shared" si="126"/>
        <v>0</v>
      </c>
      <c r="AK315" s="16">
        <f t="shared" si="126"/>
        <v>0</v>
      </c>
      <c r="AL315" s="16">
        <f t="shared" si="126"/>
        <v>0</v>
      </c>
      <c r="AM315" s="16">
        <f t="shared" si="126"/>
        <v>7</v>
      </c>
      <c r="AN315" s="16">
        <v>0</v>
      </c>
      <c r="AO315" s="16">
        <f t="shared" si="112"/>
        <v>5.41726073</v>
      </c>
      <c r="AP315" s="16">
        <f t="shared" si="113"/>
        <v>0</v>
      </c>
      <c r="AQ315" s="16">
        <f t="shared" si="114"/>
        <v>0</v>
      </c>
      <c r="AR315" s="16">
        <f t="shared" si="115"/>
        <v>0</v>
      </c>
      <c r="AS315" s="16">
        <f t="shared" si="116"/>
        <v>0</v>
      </c>
      <c r="AT315" s="16">
        <f t="shared" si="117"/>
        <v>7</v>
      </c>
      <c r="AU315" s="16">
        <v>0</v>
      </c>
      <c r="AV315" s="16">
        <v>0</v>
      </c>
      <c r="AW315" s="16">
        <f aca="true" t="shared" si="127" ref="AW315:BV315">AW316</f>
        <v>0</v>
      </c>
      <c r="AX315" s="16">
        <f t="shared" si="127"/>
        <v>0</v>
      </c>
      <c r="AY315" s="16">
        <f t="shared" si="127"/>
        <v>0</v>
      </c>
      <c r="AZ315" s="16">
        <f t="shared" si="127"/>
        <v>0</v>
      </c>
      <c r="BA315" s="16">
        <f t="shared" si="127"/>
        <v>0</v>
      </c>
      <c r="BB315" s="16">
        <f t="shared" si="127"/>
        <v>0</v>
      </c>
      <c r="BC315" s="16">
        <v>0</v>
      </c>
      <c r="BD315" s="16">
        <f t="shared" si="127"/>
        <v>0</v>
      </c>
      <c r="BE315" s="16">
        <f t="shared" si="127"/>
        <v>0</v>
      </c>
      <c r="BF315" s="16">
        <f t="shared" si="127"/>
        <v>0</v>
      </c>
      <c r="BG315" s="16">
        <f t="shared" si="127"/>
        <v>0</v>
      </c>
      <c r="BH315" s="16">
        <f t="shared" si="127"/>
        <v>0</v>
      </c>
      <c r="BI315" s="16">
        <f t="shared" si="127"/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0</v>
      </c>
      <c r="BP315" s="16">
        <f t="shared" si="127"/>
        <v>0</v>
      </c>
      <c r="BQ315" s="16">
        <v>5.41726073</v>
      </c>
      <c r="BR315" s="16">
        <f t="shared" si="127"/>
        <v>0</v>
      </c>
      <c r="BS315" s="16">
        <f t="shared" si="127"/>
        <v>0</v>
      </c>
      <c r="BT315" s="16">
        <f t="shared" si="127"/>
        <v>0</v>
      </c>
      <c r="BU315" s="16">
        <f t="shared" si="127"/>
        <v>0</v>
      </c>
      <c r="BV315" s="16">
        <f t="shared" si="127"/>
        <v>7</v>
      </c>
      <c r="BW315" s="16">
        <v>0</v>
      </c>
      <c r="BX315" s="16">
        <v>0</v>
      </c>
      <c r="BY315" s="16">
        <f t="shared" si="118"/>
        <v>0.506389455259999</v>
      </c>
      <c r="BZ315" s="16">
        <f t="shared" si="119"/>
        <v>10.311601077077897</v>
      </c>
      <c r="CA315" s="17"/>
    </row>
    <row r="316" spans="1:79" ht="25.5">
      <c r="A316" s="20" t="s">
        <v>233</v>
      </c>
      <c r="B316" s="76" t="s">
        <v>182</v>
      </c>
      <c r="C316" s="30" t="s">
        <v>259</v>
      </c>
      <c r="D316" s="16">
        <v>4.910871274740001</v>
      </c>
      <c r="E316" s="16">
        <v>0</v>
      </c>
      <c r="F316" s="16">
        <f t="shared" si="106"/>
        <v>4.910871274740001</v>
      </c>
      <c r="G316" s="16">
        <f t="shared" si="107"/>
        <v>0</v>
      </c>
      <c r="H316" s="16">
        <f t="shared" si="108"/>
        <v>0</v>
      </c>
      <c r="I316" s="16">
        <f t="shared" si="109"/>
        <v>0</v>
      </c>
      <c r="J316" s="16">
        <f t="shared" si="110"/>
        <v>0</v>
      </c>
      <c r="K316" s="16">
        <f t="shared" si="111"/>
        <v>7</v>
      </c>
      <c r="L316" s="16">
        <v>0</v>
      </c>
      <c r="M316" s="16">
        <v>0</v>
      </c>
      <c r="N316" s="16">
        <f>SUM(N319:N339)</f>
        <v>0</v>
      </c>
      <c r="O316" s="16">
        <f aca="true" t="shared" si="128" ref="O316:BX316">SUM(O319:O339)</f>
        <v>0</v>
      </c>
      <c r="P316" s="16">
        <f t="shared" si="128"/>
        <v>0</v>
      </c>
      <c r="Q316" s="16">
        <f t="shared" si="128"/>
        <v>0</v>
      </c>
      <c r="R316" s="16">
        <f t="shared" si="128"/>
        <v>0</v>
      </c>
      <c r="S316" s="16">
        <f t="shared" si="128"/>
        <v>0</v>
      </c>
      <c r="T316" s="16">
        <f t="shared" si="128"/>
        <v>0</v>
      </c>
      <c r="U316" s="16">
        <f t="shared" si="128"/>
        <v>0</v>
      </c>
      <c r="V316" s="16">
        <f t="shared" si="128"/>
        <v>0</v>
      </c>
      <c r="W316" s="16">
        <f t="shared" si="128"/>
        <v>0</v>
      </c>
      <c r="X316" s="16">
        <f t="shared" si="128"/>
        <v>0</v>
      </c>
      <c r="Y316" s="16">
        <f t="shared" si="128"/>
        <v>0</v>
      </c>
      <c r="Z316" s="16">
        <f t="shared" si="128"/>
        <v>0</v>
      </c>
      <c r="AA316" s="16">
        <f t="shared" si="128"/>
        <v>0</v>
      </c>
      <c r="AB316" s="16">
        <f t="shared" si="128"/>
        <v>0</v>
      </c>
      <c r="AC316" s="16">
        <f t="shared" si="128"/>
        <v>0</v>
      </c>
      <c r="AD316" s="16">
        <f t="shared" si="128"/>
        <v>0</v>
      </c>
      <c r="AE316" s="16">
        <f t="shared" si="128"/>
        <v>0</v>
      </c>
      <c r="AF316" s="16">
        <f t="shared" si="128"/>
        <v>0</v>
      </c>
      <c r="AG316" s="16">
        <f t="shared" si="128"/>
        <v>0</v>
      </c>
      <c r="AH316" s="16">
        <f t="shared" si="128"/>
        <v>4.910871274740001</v>
      </c>
      <c r="AI316" s="16">
        <f t="shared" si="128"/>
        <v>0</v>
      </c>
      <c r="AJ316" s="16">
        <f t="shared" si="128"/>
        <v>0</v>
      </c>
      <c r="AK316" s="16">
        <f t="shared" si="128"/>
        <v>0</v>
      </c>
      <c r="AL316" s="16">
        <f t="shared" si="128"/>
        <v>0</v>
      </c>
      <c r="AM316" s="16">
        <f t="shared" si="128"/>
        <v>7</v>
      </c>
      <c r="AN316" s="16">
        <f t="shared" si="128"/>
        <v>0</v>
      </c>
      <c r="AO316" s="16">
        <f t="shared" si="112"/>
        <v>5.41726073</v>
      </c>
      <c r="AP316" s="16">
        <f t="shared" si="113"/>
        <v>0</v>
      </c>
      <c r="AQ316" s="16">
        <f t="shared" si="114"/>
        <v>0</v>
      </c>
      <c r="AR316" s="16">
        <f t="shared" si="115"/>
        <v>0</v>
      </c>
      <c r="AS316" s="16">
        <f t="shared" si="116"/>
        <v>0</v>
      </c>
      <c r="AT316" s="16">
        <f t="shared" si="117"/>
        <v>7</v>
      </c>
      <c r="AU316" s="16">
        <f t="shared" si="128"/>
        <v>0</v>
      </c>
      <c r="AV316" s="16">
        <f t="shared" si="128"/>
        <v>0</v>
      </c>
      <c r="AW316" s="16">
        <f t="shared" si="128"/>
        <v>0</v>
      </c>
      <c r="AX316" s="16">
        <f t="shared" si="128"/>
        <v>0</v>
      </c>
      <c r="AY316" s="16">
        <f t="shared" si="128"/>
        <v>0</v>
      </c>
      <c r="AZ316" s="16">
        <f t="shared" si="128"/>
        <v>0</v>
      </c>
      <c r="BA316" s="16">
        <f t="shared" si="128"/>
        <v>0</v>
      </c>
      <c r="BB316" s="16">
        <f t="shared" si="128"/>
        <v>0</v>
      </c>
      <c r="BC316" s="16">
        <f t="shared" si="128"/>
        <v>0</v>
      </c>
      <c r="BD316" s="16">
        <f t="shared" si="128"/>
        <v>0</v>
      </c>
      <c r="BE316" s="16">
        <f t="shared" si="128"/>
        <v>0</v>
      </c>
      <c r="BF316" s="16">
        <f t="shared" si="128"/>
        <v>0</v>
      </c>
      <c r="BG316" s="16">
        <f t="shared" si="128"/>
        <v>0</v>
      </c>
      <c r="BH316" s="16">
        <f t="shared" si="128"/>
        <v>0</v>
      </c>
      <c r="BI316" s="16">
        <f t="shared" si="128"/>
        <v>0</v>
      </c>
      <c r="BJ316" s="16">
        <f t="shared" si="128"/>
        <v>0</v>
      </c>
      <c r="BK316" s="16">
        <f t="shared" si="128"/>
        <v>0</v>
      </c>
      <c r="BL316" s="16">
        <f t="shared" si="128"/>
        <v>0</v>
      </c>
      <c r="BM316" s="16">
        <f t="shared" si="128"/>
        <v>0</v>
      </c>
      <c r="BN316" s="16">
        <f t="shared" si="128"/>
        <v>0</v>
      </c>
      <c r="BO316" s="16">
        <f t="shared" si="128"/>
        <v>0</v>
      </c>
      <c r="BP316" s="16">
        <f t="shared" si="128"/>
        <v>0</v>
      </c>
      <c r="BQ316" s="16">
        <v>5.41726073</v>
      </c>
      <c r="BR316" s="16">
        <f t="shared" si="128"/>
        <v>0</v>
      </c>
      <c r="BS316" s="16">
        <f t="shared" si="128"/>
        <v>0</v>
      </c>
      <c r="BT316" s="16">
        <f t="shared" si="128"/>
        <v>0</v>
      </c>
      <c r="BU316" s="16">
        <f t="shared" si="128"/>
        <v>0</v>
      </c>
      <c r="BV316" s="16">
        <f t="shared" si="128"/>
        <v>7</v>
      </c>
      <c r="BW316" s="16">
        <f t="shared" si="128"/>
        <v>0</v>
      </c>
      <c r="BX316" s="16">
        <f t="shared" si="128"/>
        <v>0</v>
      </c>
      <c r="BY316" s="16">
        <f t="shared" si="118"/>
        <v>0.506389455259999</v>
      </c>
      <c r="BZ316" s="16">
        <f t="shared" si="119"/>
        <v>10.311601077077897</v>
      </c>
      <c r="CA316" s="35"/>
    </row>
    <row r="317" spans="1:79" ht="13.5">
      <c r="A317" s="36"/>
      <c r="B317" s="23" t="s">
        <v>245</v>
      </c>
      <c r="C317" s="31"/>
      <c r="D317" s="16">
        <v>0</v>
      </c>
      <c r="E317" s="16">
        <v>0</v>
      </c>
      <c r="F317" s="16">
        <f t="shared" si="106"/>
        <v>0</v>
      </c>
      <c r="G317" s="16">
        <f t="shared" si="107"/>
        <v>0</v>
      </c>
      <c r="H317" s="16">
        <f t="shared" si="108"/>
        <v>0</v>
      </c>
      <c r="I317" s="16">
        <f t="shared" si="109"/>
        <v>0</v>
      </c>
      <c r="J317" s="16">
        <f t="shared" si="110"/>
        <v>0</v>
      </c>
      <c r="K317" s="16">
        <f t="shared" si="111"/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/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f t="shared" si="112"/>
        <v>0</v>
      </c>
      <c r="AP317" s="16">
        <f t="shared" si="113"/>
        <v>0</v>
      </c>
      <c r="AQ317" s="16">
        <f t="shared" si="114"/>
        <v>0</v>
      </c>
      <c r="AR317" s="16">
        <f t="shared" si="115"/>
        <v>0</v>
      </c>
      <c r="AS317" s="16">
        <f t="shared" si="116"/>
        <v>0</v>
      </c>
      <c r="AT317" s="16">
        <f t="shared" si="117"/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  <c r="BW317" s="16">
        <v>0</v>
      </c>
      <c r="BX317" s="16">
        <v>0</v>
      </c>
      <c r="BY317" s="16">
        <f t="shared" si="118"/>
        <v>0</v>
      </c>
      <c r="BZ317" s="16"/>
      <c r="CA317" s="35"/>
    </row>
    <row r="318" spans="1:79" ht="13.5">
      <c r="A318" s="36"/>
      <c r="B318" s="23" t="s">
        <v>223</v>
      </c>
      <c r="C318" s="31"/>
      <c r="D318" s="16">
        <v>0</v>
      </c>
      <c r="E318" s="16">
        <v>0</v>
      </c>
      <c r="F318" s="16">
        <f t="shared" si="106"/>
        <v>0</v>
      </c>
      <c r="G318" s="16">
        <f t="shared" si="107"/>
        <v>0</v>
      </c>
      <c r="H318" s="16">
        <f t="shared" si="108"/>
        <v>0</v>
      </c>
      <c r="I318" s="16">
        <f t="shared" si="109"/>
        <v>0</v>
      </c>
      <c r="J318" s="16">
        <f t="shared" si="110"/>
        <v>0</v>
      </c>
      <c r="K318" s="16">
        <f t="shared" si="111"/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/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f t="shared" si="112"/>
        <v>0</v>
      </c>
      <c r="AP318" s="16">
        <f t="shared" si="113"/>
        <v>0</v>
      </c>
      <c r="AQ318" s="16">
        <f t="shared" si="114"/>
        <v>0</v>
      </c>
      <c r="AR318" s="16">
        <f t="shared" si="115"/>
        <v>0</v>
      </c>
      <c r="AS318" s="16">
        <f t="shared" si="116"/>
        <v>0</v>
      </c>
      <c r="AT318" s="16">
        <f t="shared" si="117"/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  <c r="BW318" s="16">
        <v>0</v>
      </c>
      <c r="BX318" s="16">
        <v>0</v>
      </c>
      <c r="BY318" s="16">
        <f t="shared" si="118"/>
        <v>0</v>
      </c>
      <c r="BZ318" s="16"/>
      <c r="CA318" s="35"/>
    </row>
    <row r="319" spans="1:79" ht="45">
      <c r="A319" s="36"/>
      <c r="B319" s="65" t="s">
        <v>496</v>
      </c>
      <c r="C319" s="31" t="s">
        <v>259</v>
      </c>
      <c r="D319" s="16">
        <v>0</v>
      </c>
      <c r="E319" s="16">
        <v>0</v>
      </c>
      <c r="F319" s="16">
        <f t="shared" si="106"/>
        <v>0</v>
      </c>
      <c r="G319" s="16">
        <f t="shared" si="107"/>
        <v>0</v>
      </c>
      <c r="H319" s="16">
        <f t="shared" si="108"/>
        <v>0</v>
      </c>
      <c r="I319" s="16">
        <f t="shared" si="109"/>
        <v>0</v>
      </c>
      <c r="J319" s="16">
        <f t="shared" si="110"/>
        <v>0</v>
      </c>
      <c r="K319" s="16">
        <f t="shared" si="111"/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/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f t="shared" si="112"/>
        <v>0</v>
      </c>
      <c r="AP319" s="16">
        <f t="shared" si="113"/>
        <v>0</v>
      </c>
      <c r="AQ319" s="16">
        <f t="shared" si="114"/>
        <v>0</v>
      </c>
      <c r="AR319" s="16">
        <f t="shared" si="115"/>
        <v>0</v>
      </c>
      <c r="AS319" s="16">
        <f t="shared" si="116"/>
        <v>0</v>
      </c>
      <c r="AT319" s="16">
        <f t="shared" si="117"/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  <c r="BW319" s="16">
        <v>0</v>
      </c>
      <c r="BX319" s="16">
        <v>0</v>
      </c>
      <c r="BY319" s="16">
        <f t="shared" si="118"/>
        <v>0</v>
      </c>
      <c r="BZ319" s="16"/>
      <c r="CA319" s="35"/>
    </row>
    <row r="320" spans="1:79" ht="45">
      <c r="A320" s="36"/>
      <c r="B320" s="65" t="s">
        <v>260</v>
      </c>
      <c r="C320" s="31" t="s">
        <v>259</v>
      </c>
      <c r="D320" s="16">
        <v>0.6211861590100001</v>
      </c>
      <c r="E320" s="16">
        <v>0</v>
      </c>
      <c r="F320" s="16">
        <f t="shared" si="106"/>
        <v>0.6211861590100001</v>
      </c>
      <c r="G320" s="16">
        <f t="shared" si="107"/>
        <v>0</v>
      </c>
      <c r="H320" s="16">
        <f t="shared" si="108"/>
        <v>0</v>
      </c>
      <c r="I320" s="16">
        <f t="shared" si="109"/>
        <v>0</v>
      </c>
      <c r="J320" s="16">
        <f t="shared" si="110"/>
        <v>0</v>
      </c>
      <c r="K320" s="16">
        <f t="shared" si="111"/>
        <v>1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0.6211861590100001</v>
      </c>
      <c r="AI320" s="16">
        <v>0</v>
      </c>
      <c r="AJ320" s="16">
        <v>0</v>
      </c>
      <c r="AK320" s="16">
        <v>0</v>
      </c>
      <c r="AL320" s="16">
        <v>0</v>
      </c>
      <c r="AM320" s="16">
        <v>1</v>
      </c>
      <c r="AN320" s="16">
        <v>0</v>
      </c>
      <c r="AO320" s="16">
        <f t="shared" si="112"/>
        <v>0.7536223400000001</v>
      </c>
      <c r="AP320" s="16">
        <f t="shared" si="113"/>
        <v>0</v>
      </c>
      <c r="AQ320" s="16">
        <f t="shared" si="114"/>
        <v>0</v>
      </c>
      <c r="AR320" s="16">
        <f t="shared" si="115"/>
        <v>0</v>
      </c>
      <c r="AS320" s="16">
        <f t="shared" si="116"/>
        <v>0</v>
      </c>
      <c r="AT320" s="16">
        <f t="shared" si="117"/>
        <v>1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0.7536223400000001</v>
      </c>
      <c r="BR320" s="16">
        <v>0</v>
      </c>
      <c r="BS320" s="16">
        <v>0</v>
      </c>
      <c r="BT320" s="16">
        <v>0</v>
      </c>
      <c r="BU320" s="16">
        <v>0</v>
      </c>
      <c r="BV320" s="16">
        <v>1</v>
      </c>
      <c r="BW320" s="16">
        <v>0</v>
      </c>
      <c r="BX320" s="16">
        <v>0</v>
      </c>
      <c r="BY320" s="16">
        <f t="shared" si="118"/>
        <v>0.13243618098999999</v>
      </c>
      <c r="BZ320" s="16">
        <f t="shared" si="119"/>
        <v>21.319886006646836</v>
      </c>
      <c r="CA320" s="89" t="s">
        <v>307</v>
      </c>
    </row>
    <row r="321" spans="1:79" ht="15">
      <c r="A321" s="36"/>
      <c r="B321" s="59" t="s">
        <v>166</v>
      </c>
      <c r="C321" s="31"/>
      <c r="D321" s="16">
        <v>0</v>
      </c>
      <c r="E321" s="16">
        <v>0</v>
      </c>
      <c r="F321" s="16">
        <f t="shared" si="106"/>
        <v>0</v>
      </c>
      <c r="G321" s="16">
        <f t="shared" si="107"/>
        <v>0</v>
      </c>
      <c r="H321" s="16">
        <f t="shared" si="108"/>
        <v>0</v>
      </c>
      <c r="I321" s="16">
        <f t="shared" si="109"/>
        <v>0</v>
      </c>
      <c r="J321" s="16">
        <f t="shared" si="110"/>
        <v>0</v>
      </c>
      <c r="K321" s="16">
        <f t="shared" si="111"/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f t="shared" si="112"/>
        <v>0</v>
      </c>
      <c r="AP321" s="16">
        <f t="shared" si="113"/>
        <v>0</v>
      </c>
      <c r="AQ321" s="16">
        <f t="shared" si="114"/>
        <v>0</v>
      </c>
      <c r="AR321" s="16">
        <f t="shared" si="115"/>
        <v>0</v>
      </c>
      <c r="AS321" s="16">
        <f t="shared" si="116"/>
        <v>0</v>
      </c>
      <c r="AT321" s="16">
        <f t="shared" si="117"/>
        <v>0</v>
      </c>
      <c r="AU321" s="16">
        <v>0</v>
      </c>
      <c r="AV321" s="16">
        <v>0</v>
      </c>
      <c r="AW321" s="16">
        <v>0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0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  <c r="BW321" s="16">
        <v>0</v>
      </c>
      <c r="BX321" s="16">
        <v>0</v>
      </c>
      <c r="BY321" s="16">
        <f t="shared" si="118"/>
        <v>0</v>
      </c>
      <c r="BZ321" s="16"/>
      <c r="CA321" s="35"/>
    </row>
    <row r="322" spans="1:79" ht="45">
      <c r="A322" s="36"/>
      <c r="B322" s="57" t="s">
        <v>497</v>
      </c>
      <c r="C322" s="31" t="s">
        <v>259</v>
      </c>
      <c r="D322" s="16">
        <v>0.73278316209</v>
      </c>
      <c r="E322" s="16">
        <v>0</v>
      </c>
      <c r="F322" s="16">
        <f t="shared" si="106"/>
        <v>0.73278316209</v>
      </c>
      <c r="G322" s="16">
        <f t="shared" si="107"/>
        <v>0</v>
      </c>
      <c r="H322" s="16">
        <f t="shared" si="108"/>
        <v>0</v>
      </c>
      <c r="I322" s="16">
        <f t="shared" si="109"/>
        <v>0</v>
      </c>
      <c r="J322" s="16">
        <f t="shared" si="110"/>
        <v>0</v>
      </c>
      <c r="K322" s="16">
        <f t="shared" si="111"/>
        <v>1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0.73278316209</v>
      </c>
      <c r="AI322" s="16">
        <v>0</v>
      </c>
      <c r="AJ322" s="16">
        <v>0</v>
      </c>
      <c r="AK322" s="16">
        <v>0</v>
      </c>
      <c r="AL322" s="16">
        <v>0</v>
      </c>
      <c r="AM322" s="16">
        <v>1</v>
      </c>
      <c r="AN322" s="16">
        <v>0</v>
      </c>
      <c r="AO322" s="16">
        <f t="shared" si="112"/>
        <v>0.7649801599999999</v>
      </c>
      <c r="AP322" s="16">
        <f t="shared" si="113"/>
        <v>0</v>
      </c>
      <c r="AQ322" s="16">
        <f t="shared" si="114"/>
        <v>0</v>
      </c>
      <c r="AR322" s="16">
        <f t="shared" si="115"/>
        <v>0</v>
      </c>
      <c r="AS322" s="16">
        <f t="shared" si="116"/>
        <v>0</v>
      </c>
      <c r="AT322" s="16">
        <f t="shared" si="117"/>
        <v>1</v>
      </c>
      <c r="AU322" s="16">
        <v>0</v>
      </c>
      <c r="AV322" s="16">
        <v>0</v>
      </c>
      <c r="AW322" s="16">
        <v>0</v>
      </c>
      <c r="AX322" s="16">
        <v>0</v>
      </c>
      <c r="AY322" s="16">
        <v>0</v>
      </c>
      <c r="AZ322" s="16">
        <v>0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16">
        <v>0</v>
      </c>
      <c r="BP322" s="16">
        <v>0</v>
      </c>
      <c r="BQ322" s="16">
        <v>0.7649801599999999</v>
      </c>
      <c r="BR322" s="16">
        <v>0</v>
      </c>
      <c r="BS322" s="16">
        <v>0</v>
      </c>
      <c r="BT322" s="16">
        <v>0</v>
      </c>
      <c r="BU322" s="16">
        <v>0</v>
      </c>
      <c r="BV322" s="16">
        <v>1</v>
      </c>
      <c r="BW322" s="16">
        <v>0</v>
      </c>
      <c r="BX322" s="16">
        <v>0</v>
      </c>
      <c r="BY322" s="16">
        <f t="shared" si="118"/>
        <v>0.03219699790999986</v>
      </c>
      <c r="BZ322" s="16">
        <f t="shared" si="119"/>
        <v>4.39379608807734</v>
      </c>
      <c r="CA322" s="35"/>
    </row>
    <row r="323" spans="1:79" ht="45">
      <c r="A323" s="36"/>
      <c r="B323" s="57" t="s">
        <v>498</v>
      </c>
      <c r="C323" s="31" t="s">
        <v>259</v>
      </c>
      <c r="D323" s="16">
        <v>0</v>
      </c>
      <c r="E323" s="16">
        <v>0</v>
      </c>
      <c r="F323" s="16">
        <f t="shared" si="106"/>
        <v>0</v>
      </c>
      <c r="G323" s="16">
        <f t="shared" si="107"/>
        <v>0</v>
      </c>
      <c r="H323" s="16">
        <f t="shared" si="108"/>
        <v>0</v>
      </c>
      <c r="I323" s="16">
        <f t="shared" si="109"/>
        <v>0</v>
      </c>
      <c r="J323" s="16">
        <f t="shared" si="110"/>
        <v>0</v>
      </c>
      <c r="K323" s="16">
        <f t="shared" si="111"/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/>
      <c r="AE323" s="16"/>
      <c r="AF323" s="16"/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f t="shared" si="112"/>
        <v>0</v>
      </c>
      <c r="AP323" s="16">
        <f t="shared" si="113"/>
        <v>0</v>
      </c>
      <c r="AQ323" s="16">
        <f t="shared" si="114"/>
        <v>0</v>
      </c>
      <c r="AR323" s="16">
        <f t="shared" si="115"/>
        <v>0</v>
      </c>
      <c r="AS323" s="16">
        <f t="shared" si="116"/>
        <v>0</v>
      </c>
      <c r="AT323" s="16">
        <f t="shared" si="117"/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  <c r="BW323" s="16">
        <v>0</v>
      </c>
      <c r="BX323" s="16">
        <v>0</v>
      </c>
      <c r="BY323" s="16">
        <f t="shared" si="118"/>
        <v>0</v>
      </c>
      <c r="BZ323" s="16"/>
      <c r="CA323" s="35"/>
    </row>
    <row r="324" spans="1:79" ht="15">
      <c r="A324" s="36"/>
      <c r="B324" s="66" t="s">
        <v>221</v>
      </c>
      <c r="C324" s="31"/>
      <c r="D324" s="16">
        <v>0</v>
      </c>
      <c r="E324" s="16">
        <v>0</v>
      </c>
      <c r="F324" s="16">
        <f t="shared" si="106"/>
        <v>0</v>
      </c>
      <c r="G324" s="16">
        <f t="shared" si="107"/>
        <v>0</v>
      </c>
      <c r="H324" s="16">
        <f t="shared" si="108"/>
        <v>0</v>
      </c>
      <c r="I324" s="16">
        <f t="shared" si="109"/>
        <v>0</v>
      </c>
      <c r="J324" s="16">
        <f t="shared" si="110"/>
        <v>0</v>
      </c>
      <c r="K324" s="16">
        <f t="shared" si="111"/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/>
      <c r="AE324" s="16"/>
      <c r="AF324" s="16"/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f t="shared" si="112"/>
        <v>0</v>
      </c>
      <c r="AP324" s="16">
        <f t="shared" si="113"/>
        <v>0</v>
      </c>
      <c r="AQ324" s="16">
        <f t="shared" si="114"/>
        <v>0</v>
      </c>
      <c r="AR324" s="16">
        <f t="shared" si="115"/>
        <v>0</v>
      </c>
      <c r="AS324" s="16">
        <f t="shared" si="116"/>
        <v>0</v>
      </c>
      <c r="AT324" s="16">
        <f t="shared" si="117"/>
        <v>0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</v>
      </c>
      <c r="BI324" s="16">
        <v>0</v>
      </c>
      <c r="BJ324" s="16">
        <v>0</v>
      </c>
      <c r="BK324" s="16">
        <v>0</v>
      </c>
      <c r="BL324" s="16">
        <v>0</v>
      </c>
      <c r="BM324" s="16">
        <v>0</v>
      </c>
      <c r="BN324" s="16">
        <v>0</v>
      </c>
      <c r="BO324" s="16">
        <v>0</v>
      </c>
      <c r="BP324" s="16">
        <v>0</v>
      </c>
      <c r="BQ324" s="16">
        <v>0</v>
      </c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  <c r="BW324" s="16">
        <v>0</v>
      </c>
      <c r="BX324" s="16">
        <v>0</v>
      </c>
      <c r="BY324" s="16">
        <f t="shared" si="118"/>
        <v>0</v>
      </c>
      <c r="BZ324" s="16"/>
      <c r="CA324" s="35"/>
    </row>
    <row r="325" spans="1:79" ht="23.25" customHeight="1">
      <c r="A325" s="36"/>
      <c r="B325" s="65" t="s">
        <v>499</v>
      </c>
      <c r="C325" s="31" t="s">
        <v>259</v>
      </c>
      <c r="D325" s="16">
        <v>0</v>
      </c>
      <c r="E325" s="16">
        <v>0</v>
      </c>
      <c r="F325" s="16">
        <f t="shared" si="106"/>
        <v>0</v>
      </c>
      <c r="G325" s="16">
        <f t="shared" si="107"/>
        <v>0</v>
      </c>
      <c r="H325" s="16">
        <f t="shared" si="108"/>
        <v>0</v>
      </c>
      <c r="I325" s="16">
        <f t="shared" si="109"/>
        <v>0</v>
      </c>
      <c r="J325" s="16">
        <f t="shared" si="110"/>
        <v>0</v>
      </c>
      <c r="K325" s="16">
        <f t="shared" si="111"/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/>
      <c r="AE325" s="16"/>
      <c r="AF325" s="16"/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f t="shared" si="112"/>
        <v>0</v>
      </c>
      <c r="AP325" s="16">
        <f t="shared" si="113"/>
        <v>0</v>
      </c>
      <c r="AQ325" s="16">
        <f t="shared" si="114"/>
        <v>0</v>
      </c>
      <c r="AR325" s="16">
        <f t="shared" si="115"/>
        <v>0</v>
      </c>
      <c r="AS325" s="16">
        <f t="shared" si="116"/>
        <v>0</v>
      </c>
      <c r="AT325" s="16">
        <f t="shared" si="117"/>
        <v>0</v>
      </c>
      <c r="AU325" s="16">
        <v>0</v>
      </c>
      <c r="AV325" s="16">
        <v>0</v>
      </c>
      <c r="AW325" s="16">
        <v>0</v>
      </c>
      <c r="AX325" s="16">
        <v>0</v>
      </c>
      <c r="AY325" s="16">
        <v>0</v>
      </c>
      <c r="AZ325" s="16"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</v>
      </c>
      <c r="BK325" s="16">
        <v>0</v>
      </c>
      <c r="BL325" s="16">
        <v>0</v>
      </c>
      <c r="BM325" s="16">
        <v>0</v>
      </c>
      <c r="BN325" s="16">
        <v>0</v>
      </c>
      <c r="BO325" s="16">
        <v>0</v>
      </c>
      <c r="BP325" s="16">
        <v>0</v>
      </c>
      <c r="BQ325" s="16">
        <v>0</v>
      </c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  <c r="BW325" s="16">
        <v>0</v>
      </c>
      <c r="BX325" s="16">
        <v>0</v>
      </c>
      <c r="BY325" s="16">
        <f t="shared" si="118"/>
        <v>0</v>
      </c>
      <c r="BZ325" s="16"/>
      <c r="CA325" s="35"/>
    </row>
    <row r="326" spans="1:79" ht="59.25">
      <c r="A326" s="36"/>
      <c r="B326" s="65" t="s">
        <v>500</v>
      </c>
      <c r="C326" s="31" t="s">
        <v>259</v>
      </c>
      <c r="D326" s="16">
        <v>0</v>
      </c>
      <c r="E326" s="16">
        <v>0</v>
      </c>
      <c r="F326" s="16">
        <f t="shared" si="106"/>
        <v>0</v>
      </c>
      <c r="G326" s="16">
        <f t="shared" si="107"/>
        <v>0</v>
      </c>
      <c r="H326" s="16">
        <f t="shared" si="108"/>
        <v>0</v>
      </c>
      <c r="I326" s="16">
        <f t="shared" si="109"/>
        <v>0</v>
      </c>
      <c r="J326" s="16">
        <f t="shared" si="110"/>
        <v>0</v>
      </c>
      <c r="K326" s="16">
        <f t="shared" si="111"/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/>
      <c r="AE326" s="16"/>
      <c r="AF326" s="16"/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f t="shared" si="112"/>
        <v>0</v>
      </c>
      <c r="AP326" s="16">
        <f t="shared" si="113"/>
        <v>0</v>
      </c>
      <c r="AQ326" s="16">
        <f t="shared" si="114"/>
        <v>0</v>
      </c>
      <c r="AR326" s="16">
        <f t="shared" si="115"/>
        <v>0</v>
      </c>
      <c r="AS326" s="16">
        <f t="shared" si="116"/>
        <v>0</v>
      </c>
      <c r="AT326" s="16">
        <f t="shared" si="117"/>
        <v>0</v>
      </c>
      <c r="AU326" s="16">
        <v>0</v>
      </c>
      <c r="AV326" s="16">
        <v>0</v>
      </c>
      <c r="AW326" s="16">
        <v>0</v>
      </c>
      <c r="AX326" s="16">
        <v>0</v>
      </c>
      <c r="AY326" s="16">
        <v>0</v>
      </c>
      <c r="AZ326" s="16">
        <v>0</v>
      </c>
      <c r="BA326" s="16">
        <v>0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  <c r="BW326" s="16">
        <v>0</v>
      </c>
      <c r="BX326" s="16">
        <v>0</v>
      </c>
      <c r="BY326" s="16">
        <f t="shared" si="118"/>
        <v>0</v>
      </c>
      <c r="BZ326" s="16"/>
      <c r="CA326" s="35"/>
    </row>
    <row r="327" spans="1:79" ht="15">
      <c r="A327" s="36"/>
      <c r="B327" s="59" t="s">
        <v>167</v>
      </c>
      <c r="C327" s="31"/>
      <c r="D327" s="16">
        <v>0</v>
      </c>
      <c r="E327" s="16">
        <v>0</v>
      </c>
      <c r="F327" s="16">
        <f t="shared" si="106"/>
        <v>0</v>
      </c>
      <c r="G327" s="16">
        <f t="shared" si="107"/>
        <v>0</v>
      </c>
      <c r="H327" s="16">
        <f t="shared" si="108"/>
        <v>0</v>
      </c>
      <c r="I327" s="16">
        <f t="shared" si="109"/>
        <v>0</v>
      </c>
      <c r="J327" s="16">
        <f t="shared" si="110"/>
        <v>0</v>
      </c>
      <c r="K327" s="16">
        <f t="shared" si="111"/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/>
      <c r="AE327" s="16"/>
      <c r="AF327" s="16"/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f t="shared" si="112"/>
        <v>0</v>
      </c>
      <c r="AP327" s="16">
        <f t="shared" si="113"/>
        <v>0</v>
      </c>
      <c r="AQ327" s="16">
        <f t="shared" si="114"/>
        <v>0</v>
      </c>
      <c r="AR327" s="16">
        <f t="shared" si="115"/>
        <v>0</v>
      </c>
      <c r="AS327" s="16">
        <f t="shared" si="116"/>
        <v>0</v>
      </c>
      <c r="AT327" s="16">
        <f t="shared" si="117"/>
        <v>0</v>
      </c>
      <c r="AU327" s="16">
        <v>0</v>
      </c>
      <c r="AV327" s="16">
        <v>0</v>
      </c>
      <c r="AW327" s="16">
        <v>0</v>
      </c>
      <c r="AX327" s="16">
        <v>0</v>
      </c>
      <c r="AY327" s="16">
        <v>0</v>
      </c>
      <c r="AZ327" s="16">
        <v>0</v>
      </c>
      <c r="BA327" s="16">
        <v>0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16">
        <v>0</v>
      </c>
      <c r="BP327" s="16">
        <v>0</v>
      </c>
      <c r="BQ327" s="16">
        <v>0</v>
      </c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  <c r="BW327" s="16">
        <v>0</v>
      </c>
      <c r="BX327" s="16">
        <v>0</v>
      </c>
      <c r="BY327" s="16">
        <f t="shared" si="118"/>
        <v>0</v>
      </c>
      <c r="BZ327" s="16"/>
      <c r="CA327" s="35"/>
    </row>
    <row r="328" spans="1:79" ht="45">
      <c r="A328" s="36"/>
      <c r="B328" s="65" t="s">
        <v>501</v>
      </c>
      <c r="C328" s="31" t="s">
        <v>259</v>
      </c>
      <c r="D328" s="16">
        <v>0</v>
      </c>
      <c r="E328" s="16">
        <v>0</v>
      </c>
      <c r="F328" s="16">
        <f t="shared" si="106"/>
        <v>0</v>
      </c>
      <c r="G328" s="16">
        <f t="shared" si="107"/>
        <v>0</v>
      </c>
      <c r="H328" s="16">
        <f t="shared" si="108"/>
        <v>0</v>
      </c>
      <c r="I328" s="16">
        <f t="shared" si="109"/>
        <v>0</v>
      </c>
      <c r="J328" s="16">
        <f t="shared" si="110"/>
        <v>0</v>
      </c>
      <c r="K328" s="16">
        <f t="shared" si="111"/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/>
      <c r="AE328" s="16"/>
      <c r="AF328" s="16"/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f t="shared" si="112"/>
        <v>0</v>
      </c>
      <c r="AP328" s="16">
        <f t="shared" si="113"/>
        <v>0</v>
      </c>
      <c r="AQ328" s="16">
        <f t="shared" si="114"/>
        <v>0</v>
      </c>
      <c r="AR328" s="16">
        <f t="shared" si="115"/>
        <v>0</v>
      </c>
      <c r="AS328" s="16">
        <f t="shared" si="116"/>
        <v>0</v>
      </c>
      <c r="AT328" s="16">
        <f t="shared" si="117"/>
        <v>0</v>
      </c>
      <c r="AU328" s="16">
        <v>0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0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  <c r="BW328" s="16">
        <v>0</v>
      </c>
      <c r="BX328" s="16">
        <v>0</v>
      </c>
      <c r="BY328" s="16">
        <f t="shared" si="118"/>
        <v>0</v>
      </c>
      <c r="BZ328" s="16"/>
      <c r="CA328" s="35"/>
    </row>
    <row r="329" spans="1:79" ht="15">
      <c r="A329" s="36"/>
      <c r="B329" s="66" t="s">
        <v>178</v>
      </c>
      <c r="C329" s="31"/>
      <c r="D329" s="16">
        <v>0</v>
      </c>
      <c r="E329" s="16">
        <v>0</v>
      </c>
      <c r="F329" s="16">
        <f t="shared" si="106"/>
        <v>0</v>
      </c>
      <c r="G329" s="16">
        <f t="shared" si="107"/>
        <v>0</v>
      </c>
      <c r="H329" s="16">
        <f t="shared" si="108"/>
        <v>0</v>
      </c>
      <c r="I329" s="16">
        <f t="shared" si="109"/>
        <v>0</v>
      </c>
      <c r="J329" s="16">
        <f t="shared" si="110"/>
        <v>0</v>
      </c>
      <c r="K329" s="16">
        <f t="shared" si="111"/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/>
      <c r="AE329" s="16"/>
      <c r="AF329" s="16"/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f t="shared" si="112"/>
        <v>0</v>
      </c>
      <c r="AP329" s="16">
        <f t="shared" si="113"/>
        <v>0</v>
      </c>
      <c r="AQ329" s="16">
        <f t="shared" si="114"/>
        <v>0</v>
      </c>
      <c r="AR329" s="16">
        <f t="shared" si="115"/>
        <v>0</v>
      </c>
      <c r="AS329" s="16">
        <f t="shared" si="116"/>
        <v>0</v>
      </c>
      <c r="AT329" s="16">
        <f t="shared" si="117"/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  <c r="BW329" s="16">
        <v>0</v>
      </c>
      <c r="BX329" s="16">
        <v>0</v>
      </c>
      <c r="BY329" s="16">
        <f t="shared" si="118"/>
        <v>0</v>
      </c>
      <c r="BZ329" s="16"/>
      <c r="CA329" s="35"/>
    </row>
    <row r="330" spans="1:79" ht="45">
      <c r="A330" s="36"/>
      <c r="B330" s="65" t="s">
        <v>502</v>
      </c>
      <c r="C330" s="31" t="s">
        <v>259</v>
      </c>
      <c r="D330" s="16">
        <v>0.83795776509</v>
      </c>
      <c r="E330" s="16">
        <v>0</v>
      </c>
      <c r="F330" s="16">
        <f t="shared" si="106"/>
        <v>0.83795776509</v>
      </c>
      <c r="G330" s="16">
        <f t="shared" si="107"/>
        <v>0</v>
      </c>
      <c r="H330" s="16">
        <f t="shared" si="108"/>
        <v>0</v>
      </c>
      <c r="I330" s="16">
        <f t="shared" si="109"/>
        <v>0</v>
      </c>
      <c r="J330" s="16">
        <f t="shared" si="110"/>
        <v>0</v>
      </c>
      <c r="K330" s="16">
        <f t="shared" si="111"/>
        <v>1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/>
      <c r="AE330" s="16"/>
      <c r="AF330" s="16"/>
      <c r="AG330" s="16">
        <v>0</v>
      </c>
      <c r="AH330" s="16">
        <v>0.83795776509</v>
      </c>
      <c r="AI330" s="16">
        <v>0</v>
      </c>
      <c r="AJ330" s="16">
        <v>0</v>
      </c>
      <c r="AK330" s="16">
        <v>0</v>
      </c>
      <c r="AL330" s="16">
        <v>0</v>
      </c>
      <c r="AM330" s="16">
        <v>1</v>
      </c>
      <c r="AN330" s="16">
        <v>0</v>
      </c>
      <c r="AO330" s="16">
        <f t="shared" si="112"/>
        <v>0.83810312</v>
      </c>
      <c r="AP330" s="16">
        <f t="shared" si="113"/>
        <v>0</v>
      </c>
      <c r="AQ330" s="16">
        <f t="shared" si="114"/>
        <v>0</v>
      </c>
      <c r="AR330" s="16">
        <f t="shared" si="115"/>
        <v>0</v>
      </c>
      <c r="AS330" s="16">
        <f t="shared" si="116"/>
        <v>0</v>
      </c>
      <c r="AT330" s="16">
        <f t="shared" si="117"/>
        <v>1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0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  <c r="BL330" s="16">
        <v>0</v>
      </c>
      <c r="BM330" s="16">
        <v>0</v>
      </c>
      <c r="BN330" s="16">
        <v>0</v>
      </c>
      <c r="BO330" s="16">
        <v>0</v>
      </c>
      <c r="BP330" s="16">
        <v>0</v>
      </c>
      <c r="BQ330" s="16">
        <v>0.83810312</v>
      </c>
      <c r="BR330" s="16">
        <v>0</v>
      </c>
      <c r="BS330" s="16">
        <v>0</v>
      </c>
      <c r="BT330" s="16">
        <v>0</v>
      </c>
      <c r="BU330" s="16">
        <v>0</v>
      </c>
      <c r="BV330" s="16">
        <v>1</v>
      </c>
      <c r="BW330" s="16">
        <v>0</v>
      </c>
      <c r="BX330" s="16">
        <v>0</v>
      </c>
      <c r="BY330" s="16">
        <f t="shared" si="118"/>
        <v>0.00014535491000000622</v>
      </c>
      <c r="BZ330" s="16">
        <f t="shared" si="119"/>
        <v>0.017346328902912492</v>
      </c>
      <c r="CA330" s="35"/>
    </row>
    <row r="331" spans="1:79" ht="60">
      <c r="A331" s="36"/>
      <c r="B331" s="65" t="s">
        <v>503</v>
      </c>
      <c r="C331" s="31" t="s">
        <v>259</v>
      </c>
      <c r="D331" s="16">
        <v>0.76413632637</v>
      </c>
      <c r="E331" s="16">
        <v>0</v>
      </c>
      <c r="F331" s="16">
        <f t="shared" si="106"/>
        <v>0.76413632637</v>
      </c>
      <c r="G331" s="16">
        <f t="shared" si="107"/>
        <v>0</v>
      </c>
      <c r="H331" s="16">
        <f t="shared" si="108"/>
        <v>0</v>
      </c>
      <c r="I331" s="16">
        <f t="shared" si="109"/>
        <v>0</v>
      </c>
      <c r="J331" s="16">
        <f t="shared" si="110"/>
        <v>0</v>
      </c>
      <c r="K331" s="16">
        <f t="shared" si="111"/>
        <v>1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/>
      <c r="AG331" s="16">
        <v>0</v>
      </c>
      <c r="AH331" s="16">
        <v>0.76413632637</v>
      </c>
      <c r="AI331" s="16">
        <v>0</v>
      </c>
      <c r="AJ331" s="16">
        <v>0</v>
      </c>
      <c r="AK331" s="16">
        <v>0</v>
      </c>
      <c r="AL331" s="16">
        <v>0</v>
      </c>
      <c r="AM331" s="16">
        <v>1</v>
      </c>
      <c r="AN331" s="16">
        <v>0</v>
      </c>
      <c r="AO331" s="16">
        <f t="shared" si="112"/>
        <v>0.7992652</v>
      </c>
      <c r="AP331" s="16">
        <f t="shared" si="113"/>
        <v>0</v>
      </c>
      <c r="AQ331" s="16">
        <f t="shared" si="114"/>
        <v>0</v>
      </c>
      <c r="AR331" s="16">
        <f t="shared" si="115"/>
        <v>0</v>
      </c>
      <c r="AS331" s="16">
        <f t="shared" si="116"/>
        <v>0</v>
      </c>
      <c r="AT331" s="16">
        <f t="shared" si="117"/>
        <v>1</v>
      </c>
      <c r="AU331" s="16">
        <v>0</v>
      </c>
      <c r="AV331" s="16">
        <v>0</v>
      </c>
      <c r="AW331" s="16">
        <v>0</v>
      </c>
      <c r="AX331" s="16">
        <v>0</v>
      </c>
      <c r="AY331" s="16">
        <v>0</v>
      </c>
      <c r="AZ331" s="16">
        <v>0</v>
      </c>
      <c r="BA331" s="16">
        <v>0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  <c r="BL331" s="16">
        <v>0</v>
      </c>
      <c r="BM331" s="16">
        <v>0</v>
      </c>
      <c r="BN331" s="16">
        <v>0</v>
      </c>
      <c r="BO331" s="16">
        <v>0</v>
      </c>
      <c r="BP331" s="16">
        <v>0</v>
      </c>
      <c r="BQ331" s="16">
        <v>0.7992652</v>
      </c>
      <c r="BR331" s="16">
        <v>0</v>
      </c>
      <c r="BS331" s="16">
        <v>0</v>
      </c>
      <c r="BT331" s="16">
        <v>0</v>
      </c>
      <c r="BU331" s="16">
        <v>0</v>
      </c>
      <c r="BV331" s="16">
        <v>1</v>
      </c>
      <c r="BW331" s="16">
        <v>0</v>
      </c>
      <c r="BX331" s="16">
        <v>0</v>
      </c>
      <c r="BY331" s="16">
        <f t="shared" si="118"/>
        <v>0.03512887363000006</v>
      </c>
      <c r="BZ331" s="16">
        <f t="shared" si="119"/>
        <v>4.597199795078244</v>
      </c>
      <c r="CA331" s="35"/>
    </row>
    <row r="332" spans="1:79" ht="45">
      <c r="A332" s="36"/>
      <c r="B332" s="65" t="s">
        <v>504</v>
      </c>
      <c r="C332" s="31" t="s">
        <v>259</v>
      </c>
      <c r="D332" s="16">
        <v>0.76413632637</v>
      </c>
      <c r="E332" s="16">
        <v>0</v>
      </c>
      <c r="F332" s="16">
        <f t="shared" si="106"/>
        <v>0.76413632637</v>
      </c>
      <c r="G332" s="16">
        <f t="shared" si="107"/>
        <v>0</v>
      </c>
      <c r="H332" s="16">
        <f t="shared" si="108"/>
        <v>0</v>
      </c>
      <c r="I332" s="16">
        <f t="shared" si="109"/>
        <v>0</v>
      </c>
      <c r="J332" s="16">
        <f t="shared" si="110"/>
        <v>0</v>
      </c>
      <c r="K332" s="16">
        <f t="shared" si="111"/>
        <v>1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/>
      <c r="AG332" s="16">
        <v>0</v>
      </c>
      <c r="AH332" s="16">
        <v>0.76413632637</v>
      </c>
      <c r="AI332" s="16">
        <v>0</v>
      </c>
      <c r="AJ332" s="16">
        <v>0</v>
      </c>
      <c r="AK332" s="16">
        <v>0</v>
      </c>
      <c r="AL332" s="16">
        <v>0</v>
      </c>
      <c r="AM332" s="16">
        <v>1</v>
      </c>
      <c r="AN332" s="16">
        <v>0</v>
      </c>
      <c r="AO332" s="16">
        <f t="shared" si="112"/>
        <v>0.78348018</v>
      </c>
      <c r="AP332" s="16">
        <f t="shared" si="113"/>
        <v>0</v>
      </c>
      <c r="AQ332" s="16">
        <f t="shared" si="114"/>
        <v>0</v>
      </c>
      <c r="AR332" s="16">
        <f t="shared" si="115"/>
        <v>0</v>
      </c>
      <c r="AS332" s="16">
        <f t="shared" si="116"/>
        <v>0</v>
      </c>
      <c r="AT332" s="16">
        <f t="shared" si="117"/>
        <v>1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16">
        <v>0</v>
      </c>
      <c r="BP332" s="16">
        <v>0</v>
      </c>
      <c r="BQ332" s="16">
        <v>0.78348018</v>
      </c>
      <c r="BR332" s="16">
        <v>0</v>
      </c>
      <c r="BS332" s="16">
        <v>0</v>
      </c>
      <c r="BT332" s="16">
        <v>0</v>
      </c>
      <c r="BU332" s="16">
        <v>0</v>
      </c>
      <c r="BV332" s="16">
        <v>1</v>
      </c>
      <c r="BW332" s="16">
        <v>0</v>
      </c>
      <c r="BX332" s="16">
        <v>0</v>
      </c>
      <c r="BY332" s="16">
        <f t="shared" si="118"/>
        <v>0.01934385363000002</v>
      </c>
      <c r="BZ332" s="16">
        <f t="shared" si="119"/>
        <v>2.5314663054814117</v>
      </c>
      <c r="CA332" s="35"/>
    </row>
    <row r="333" spans="1:79" ht="45">
      <c r="A333" s="36"/>
      <c r="B333" s="65" t="s">
        <v>505</v>
      </c>
      <c r="C333" s="31" t="s">
        <v>259</v>
      </c>
      <c r="D333" s="16">
        <v>0</v>
      </c>
      <c r="E333" s="16">
        <v>0</v>
      </c>
      <c r="F333" s="16">
        <f t="shared" si="106"/>
        <v>0</v>
      </c>
      <c r="G333" s="16">
        <f t="shared" si="107"/>
        <v>0</v>
      </c>
      <c r="H333" s="16">
        <f t="shared" si="108"/>
        <v>0</v>
      </c>
      <c r="I333" s="16">
        <f t="shared" si="109"/>
        <v>0</v>
      </c>
      <c r="J333" s="16">
        <f t="shared" si="110"/>
        <v>0</v>
      </c>
      <c r="K333" s="16">
        <f t="shared" si="111"/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/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f t="shared" si="112"/>
        <v>0</v>
      </c>
      <c r="AP333" s="16">
        <f t="shared" si="113"/>
        <v>0</v>
      </c>
      <c r="AQ333" s="16">
        <f t="shared" si="114"/>
        <v>0</v>
      </c>
      <c r="AR333" s="16">
        <f t="shared" si="115"/>
        <v>0</v>
      </c>
      <c r="AS333" s="16">
        <f t="shared" si="116"/>
        <v>0</v>
      </c>
      <c r="AT333" s="16">
        <f t="shared" si="117"/>
        <v>0</v>
      </c>
      <c r="AU333" s="16">
        <v>0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  <c r="BW333" s="16">
        <v>0</v>
      </c>
      <c r="BX333" s="16">
        <v>0</v>
      </c>
      <c r="BY333" s="16">
        <f t="shared" si="118"/>
        <v>0</v>
      </c>
      <c r="BZ333" s="16"/>
      <c r="CA333" s="35"/>
    </row>
    <row r="334" spans="1:79" ht="15">
      <c r="A334" s="36"/>
      <c r="B334" s="66" t="s">
        <v>224</v>
      </c>
      <c r="C334" s="31"/>
      <c r="D334" s="16">
        <v>0</v>
      </c>
      <c r="E334" s="16">
        <v>0</v>
      </c>
      <c r="F334" s="16">
        <f t="shared" si="106"/>
        <v>0</v>
      </c>
      <c r="G334" s="16">
        <f t="shared" si="107"/>
        <v>0</v>
      </c>
      <c r="H334" s="16">
        <f t="shared" si="108"/>
        <v>0</v>
      </c>
      <c r="I334" s="16">
        <f t="shared" si="109"/>
        <v>0</v>
      </c>
      <c r="J334" s="16">
        <f t="shared" si="110"/>
        <v>0</v>
      </c>
      <c r="K334" s="16">
        <f t="shared" si="111"/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f t="shared" si="112"/>
        <v>0</v>
      </c>
      <c r="AP334" s="16">
        <f t="shared" si="113"/>
        <v>0</v>
      </c>
      <c r="AQ334" s="16">
        <f t="shared" si="114"/>
        <v>0</v>
      </c>
      <c r="AR334" s="16">
        <f t="shared" si="115"/>
        <v>0</v>
      </c>
      <c r="AS334" s="16">
        <f t="shared" si="116"/>
        <v>0</v>
      </c>
      <c r="AT334" s="16">
        <f t="shared" si="117"/>
        <v>0</v>
      </c>
      <c r="AU334" s="16">
        <v>0</v>
      </c>
      <c r="AV334" s="16">
        <v>0</v>
      </c>
      <c r="AW334" s="16">
        <v>0</v>
      </c>
      <c r="AX334" s="16">
        <v>0</v>
      </c>
      <c r="AY334" s="16">
        <v>0</v>
      </c>
      <c r="AZ334" s="16"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  <c r="BW334" s="16">
        <v>0</v>
      </c>
      <c r="BX334" s="16">
        <v>0</v>
      </c>
      <c r="BY334" s="16">
        <f t="shared" si="118"/>
        <v>0</v>
      </c>
      <c r="BZ334" s="16"/>
      <c r="CA334" s="35"/>
    </row>
    <row r="335" spans="1:79" ht="60">
      <c r="A335" s="36"/>
      <c r="B335" s="65" t="s">
        <v>506</v>
      </c>
      <c r="C335" s="31" t="s">
        <v>259</v>
      </c>
      <c r="D335" s="16">
        <v>0</v>
      </c>
      <c r="E335" s="16">
        <v>0</v>
      </c>
      <c r="F335" s="16">
        <f t="shared" si="106"/>
        <v>0</v>
      </c>
      <c r="G335" s="16">
        <f t="shared" si="107"/>
        <v>0</v>
      </c>
      <c r="H335" s="16">
        <f t="shared" si="108"/>
        <v>0</v>
      </c>
      <c r="I335" s="16">
        <f t="shared" si="109"/>
        <v>0</v>
      </c>
      <c r="J335" s="16">
        <f t="shared" si="110"/>
        <v>0</v>
      </c>
      <c r="K335" s="16">
        <f t="shared" si="111"/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f t="shared" si="112"/>
        <v>0</v>
      </c>
      <c r="AP335" s="16">
        <f t="shared" si="113"/>
        <v>0</v>
      </c>
      <c r="AQ335" s="16">
        <f t="shared" si="114"/>
        <v>0</v>
      </c>
      <c r="AR335" s="16">
        <f t="shared" si="115"/>
        <v>0</v>
      </c>
      <c r="AS335" s="16">
        <f t="shared" si="116"/>
        <v>0</v>
      </c>
      <c r="AT335" s="16">
        <f t="shared" si="117"/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  <c r="BW335" s="16">
        <v>0</v>
      </c>
      <c r="BX335" s="16">
        <v>0</v>
      </c>
      <c r="BY335" s="16">
        <f t="shared" si="118"/>
        <v>0</v>
      </c>
      <c r="BZ335" s="16"/>
      <c r="CA335" s="35"/>
    </row>
    <row r="336" spans="1:79" ht="45">
      <c r="A336" s="36"/>
      <c r="B336" s="65" t="s">
        <v>507</v>
      </c>
      <c r="C336" s="31" t="s">
        <v>259</v>
      </c>
      <c r="D336" s="16">
        <v>0.61991097449</v>
      </c>
      <c r="E336" s="16">
        <v>0</v>
      </c>
      <c r="F336" s="16">
        <f t="shared" si="106"/>
        <v>0.61991097449</v>
      </c>
      <c r="G336" s="16">
        <f t="shared" si="107"/>
        <v>0</v>
      </c>
      <c r="H336" s="16">
        <f t="shared" si="108"/>
        <v>0</v>
      </c>
      <c r="I336" s="16">
        <f t="shared" si="109"/>
        <v>0</v>
      </c>
      <c r="J336" s="16">
        <f t="shared" si="110"/>
        <v>0</v>
      </c>
      <c r="K336" s="16">
        <f t="shared" si="111"/>
        <v>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0.61991097449</v>
      </c>
      <c r="AI336" s="16">
        <v>0</v>
      </c>
      <c r="AJ336" s="16">
        <v>0</v>
      </c>
      <c r="AK336" s="16">
        <v>0</v>
      </c>
      <c r="AL336" s="16">
        <v>0</v>
      </c>
      <c r="AM336" s="16">
        <v>1</v>
      </c>
      <c r="AN336" s="16">
        <v>0</v>
      </c>
      <c r="AO336" s="16">
        <f t="shared" si="112"/>
        <v>0.75025897</v>
      </c>
      <c r="AP336" s="16">
        <f t="shared" si="113"/>
        <v>0</v>
      </c>
      <c r="AQ336" s="16">
        <f t="shared" si="114"/>
        <v>0</v>
      </c>
      <c r="AR336" s="16">
        <f t="shared" si="115"/>
        <v>0</v>
      </c>
      <c r="AS336" s="16">
        <f t="shared" si="116"/>
        <v>0</v>
      </c>
      <c r="AT336" s="16">
        <f t="shared" si="117"/>
        <v>1</v>
      </c>
      <c r="AU336" s="16">
        <v>0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0.75025897</v>
      </c>
      <c r="BR336" s="16">
        <v>0</v>
      </c>
      <c r="BS336" s="16">
        <v>0</v>
      </c>
      <c r="BT336" s="16">
        <v>0</v>
      </c>
      <c r="BU336" s="16">
        <v>0</v>
      </c>
      <c r="BV336" s="16">
        <v>1</v>
      </c>
      <c r="BW336" s="16">
        <v>0</v>
      </c>
      <c r="BX336" s="16">
        <v>0</v>
      </c>
      <c r="BY336" s="16">
        <f t="shared" si="118"/>
        <v>0.13034799550999998</v>
      </c>
      <c r="BZ336" s="16">
        <f t="shared" si="119"/>
        <v>21.026889484774344</v>
      </c>
      <c r="CA336" s="89" t="s">
        <v>307</v>
      </c>
    </row>
    <row r="337" spans="1:79" ht="45">
      <c r="A337" s="36"/>
      <c r="B337" s="65" t="s">
        <v>508</v>
      </c>
      <c r="C337" s="31" t="s">
        <v>259</v>
      </c>
      <c r="D337" s="16">
        <v>0</v>
      </c>
      <c r="E337" s="16">
        <v>0</v>
      </c>
      <c r="F337" s="16">
        <f t="shared" si="106"/>
        <v>0</v>
      </c>
      <c r="G337" s="16">
        <f t="shared" si="107"/>
        <v>0</v>
      </c>
      <c r="H337" s="16">
        <f t="shared" si="108"/>
        <v>0</v>
      </c>
      <c r="I337" s="16">
        <f t="shared" si="109"/>
        <v>0</v>
      </c>
      <c r="J337" s="16">
        <f t="shared" si="110"/>
        <v>0</v>
      </c>
      <c r="K337" s="16">
        <f t="shared" si="111"/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f t="shared" si="112"/>
        <v>0</v>
      </c>
      <c r="AP337" s="16">
        <f t="shared" si="113"/>
        <v>0</v>
      </c>
      <c r="AQ337" s="16">
        <f t="shared" si="114"/>
        <v>0</v>
      </c>
      <c r="AR337" s="16">
        <f t="shared" si="115"/>
        <v>0</v>
      </c>
      <c r="AS337" s="16">
        <f t="shared" si="116"/>
        <v>0</v>
      </c>
      <c r="AT337" s="16">
        <f t="shared" si="117"/>
        <v>0</v>
      </c>
      <c r="AU337" s="16">
        <v>0</v>
      </c>
      <c r="AV337" s="16">
        <v>0</v>
      </c>
      <c r="AW337" s="16">
        <v>0</v>
      </c>
      <c r="AX337" s="16">
        <v>0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  <c r="BW337" s="16">
        <v>0</v>
      </c>
      <c r="BX337" s="16">
        <v>0</v>
      </c>
      <c r="BY337" s="16">
        <f t="shared" si="118"/>
        <v>0</v>
      </c>
      <c r="BZ337" s="16"/>
      <c r="CA337" s="35"/>
    </row>
    <row r="338" spans="1:79" ht="15">
      <c r="A338" s="36"/>
      <c r="B338" s="66" t="s">
        <v>225</v>
      </c>
      <c r="C338" s="31"/>
      <c r="D338" s="16">
        <v>0</v>
      </c>
      <c r="E338" s="16"/>
      <c r="F338" s="16">
        <f t="shared" si="106"/>
        <v>0</v>
      </c>
      <c r="G338" s="16">
        <f t="shared" si="107"/>
        <v>0</v>
      </c>
      <c r="H338" s="16">
        <f t="shared" si="108"/>
        <v>0</v>
      </c>
      <c r="I338" s="16">
        <f t="shared" si="109"/>
        <v>0</v>
      </c>
      <c r="J338" s="16">
        <f t="shared" si="110"/>
        <v>0</v>
      </c>
      <c r="K338" s="16">
        <f t="shared" si="111"/>
        <v>0</v>
      </c>
      <c r="L338" s="16"/>
      <c r="M338" s="16">
        <v>0</v>
      </c>
      <c r="N338" s="16"/>
      <c r="O338" s="16"/>
      <c r="P338" s="16"/>
      <c r="Q338" s="16"/>
      <c r="R338" s="16"/>
      <c r="S338" s="16"/>
      <c r="T338" s="16">
        <v>0</v>
      </c>
      <c r="U338" s="16"/>
      <c r="V338" s="16"/>
      <c r="W338" s="16"/>
      <c r="X338" s="16"/>
      <c r="Y338" s="16"/>
      <c r="Z338" s="16"/>
      <c r="AA338" s="16">
        <v>0</v>
      </c>
      <c r="AB338" s="16"/>
      <c r="AC338" s="16"/>
      <c r="AD338" s="16"/>
      <c r="AE338" s="16"/>
      <c r="AF338" s="16"/>
      <c r="AG338" s="16"/>
      <c r="AH338" s="16">
        <v>0</v>
      </c>
      <c r="AI338" s="16"/>
      <c r="AJ338" s="16"/>
      <c r="AK338" s="16"/>
      <c r="AL338" s="16"/>
      <c r="AM338" s="16"/>
      <c r="AN338" s="16"/>
      <c r="AO338" s="16">
        <f t="shared" si="112"/>
        <v>0</v>
      </c>
      <c r="AP338" s="16">
        <f t="shared" si="113"/>
        <v>0</v>
      </c>
      <c r="AQ338" s="16">
        <f t="shared" si="114"/>
        <v>0</v>
      </c>
      <c r="AR338" s="16">
        <f t="shared" si="115"/>
        <v>0</v>
      </c>
      <c r="AS338" s="16">
        <f t="shared" si="116"/>
        <v>0</v>
      </c>
      <c r="AT338" s="16">
        <f t="shared" si="117"/>
        <v>0</v>
      </c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>
        <v>0</v>
      </c>
      <c r="BR338" s="16"/>
      <c r="BS338" s="16"/>
      <c r="BT338" s="16"/>
      <c r="BU338" s="16"/>
      <c r="BV338" s="16"/>
      <c r="BW338" s="16"/>
      <c r="BX338" s="16"/>
      <c r="BY338" s="16">
        <f t="shared" si="118"/>
        <v>0</v>
      </c>
      <c r="BZ338" s="16"/>
      <c r="CA338" s="35"/>
    </row>
    <row r="339" spans="1:79" ht="45">
      <c r="A339" s="36"/>
      <c r="B339" s="65" t="s">
        <v>509</v>
      </c>
      <c r="C339" s="31" t="s">
        <v>259</v>
      </c>
      <c r="D339" s="16">
        <v>0.57076056132</v>
      </c>
      <c r="E339" s="16"/>
      <c r="F339" s="16">
        <f t="shared" si="106"/>
        <v>0.57076056132</v>
      </c>
      <c r="G339" s="16">
        <f t="shared" si="107"/>
        <v>0</v>
      </c>
      <c r="H339" s="16">
        <f t="shared" si="108"/>
        <v>0</v>
      </c>
      <c r="I339" s="16">
        <f t="shared" si="109"/>
        <v>0</v>
      </c>
      <c r="J339" s="16">
        <f t="shared" si="110"/>
        <v>0</v>
      </c>
      <c r="K339" s="16">
        <f t="shared" si="111"/>
        <v>1</v>
      </c>
      <c r="L339" s="16"/>
      <c r="M339" s="16">
        <v>0</v>
      </c>
      <c r="N339" s="16"/>
      <c r="O339" s="16"/>
      <c r="P339" s="16"/>
      <c r="Q339" s="16"/>
      <c r="R339" s="16"/>
      <c r="S339" s="16"/>
      <c r="T339" s="16">
        <v>0</v>
      </c>
      <c r="U339" s="16"/>
      <c r="V339" s="16"/>
      <c r="W339" s="16"/>
      <c r="X339" s="16"/>
      <c r="Y339" s="16"/>
      <c r="Z339" s="16"/>
      <c r="AA339" s="16">
        <v>0</v>
      </c>
      <c r="AB339" s="16"/>
      <c r="AC339" s="16"/>
      <c r="AD339" s="16"/>
      <c r="AE339" s="16"/>
      <c r="AF339" s="16"/>
      <c r="AG339" s="16"/>
      <c r="AH339" s="16">
        <v>0.57076056132</v>
      </c>
      <c r="AI339" s="16"/>
      <c r="AJ339" s="16"/>
      <c r="AK339" s="16"/>
      <c r="AL339" s="16"/>
      <c r="AM339" s="16">
        <v>1</v>
      </c>
      <c r="AN339" s="16"/>
      <c r="AO339" s="16">
        <f t="shared" si="112"/>
        <v>0.7275507600000001</v>
      </c>
      <c r="AP339" s="16">
        <f t="shared" si="113"/>
        <v>0</v>
      </c>
      <c r="AQ339" s="16">
        <f t="shared" si="114"/>
        <v>0</v>
      </c>
      <c r="AR339" s="16">
        <f t="shared" si="115"/>
        <v>0</v>
      </c>
      <c r="AS339" s="16">
        <f t="shared" si="116"/>
        <v>0</v>
      </c>
      <c r="AT339" s="16">
        <f t="shared" si="117"/>
        <v>1</v>
      </c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>
        <v>0.7275507600000001</v>
      </c>
      <c r="BR339" s="16"/>
      <c r="BS339" s="16"/>
      <c r="BT339" s="16"/>
      <c r="BU339" s="16"/>
      <c r="BV339" s="16">
        <v>1</v>
      </c>
      <c r="BW339" s="16"/>
      <c r="BX339" s="16"/>
      <c r="BY339" s="16">
        <f t="shared" si="118"/>
        <v>0.1567901986800001</v>
      </c>
      <c r="BZ339" s="16">
        <f t="shared" si="119"/>
        <v>27.47039815038917</v>
      </c>
      <c r="CA339" s="89" t="s">
        <v>307</v>
      </c>
    </row>
    <row r="340" spans="1:79" ht="25.5">
      <c r="A340" s="20" t="s">
        <v>183</v>
      </c>
      <c r="B340" s="32" t="s">
        <v>184</v>
      </c>
      <c r="C340" s="30"/>
      <c r="D340" s="16">
        <v>38.20306879797</v>
      </c>
      <c r="E340" s="16">
        <v>0</v>
      </c>
      <c r="F340" s="16">
        <f t="shared" si="106"/>
        <v>38.20306879797</v>
      </c>
      <c r="G340" s="16">
        <f t="shared" si="107"/>
        <v>0</v>
      </c>
      <c r="H340" s="16">
        <f t="shared" si="108"/>
        <v>0</v>
      </c>
      <c r="I340" s="16">
        <f t="shared" si="109"/>
        <v>0</v>
      </c>
      <c r="J340" s="16">
        <f t="shared" si="110"/>
        <v>0</v>
      </c>
      <c r="K340" s="16">
        <f t="shared" si="111"/>
        <v>182</v>
      </c>
      <c r="L340" s="16">
        <v>0</v>
      </c>
      <c r="M340" s="16">
        <f>M345+M423</f>
        <v>2.51328221933</v>
      </c>
      <c r="N340" s="16">
        <f aca="true" t="shared" si="129" ref="N340:AM340">N345+N423</f>
        <v>0</v>
      </c>
      <c r="O340" s="16">
        <f t="shared" si="129"/>
        <v>0</v>
      </c>
      <c r="P340" s="16">
        <f t="shared" si="129"/>
        <v>0</v>
      </c>
      <c r="Q340" s="16">
        <f t="shared" si="129"/>
        <v>0</v>
      </c>
      <c r="R340" s="16">
        <f t="shared" si="129"/>
        <v>12</v>
      </c>
      <c r="S340" s="16">
        <f t="shared" si="129"/>
        <v>0</v>
      </c>
      <c r="T340" s="16">
        <f t="shared" si="129"/>
        <v>0</v>
      </c>
      <c r="U340" s="16">
        <f t="shared" si="129"/>
        <v>0</v>
      </c>
      <c r="V340" s="16">
        <f t="shared" si="129"/>
        <v>0</v>
      </c>
      <c r="W340" s="16">
        <f t="shared" si="129"/>
        <v>0</v>
      </c>
      <c r="X340" s="16">
        <f t="shared" si="129"/>
        <v>0</v>
      </c>
      <c r="Y340" s="16">
        <f t="shared" si="129"/>
        <v>0</v>
      </c>
      <c r="Z340" s="16">
        <f t="shared" si="129"/>
        <v>0</v>
      </c>
      <c r="AA340" s="16">
        <f t="shared" si="129"/>
        <v>16.257050282669997</v>
      </c>
      <c r="AB340" s="16">
        <f t="shared" si="129"/>
        <v>0</v>
      </c>
      <c r="AC340" s="16">
        <f t="shared" si="129"/>
        <v>0</v>
      </c>
      <c r="AD340" s="16">
        <f t="shared" si="129"/>
        <v>0</v>
      </c>
      <c r="AE340" s="16">
        <f t="shared" si="129"/>
        <v>0</v>
      </c>
      <c r="AF340" s="16">
        <f t="shared" si="129"/>
        <v>76</v>
      </c>
      <c r="AG340" s="16">
        <f t="shared" si="129"/>
        <v>0</v>
      </c>
      <c r="AH340" s="16">
        <f t="shared" si="129"/>
        <v>19.43273629597</v>
      </c>
      <c r="AI340" s="16">
        <f t="shared" si="129"/>
        <v>0</v>
      </c>
      <c r="AJ340" s="16">
        <f t="shared" si="129"/>
        <v>0</v>
      </c>
      <c r="AK340" s="16">
        <f t="shared" si="129"/>
        <v>0</v>
      </c>
      <c r="AL340" s="16">
        <f t="shared" si="129"/>
        <v>0</v>
      </c>
      <c r="AM340" s="16">
        <f t="shared" si="129"/>
        <v>94</v>
      </c>
      <c r="AN340" s="16">
        <v>0</v>
      </c>
      <c r="AO340" s="16">
        <f t="shared" si="112"/>
        <v>37.97993205</v>
      </c>
      <c r="AP340" s="16">
        <f t="shared" si="113"/>
        <v>0</v>
      </c>
      <c r="AQ340" s="16">
        <f t="shared" si="114"/>
        <v>0</v>
      </c>
      <c r="AR340" s="16">
        <f t="shared" si="115"/>
        <v>0</v>
      </c>
      <c r="AS340" s="16">
        <f t="shared" si="116"/>
        <v>0</v>
      </c>
      <c r="AT340" s="16">
        <f t="shared" si="117"/>
        <v>180</v>
      </c>
      <c r="AU340" s="16">
        <v>0</v>
      </c>
      <c r="AV340" s="16">
        <v>2.4926855900000002</v>
      </c>
      <c r="AW340" s="16">
        <f aca="true" t="shared" si="130" ref="AW340:BX340">AW345+AW423</f>
        <v>0</v>
      </c>
      <c r="AX340" s="16">
        <f t="shared" si="130"/>
        <v>0</v>
      </c>
      <c r="AY340" s="16">
        <f t="shared" si="130"/>
        <v>0</v>
      </c>
      <c r="AZ340" s="16">
        <f t="shared" si="130"/>
        <v>0</v>
      </c>
      <c r="BA340" s="16">
        <f t="shared" si="130"/>
        <v>12</v>
      </c>
      <c r="BB340" s="16">
        <f t="shared" si="130"/>
        <v>0</v>
      </c>
      <c r="BC340" s="16">
        <f t="shared" si="130"/>
        <v>0.8270177599999999</v>
      </c>
      <c r="BD340" s="16">
        <f t="shared" si="130"/>
        <v>0</v>
      </c>
      <c r="BE340" s="16">
        <f t="shared" si="130"/>
        <v>0</v>
      </c>
      <c r="BF340" s="16">
        <f t="shared" si="130"/>
        <v>0</v>
      </c>
      <c r="BG340" s="16">
        <f t="shared" si="130"/>
        <v>0</v>
      </c>
      <c r="BH340" s="16">
        <f t="shared" si="130"/>
        <v>4</v>
      </c>
      <c r="BI340" s="16">
        <f t="shared" si="130"/>
        <v>0</v>
      </c>
      <c r="BJ340" s="16">
        <f t="shared" si="130"/>
        <v>12.50361632</v>
      </c>
      <c r="BK340" s="16">
        <f t="shared" si="130"/>
        <v>0</v>
      </c>
      <c r="BL340" s="16">
        <f t="shared" si="130"/>
        <v>0</v>
      </c>
      <c r="BM340" s="16">
        <f t="shared" si="130"/>
        <v>0</v>
      </c>
      <c r="BN340" s="16">
        <f t="shared" si="130"/>
        <v>0</v>
      </c>
      <c r="BO340" s="16">
        <f t="shared" si="130"/>
        <v>60</v>
      </c>
      <c r="BP340" s="16">
        <f t="shared" si="130"/>
        <v>0</v>
      </c>
      <c r="BQ340" s="16">
        <v>22.15661238</v>
      </c>
      <c r="BR340" s="16">
        <f t="shared" si="130"/>
        <v>0</v>
      </c>
      <c r="BS340" s="16">
        <f t="shared" si="130"/>
        <v>0</v>
      </c>
      <c r="BT340" s="16">
        <f t="shared" si="130"/>
        <v>0</v>
      </c>
      <c r="BU340" s="16">
        <f t="shared" si="130"/>
        <v>0</v>
      </c>
      <c r="BV340" s="16">
        <f t="shared" si="130"/>
        <v>104</v>
      </c>
      <c r="BW340" s="16">
        <f t="shared" si="130"/>
        <v>0</v>
      </c>
      <c r="BX340" s="16">
        <f t="shared" si="130"/>
        <v>0</v>
      </c>
      <c r="BY340" s="16">
        <f t="shared" si="118"/>
        <v>-0.2231367479699955</v>
      </c>
      <c r="BZ340" s="16">
        <f t="shared" si="119"/>
        <v>-0.5840806903498086</v>
      </c>
      <c r="CA340" s="35"/>
    </row>
    <row r="341" spans="1:79" ht="25.5">
      <c r="A341" s="13" t="s">
        <v>185</v>
      </c>
      <c r="B341" s="32" t="s">
        <v>186</v>
      </c>
      <c r="C341" s="31"/>
      <c r="D341" s="16">
        <v>0</v>
      </c>
      <c r="E341" s="16">
        <v>0</v>
      </c>
      <c r="F341" s="16">
        <f aca="true" t="shared" si="131" ref="F341:F404">M341+T341+AA341+AH341</f>
        <v>0</v>
      </c>
      <c r="G341" s="16">
        <f aca="true" t="shared" si="132" ref="G341:G404">N341+U341+AB341+AI341</f>
        <v>0</v>
      </c>
      <c r="H341" s="16">
        <f aca="true" t="shared" si="133" ref="H341:H404">O341+V341+AC341+AJ341</f>
        <v>0</v>
      </c>
      <c r="I341" s="16">
        <f aca="true" t="shared" si="134" ref="I341:I404">P341+W341+AD341+AK341</f>
        <v>0</v>
      </c>
      <c r="J341" s="16">
        <f aca="true" t="shared" si="135" ref="J341:J404">Q341+X341+AE341+AL341</f>
        <v>0</v>
      </c>
      <c r="K341" s="16">
        <f aca="true" t="shared" si="136" ref="K341:K404">R341+Y341+AF341+AM341</f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f aca="true" t="shared" si="137" ref="AO341:AO404">AV341+BC341+BJ341+BQ341</f>
        <v>0</v>
      </c>
      <c r="AP341" s="16">
        <f aca="true" t="shared" si="138" ref="AP341:AP404">AW341+BD341+BK341+BR341</f>
        <v>0</v>
      </c>
      <c r="AQ341" s="16">
        <f aca="true" t="shared" si="139" ref="AQ341:AQ404">AX341+BE341+BL341+BS341</f>
        <v>0</v>
      </c>
      <c r="AR341" s="16">
        <f aca="true" t="shared" si="140" ref="AR341:AR404">AY341+BF341+BM341+BT341</f>
        <v>0</v>
      </c>
      <c r="AS341" s="16">
        <f aca="true" t="shared" si="141" ref="AS341:AS404">AZ341+BG341+BN341+BU341</f>
        <v>0</v>
      </c>
      <c r="AT341" s="16">
        <f aca="true" t="shared" si="142" ref="AT341:AT404">BA341+BH341+BO341+BV341</f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  <c r="BW341" s="16">
        <v>0</v>
      </c>
      <c r="BX341" s="16">
        <v>0</v>
      </c>
      <c r="BY341" s="16">
        <f aca="true" t="shared" si="143" ref="BY341:BY404">AO341-F341</f>
        <v>0</v>
      </c>
      <c r="BZ341" s="16"/>
      <c r="CA341" s="35"/>
    </row>
    <row r="342" spans="1:79" ht="25.5">
      <c r="A342" s="13" t="s">
        <v>187</v>
      </c>
      <c r="B342" s="32" t="s">
        <v>188</v>
      </c>
      <c r="C342" s="31"/>
      <c r="D342" s="16">
        <v>0</v>
      </c>
      <c r="E342" s="16">
        <v>0</v>
      </c>
      <c r="F342" s="16">
        <f t="shared" si="131"/>
        <v>0</v>
      </c>
      <c r="G342" s="16">
        <f t="shared" si="132"/>
        <v>0</v>
      </c>
      <c r="H342" s="16">
        <f t="shared" si="133"/>
        <v>0</v>
      </c>
      <c r="I342" s="16">
        <f t="shared" si="134"/>
        <v>0</v>
      </c>
      <c r="J342" s="16">
        <f t="shared" si="135"/>
        <v>0</v>
      </c>
      <c r="K342" s="16">
        <f t="shared" si="136"/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f t="shared" si="137"/>
        <v>0</v>
      </c>
      <c r="AP342" s="16">
        <f t="shared" si="138"/>
        <v>0</v>
      </c>
      <c r="AQ342" s="16">
        <f t="shared" si="139"/>
        <v>0</v>
      </c>
      <c r="AR342" s="16">
        <f t="shared" si="140"/>
        <v>0</v>
      </c>
      <c r="AS342" s="16">
        <f t="shared" si="141"/>
        <v>0</v>
      </c>
      <c r="AT342" s="16">
        <f t="shared" si="142"/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0</v>
      </c>
      <c r="BM342" s="16">
        <v>0</v>
      </c>
      <c r="BN342" s="16">
        <v>0</v>
      </c>
      <c r="BO342" s="16">
        <v>0</v>
      </c>
      <c r="BP342" s="16">
        <v>0</v>
      </c>
      <c r="BQ342" s="16">
        <v>0</v>
      </c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  <c r="BW342" s="16">
        <v>0</v>
      </c>
      <c r="BX342" s="16">
        <v>0</v>
      </c>
      <c r="BY342" s="16">
        <f t="shared" si="143"/>
        <v>0</v>
      </c>
      <c r="BZ342" s="16"/>
      <c r="CA342" s="35"/>
    </row>
    <row r="343" spans="1:79" ht="25.5">
      <c r="A343" s="13" t="s">
        <v>189</v>
      </c>
      <c r="B343" s="32" t="s">
        <v>190</v>
      </c>
      <c r="C343" s="31"/>
      <c r="D343" s="16">
        <v>0</v>
      </c>
      <c r="E343" s="16">
        <v>0</v>
      </c>
      <c r="F343" s="16">
        <f t="shared" si="131"/>
        <v>0</v>
      </c>
      <c r="G343" s="16">
        <f t="shared" si="132"/>
        <v>0</v>
      </c>
      <c r="H343" s="16">
        <f t="shared" si="133"/>
        <v>0</v>
      </c>
      <c r="I343" s="16">
        <f t="shared" si="134"/>
        <v>0</v>
      </c>
      <c r="J343" s="16">
        <f t="shared" si="135"/>
        <v>0</v>
      </c>
      <c r="K343" s="16">
        <f t="shared" si="136"/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f t="shared" si="137"/>
        <v>0</v>
      </c>
      <c r="AP343" s="16">
        <f t="shared" si="138"/>
        <v>0</v>
      </c>
      <c r="AQ343" s="16">
        <f t="shared" si="139"/>
        <v>0</v>
      </c>
      <c r="AR343" s="16">
        <f t="shared" si="140"/>
        <v>0</v>
      </c>
      <c r="AS343" s="16">
        <f t="shared" si="141"/>
        <v>0</v>
      </c>
      <c r="AT343" s="16">
        <f t="shared" si="142"/>
        <v>0</v>
      </c>
      <c r="AU343" s="16">
        <v>0</v>
      </c>
      <c r="AV343" s="16">
        <v>0</v>
      </c>
      <c r="AW343" s="16">
        <v>0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  <c r="BL343" s="16">
        <v>0</v>
      </c>
      <c r="BM343" s="16">
        <v>0</v>
      </c>
      <c r="BN343" s="16">
        <v>0</v>
      </c>
      <c r="BO343" s="16">
        <v>0</v>
      </c>
      <c r="BP343" s="16">
        <v>0</v>
      </c>
      <c r="BQ343" s="16">
        <v>0</v>
      </c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  <c r="BW343" s="16">
        <v>0</v>
      </c>
      <c r="BX343" s="16">
        <v>0</v>
      </c>
      <c r="BY343" s="16">
        <f t="shared" si="143"/>
        <v>0</v>
      </c>
      <c r="BZ343" s="16"/>
      <c r="CA343" s="35"/>
    </row>
    <row r="344" spans="1:79" ht="25.5">
      <c r="A344" s="13" t="s">
        <v>191</v>
      </c>
      <c r="B344" s="32" t="s">
        <v>192</v>
      </c>
      <c r="C344" s="31"/>
      <c r="D344" s="16">
        <v>0</v>
      </c>
      <c r="E344" s="16">
        <v>0</v>
      </c>
      <c r="F344" s="16">
        <f t="shared" si="131"/>
        <v>0</v>
      </c>
      <c r="G344" s="16">
        <f t="shared" si="132"/>
        <v>0</v>
      </c>
      <c r="H344" s="16">
        <f t="shared" si="133"/>
        <v>0</v>
      </c>
      <c r="I344" s="16">
        <f t="shared" si="134"/>
        <v>0</v>
      </c>
      <c r="J344" s="16">
        <f t="shared" si="135"/>
        <v>0</v>
      </c>
      <c r="K344" s="16">
        <f t="shared" si="136"/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f t="shared" si="137"/>
        <v>0</v>
      </c>
      <c r="AP344" s="16">
        <f t="shared" si="138"/>
        <v>0</v>
      </c>
      <c r="AQ344" s="16">
        <f t="shared" si="139"/>
        <v>0</v>
      </c>
      <c r="AR344" s="16">
        <f t="shared" si="140"/>
        <v>0</v>
      </c>
      <c r="AS344" s="16">
        <f t="shared" si="141"/>
        <v>0</v>
      </c>
      <c r="AT344" s="16">
        <f t="shared" si="142"/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0</v>
      </c>
      <c r="BY344" s="16">
        <f t="shared" si="143"/>
        <v>0</v>
      </c>
      <c r="BZ344" s="16"/>
      <c r="CA344" s="35"/>
    </row>
    <row r="345" spans="1:79" ht="25.5">
      <c r="A345" s="20" t="s">
        <v>193</v>
      </c>
      <c r="B345" s="32" t="s">
        <v>194</v>
      </c>
      <c r="C345" s="75" t="s">
        <v>109</v>
      </c>
      <c r="D345" s="16">
        <v>36.661419512129996</v>
      </c>
      <c r="E345" s="16">
        <v>0</v>
      </c>
      <c r="F345" s="16">
        <f t="shared" si="131"/>
        <v>36.661419512129996</v>
      </c>
      <c r="G345" s="16">
        <f t="shared" si="132"/>
        <v>0</v>
      </c>
      <c r="H345" s="16">
        <f t="shared" si="133"/>
        <v>0</v>
      </c>
      <c r="I345" s="16">
        <f t="shared" si="134"/>
        <v>0</v>
      </c>
      <c r="J345" s="16">
        <f t="shared" si="135"/>
        <v>0</v>
      </c>
      <c r="K345" s="16">
        <f t="shared" si="136"/>
        <v>176</v>
      </c>
      <c r="L345" s="16">
        <v>0</v>
      </c>
      <c r="M345" s="16">
        <f>M346</f>
        <v>2.04399479547</v>
      </c>
      <c r="N345" s="16">
        <f aca="true" t="shared" si="144" ref="N345:AM345">N346</f>
        <v>0</v>
      </c>
      <c r="O345" s="16">
        <f t="shared" si="144"/>
        <v>0</v>
      </c>
      <c r="P345" s="16">
        <f t="shared" si="144"/>
        <v>0</v>
      </c>
      <c r="Q345" s="16">
        <f t="shared" si="144"/>
        <v>0</v>
      </c>
      <c r="R345" s="16">
        <f t="shared" si="144"/>
        <v>10</v>
      </c>
      <c r="S345" s="16">
        <f t="shared" si="144"/>
        <v>0</v>
      </c>
      <c r="T345" s="16">
        <f t="shared" si="144"/>
        <v>0</v>
      </c>
      <c r="U345" s="16">
        <f t="shared" si="144"/>
        <v>0</v>
      </c>
      <c r="V345" s="16">
        <f t="shared" si="144"/>
        <v>0</v>
      </c>
      <c r="W345" s="16">
        <f t="shared" si="144"/>
        <v>0</v>
      </c>
      <c r="X345" s="16">
        <f t="shared" si="144"/>
        <v>0</v>
      </c>
      <c r="Y345" s="16">
        <f t="shared" si="144"/>
        <v>0</v>
      </c>
      <c r="Z345" s="16">
        <f t="shared" si="144"/>
        <v>0</v>
      </c>
      <c r="AA345" s="16">
        <f t="shared" si="144"/>
        <v>16.257050282669997</v>
      </c>
      <c r="AB345" s="16">
        <f t="shared" si="144"/>
        <v>0</v>
      </c>
      <c r="AC345" s="16">
        <f t="shared" si="144"/>
        <v>0</v>
      </c>
      <c r="AD345" s="16">
        <f t="shared" si="144"/>
        <v>0</v>
      </c>
      <c r="AE345" s="16">
        <f t="shared" si="144"/>
        <v>0</v>
      </c>
      <c r="AF345" s="16">
        <f t="shared" si="144"/>
        <v>76</v>
      </c>
      <c r="AG345" s="16">
        <f t="shared" si="144"/>
        <v>0</v>
      </c>
      <c r="AH345" s="16">
        <f t="shared" si="144"/>
        <v>18.36037443399</v>
      </c>
      <c r="AI345" s="16">
        <f t="shared" si="144"/>
        <v>0</v>
      </c>
      <c r="AJ345" s="16">
        <f t="shared" si="144"/>
        <v>0</v>
      </c>
      <c r="AK345" s="16">
        <f t="shared" si="144"/>
        <v>0</v>
      </c>
      <c r="AL345" s="16">
        <f t="shared" si="144"/>
        <v>0</v>
      </c>
      <c r="AM345" s="16">
        <f t="shared" si="144"/>
        <v>90</v>
      </c>
      <c r="AN345" s="16">
        <v>0</v>
      </c>
      <c r="AO345" s="16">
        <f t="shared" si="137"/>
        <v>37.02609282</v>
      </c>
      <c r="AP345" s="16">
        <f t="shared" si="138"/>
        <v>0</v>
      </c>
      <c r="AQ345" s="16">
        <f t="shared" si="139"/>
        <v>0</v>
      </c>
      <c r="AR345" s="16">
        <f t="shared" si="140"/>
        <v>0</v>
      </c>
      <c r="AS345" s="16">
        <f t="shared" si="141"/>
        <v>0</v>
      </c>
      <c r="AT345" s="16">
        <f t="shared" si="142"/>
        <v>176</v>
      </c>
      <c r="AU345" s="16">
        <v>0</v>
      </c>
      <c r="AV345" s="16">
        <v>2.02222638</v>
      </c>
      <c r="AW345" s="16">
        <f aca="true" t="shared" si="145" ref="AW345:BV345">AW346</f>
        <v>0</v>
      </c>
      <c r="AX345" s="16">
        <f t="shared" si="145"/>
        <v>0</v>
      </c>
      <c r="AY345" s="16">
        <f t="shared" si="145"/>
        <v>0</v>
      </c>
      <c r="AZ345" s="16">
        <f t="shared" si="145"/>
        <v>0</v>
      </c>
      <c r="BA345" s="16">
        <f t="shared" si="145"/>
        <v>10</v>
      </c>
      <c r="BB345" s="16">
        <f t="shared" si="145"/>
        <v>0</v>
      </c>
      <c r="BC345" s="16">
        <v>0.8270177599999999</v>
      </c>
      <c r="BD345" s="16">
        <f t="shared" si="145"/>
        <v>0</v>
      </c>
      <c r="BE345" s="16">
        <f t="shared" si="145"/>
        <v>0</v>
      </c>
      <c r="BF345" s="16">
        <f t="shared" si="145"/>
        <v>0</v>
      </c>
      <c r="BG345" s="16">
        <f t="shared" si="145"/>
        <v>0</v>
      </c>
      <c r="BH345" s="16">
        <f t="shared" si="145"/>
        <v>4</v>
      </c>
      <c r="BI345" s="16">
        <f t="shared" si="145"/>
        <v>0</v>
      </c>
      <c r="BJ345" s="16">
        <v>12.50361632</v>
      </c>
      <c r="BK345" s="16">
        <v>0</v>
      </c>
      <c r="BL345" s="16">
        <v>0</v>
      </c>
      <c r="BM345" s="16">
        <v>0</v>
      </c>
      <c r="BN345" s="16">
        <v>0</v>
      </c>
      <c r="BO345" s="16">
        <f t="shared" si="145"/>
        <v>60</v>
      </c>
      <c r="BP345" s="16">
        <f t="shared" si="145"/>
        <v>0</v>
      </c>
      <c r="BQ345" s="16">
        <v>21.67323236</v>
      </c>
      <c r="BR345" s="16">
        <f t="shared" si="145"/>
        <v>0</v>
      </c>
      <c r="BS345" s="16">
        <f t="shared" si="145"/>
        <v>0</v>
      </c>
      <c r="BT345" s="16">
        <f t="shared" si="145"/>
        <v>0</v>
      </c>
      <c r="BU345" s="16">
        <f t="shared" si="145"/>
        <v>0</v>
      </c>
      <c r="BV345" s="16">
        <f t="shared" si="145"/>
        <v>102</v>
      </c>
      <c r="BW345" s="16">
        <v>0</v>
      </c>
      <c r="BX345" s="16">
        <v>0</v>
      </c>
      <c r="BY345" s="16">
        <f t="shared" si="143"/>
        <v>0.3646733078700066</v>
      </c>
      <c r="BZ345" s="16">
        <f>BY345/F345*100</f>
        <v>0.9947059135267494</v>
      </c>
      <c r="CA345" s="35"/>
    </row>
    <row r="346" spans="1:79" ht="25.5">
      <c r="A346" s="20" t="s">
        <v>234</v>
      </c>
      <c r="B346" s="76" t="s">
        <v>195</v>
      </c>
      <c r="C346" s="30" t="s">
        <v>261</v>
      </c>
      <c r="D346" s="16">
        <v>36.661419512129996</v>
      </c>
      <c r="E346" s="16">
        <v>0</v>
      </c>
      <c r="F346" s="16">
        <f t="shared" si="131"/>
        <v>36.661419512129996</v>
      </c>
      <c r="G346" s="16">
        <f t="shared" si="132"/>
        <v>0</v>
      </c>
      <c r="H346" s="16">
        <f t="shared" si="133"/>
        <v>0</v>
      </c>
      <c r="I346" s="16">
        <f t="shared" si="134"/>
        <v>0</v>
      </c>
      <c r="J346" s="16">
        <f t="shared" si="135"/>
        <v>0</v>
      </c>
      <c r="K346" s="16">
        <f t="shared" si="136"/>
        <v>176</v>
      </c>
      <c r="L346" s="16">
        <v>0</v>
      </c>
      <c r="M346" s="16">
        <v>2.04399479547</v>
      </c>
      <c r="N346" s="16">
        <v>0</v>
      </c>
      <c r="O346" s="16">
        <v>0</v>
      </c>
      <c r="P346" s="16">
        <v>0</v>
      </c>
      <c r="Q346" s="16">
        <v>0</v>
      </c>
      <c r="R346" s="16">
        <f>SUM(R348:R422)</f>
        <v>10</v>
      </c>
      <c r="S346" s="16">
        <f aca="true" t="shared" si="146" ref="S346:CA346">SUM(S348:S422)</f>
        <v>0</v>
      </c>
      <c r="T346" s="16">
        <f t="shared" si="146"/>
        <v>0</v>
      </c>
      <c r="U346" s="16">
        <f t="shared" si="146"/>
        <v>0</v>
      </c>
      <c r="V346" s="16">
        <f t="shared" si="146"/>
        <v>0</v>
      </c>
      <c r="W346" s="16">
        <f t="shared" si="146"/>
        <v>0</v>
      </c>
      <c r="X346" s="16">
        <f t="shared" si="146"/>
        <v>0</v>
      </c>
      <c r="Y346" s="16">
        <f t="shared" si="146"/>
        <v>0</v>
      </c>
      <c r="Z346" s="16">
        <f t="shared" si="146"/>
        <v>0</v>
      </c>
      <c r="AA346" s="16">
        <f t="shared" si="146"/>
        <v>16.257050282669997</v>
      </c>
      <c r="AB346" s="16">
        <f t="shared" si="146"/>
        <v>0</v>
      </c>
      <c r="AC346" s="16">
        <f t="shared" si="146"/>
        <v>0</v>
      </c>
      <c r="AD346" s="16">
        <f t="shared" si="146"/>
        <v>0</v>
      </c>
      <c r="AE346" s="16">
        <f t="shared" si="146"/>
        <v>0</v>
      </c>
      <c r="AF346" s="16">
        <f t="shared" si="146"/>
        <v>76</v>
      </c>
      <c r="AG346" s="16">
        <f t="shared" si="146"/>
        <v>0</v>
      </c>
      <c r="AH346" s="16">
        <f t="shared" si="146"/>
        <v>18.36037443399</v>
      </c>
      <c r="AI346" s="16">
        <f t="shared" si="146"/>
        <v>0</v>
      </c>
      <c r="AJ346" s="16">
        <f t="shared" si="146"/>
        <v>0</v>
      </c>
      <c r="AK346" s="16">
        <f t="shared" si="146"/>
        <v>0</v>
      </c>
      <c r="AL346" s="16">
        <f t="shared" si="146"/>
        <v>0</v>
      </c>
      <c r="AM346" s="16">
        <f t="shared" si="146"/>
        <v>90</v>
      </c>
      <c r="AN346" s="16">
        <f t="shared" si="146"/>
        <v>0</v>
      </c>
      <c r="AO346" s="16">
        <f t="shared" si="137"/>
        <v>37.02609282</v>
      </c>
      <c r="AP346" s="16">
        <f t="shared" si="138"/>
        <v>0</v>
      </c>
      <c r="AQ346" s="16">
        <f t="shared" si="139"/>
        <v>0</v>
      </c>
      <c r="AR346" s="16">
        <f t="shared" si="140"/>
        <v>0</v>
      </c>
      <c r="AS346" s="16">
        <f t="shared" si="141"/>
        <v>0</v>
      </c>
      <c r="AT346" s="16">
        <f t="shared" si="142"/>
        <v>176</v>
      </c>
      <c r="AU346" s="16">
        <f t="shared" si="146"/>
        <v>0</v>
      </c>
      <c r="AV346" s="16">
        <f t="shared" si="146"/>
        <v>2.02222638</v>
      </c>
      <c r="AW346" s="16">
        <f t="shared" si="146"/>
        <v>0</v>
      </c>
      <c r="AX346" s="16">
        <f t="shared" si="146"/>
        <v>0</v>
      </c>
      <c r="AY346" s="16">
        <f t="shared" si="146"/>
        <v>0</v>
      </c>
      <c r="AZ346" s="16">
        <f t="shared" si="146"/>
        <v>0</v>
      </c>
      <c r="BA346" s="16">
        <f t="shared" si="146"/>
        <v>10</v>
      </c>
      <c r="BB346" s="16">
        <f t="shared" si="146"/>
        <v>0</v>
      </c>
      <c r="BC346" s="16">
        <f t="shared" si="146"/>
        <v>0.8270177599999999</v>
      </c>
      <c r="BD346" s="16">
        <f t="shared" si="146"/>
        <v>0</v>
      </c>
      <c r="BE346" s="16">
        <f t="shared" si="146"/>
        <v>0</v>
      </c>
      <c r="BF346" s="16">
        <f t="shared" si="146"/>
        <v>0</v>
      </c>
      <c r="BG346" s="16">
        <f t="shared" si="146"/>
        <v>0</v>
      </c>
      <c r="BH346" s="16">
        <f t="shared" si="146"/>
        <v>4</v>
      </c>
      <c r="BI346" s="16">
        <f t="shared" si="146"/>
        <v>0</v>
      </c>
      <c r="BJ346" s="16">
        <f t="shared" si="146"/>
        <v>12.503616319999999</v>
      </c>
      <c r="BK346" s="16">
        <f t="shared" si="146"/>
        <v>0</v>
      </c>
      <c r="BL346" s="16">
        <f t="shared" si="146"/>
        <v>0</v>
      </c>
      <c r="BM346" s="16">
        <f t="shared" si="146"/>
        <v>0</v>
      </c>
      <c r="BN346" s="16">
        <f t="shared" si="146"/>
        <v>0</v>
      </c>
      <c r="BO346" s="16">
        <f t="shared" si="146"/>
        <v>60</v>
      </c>
      <c r="BP346" s="16">
        <f t="shared" si="146"/>
        <v>0</v>
      </c>
      <c r="BQ346" s="16">
        <v>21.67323236</v>
      </c>
      <c r="BR346" s="16">
        <f t="shared" si="146"/>
        <v>0</v>
      </c>
      <c r="BS346" s="16">
        <f t="shared" si="146"/>
        <v>0</v>
      </c>
      <c r="BT346" s="16">
        <f t="shared" si="146"/>
        <v>0</v>
      </c>
      <c r="BU346" s="16">
        <f t="shared" si="146"/>
        <v>0</v>
      </c>
      <c r="BV346" s="16">
        <f t="shared" si="146"/>
        <v>102</v>
      </c>
      <c r="BW346" s="16">
        <f t="shared" si="146"/>
        <v>0</v>
      </c>
      <c r="BX346" s="16">
        <f t="shared" si="146"/>
        <v>0</v>
      </c>
      <c r="BY346" s="16">
        <f t="shared" si="143"/>
        <v>0.3646733078700066</v>
      </c>
      <c r="BZ346" s="16">
        <f>BY346/F346*100</f>
        <v>0.9947059135267494</v>
      </c>
      <c r="CA346" s="35"/>
    </row>
    <row r="347" spans="1:79" ht="13.5">
      <c r="A347" s="13"/>
      <c r="B347" s="23" t="s">
        <v>245</v>
      </c>
      <c r="C347" s="31"/>
      <c r="D347" s="16">
        <v>0</v>
      </c>
      <c r="E347" s="16">
        <v>0</v>
      </c>
      <c r="F347" s="16">
        <f t="shared" si="131"/>
        <v>0</v>
      </c>
      <c r="G347" s="16">
        <f t="shared" si="132"/>
        <v>0</v>
      </c>
      <c r="H347" s="16">
        <f t="shared" si="133"/>
        <v>0</v>
      </c>
      <c r="I347" s="16">
        <f t="shared" si="134"/>
        <v>0</v>
      </c>
      <c r="J347" s="16">
        <f t="shared" si="135"/>
        <v>0</v>
      </c>
      <c r="K347" s="16">
        <f t="shared" si="136"/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f t="shared" si="137"/>
        <v>0</v>
      </c>
      <c r="AP347" s="16">
        <f t="shared" si="138"/>
        <v>0</v>
      </c>
      <c r="AQ347" s="16">
        <f t="shared" si="139"/>
        <v>0</v>
      </c>
      <c r="AR347" s="16">
        <f t="shared" si="140"/>
        <v>0</v>
      </c>
      <c r="AS347" s="16">
        <f t="shared" si="141"/>
        <v>0</v>
      </c>
      <c r="AT347" s="16">
        <f t="shared" si="142"/>
        <v>0</v>
      </c>
      <c r="AU347" s="16">
        <v>0</v>
      </c>
      <c r="AV347" s="16">
        <v>0</v>
      </c>
      <c r="AW347" s="16">
        <v>0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  <c r="BW347" s="16">
        <v>0</v>
      </c>
      <c r="BX347" s="16">
        <v>0</v>
      </c>
      <c r="BY347" s="16">
        <f t="shared" si="143"/>
        <v>0</v>
      </c>
      <c r="BZ347" s="16"/>
      <c r="CA347" s="35"/>
    </row>
    <row r="348" spans="1:79" ht="30">
      <c r="A348" s="13"/>
      <c r="B348" s="65" t="s">
        <v>510</v>
      </c>
      <c r="C348" s="31" t="s">
        <v>261</v>
      </c>
      <c r="D348" s="16">
        <v>0</v>
      </c>
      <c r="E348" s="16">
        <v>0</v>
      </c>
      <c r="F348" s="16">
        <f t="shared" si="131"/>
        <v>0</v>
      </c>
      <c r="G348" s="16">
        <f t="shared" si="132"/>
        <v>0</v>
      </c>
      <c r="H348" s="16">
        <f t="shared" si="133"/>
        <v>0</v>
      </c>
      <c r="I348" s="16">
        <f t="shared" si="134"/>
        <v>0</v>
      </c>
      <c r="J348" s="16">
        <f t="shared" si="135"/>
        <v>0</v>
      </c>
      <c r="K348" s="16">
        <f t="shared" si="136"/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f t="shared" si="137"/>
        <v>0</v>
      </c>
      <c r="AP348" s="16">
        <f t="shared" si="138"/>
        <v>0</v>
      </c>
      <c r="AQ348" s="16">
        <f t="shared" si="139"/>
        <v>0</v>
      </c>
      <c r="AR348" s="16">
        <f t="shared" si="140"/>
        <v>0</v>
      </c>
      <c r="AS348" s="16">
        <f t="shared" si="141"/>
        <v>0</v>
      </c>
      <c r="AT348" s="16">
        <f t="shared" si="142"/>
        <v>0</v>
      </c>
      <c r="AU348" s="16">
        <v>0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  <c r="BW348" s="16">
        <v>0</v>
      </c>
      <c r="BX348" s="16">
        <v>0</v>
      </c>
      <c r="BY348" s="16">
        <f t="shared" si="143"/>
        <v>0</v>
      </c>
      <c r="BZ348" s="16"/>
      <c r="CA348" s="35"/>
    </row>
    <row r="349" spans="1:79" ht="30">
      <c r="A349" s="13"/>
      <c r="B349" s="65" t="s">
        <v>262</v>
      </c>
      <c r="C349" s="31" t="s">
        <v>261</v>
      </c>
      <c r="D349" s="16">
        <v>0.21106920385999997</v>
      </c>
      <c r="E349" s="16">
        <v>0</v>
      </c>
      <c r="F349" s="16">
        <f t="shared" si="131"/>
        <v>0.21106920385999997</v>
      </c>
      <c r="G349" s="16">
        <f t="shared" si="132"/>
        <v>0</v>
      </c>
      <c r="H349" s="16">
        <f t="shared" si="133"/>
        <v>0</v>
      </c>
      <c r="I349" s="16">
        <f t="shared" si="134"/>
        <v>0</v>
      </c>
      <c r="J349" s="16">
        <f t="shared" si="135"/>
        <v>0</v>
      </c>
      <c r="K349" s="16">
        <f t="shared" si="136"/>
        <v>1</v>
      </c>
      <c r="L349" s="16">
        <v>0</v>
      </c>
      <c r="M349" s="16">
        <v>0.21106920385999997</v>
      </c>
      <c r="N349" s="16">
        <v>0</v>
      </c>
      <c r="O349" s="16">
        <v>0</v>
      </c>
      <c r="P349" s="16">
        <v>0</v>
      </c>
      <c r="Q349" s="16">
        <v>0</v>
      </c>
      <c r="R349" s="16">
        <v>1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f t="shared" si="137"/>
        <v>0.21501983</v>
      </c>
      <c r="AP349" s="16">
        <f t="shared" si="138"/>
        <v>0</v>
      </c>
      <c r="AQ349" s="16">
        <f t="shared" si="139"/>
        <v>0</v>
      </c>
      <c r="AR349" s="16">
        <f t="shared" si="140"/>
        <v>0</v>
      </c>
      <c r="AS349" s="16">
        <f t="shared" si="141"/>
        <v>0</v>
      </c>
      <c r="AT349" s="16">
        <f t="shared" si="142"/>
        <v>1</v>
      </c>
      <c r="AU349" s="16">
        <v>0</v>
      </c>
      <c r="AV349" s="16">
        <v>0.21501983</v>
      </c>
      <c r="AW349" s="16">
        <v>0</v>
      </c>
      <c r="AX349" s="16">
        <v>0</v>
      </c>
      <c r="AY349" s="16">
        <v>0</v>
      </c>
      <c r="AZ349" s="16">
        <v>0</v>
      </c>
      <c r="BA349" s="16">
        <v>1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  <c r="BW349" s="16">
        <v>0</v>
      </c>
      <c r="BX349" s="16">
        <v>0</v>
      </c>
      <c r="BY349" s="16">
        <f t="shared" si="143"/>
        <v>0.003950626140000024</v>
      </c>
      <c r="BZ349" s="16">
        <f>BY349/F349*100</f>
        <v>1.871720775817411</v>
      </c>
      <c r="CA349" s="28"/>
    </row>
    <row r="350" spans="1:79" ht="30">
      <c r="A350" s="13"/>
      <c r="B350" s="65" t="s">
        <v>511</v>
      </c>
      <c r="C350" s="31" t="s">
        <v>261</v>
      </c>
      <c r="D350" s="16">
        <v>0</v>
      </c>
      <c r="E350" s="16">
        <v>0</v>
      </c>
      <c r="F350" s="16">
        <f t="shared" si="131"/>
        <v>0</v>
      </c>
      <c r="G350" s="16">
        <f t="shared" si="132"/>
        <v>0</v>
      </c>
      <c r="H350" s="16">
        <f t="shared" si="133"/>
        <v>0</v>
      </c>
      <c r="I350" s="16">
        <f t="shared" si="134"/>
        <v>0</v>
      </c>
      <c r="J350" s="16">
        <f t="shared" si="135"/>
        <v>0</v>
      </c>
      <c r="K350" s="16">
        <f t="shared" si="136"/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f t="shared" si="137"/>
        <v>0</v>
      </c>
      <c r="AP350" s="16">
        <f t="shared" si="138"/>
        <v>0</v>
      </c>
      <c r="AQ350" s="16">
        <f t="shared" si="139"/>
        <v>0</v>
      </c>
      <c r="AR350" s="16">
        <f t="shared" si="140"/>
        <v>0</v>
      </c>
      <c r="AS350" s="16">
        <f t="shared" si="141"/>
        <v>0</v>
      </c>
      <c r="AT350" s="16">
        <f t="shared" si="142"/>
        <v>0</v>
      </c>
      <c r="AU350" s="16">
        <v>0</v>
      </c>
      <c r="AV350" s="16">
        <v>0</v>
      </c>
      <c r="AW350" s="16">
        <v>0</v>
      </c>
      <c r="AX350" s="16">
        <v>0</v>
      </c>
      <c r="AY350" s="16">
        <v>0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  <c r="BW350" s="16">
        <v>0</v>
      </c>
      <c r="BX350" s="16">
        <v>0</v>
      </c>
      <c r="BY350" s="16">
        <f t="shared" si="143"/>
        <v>0</v>
      </c>
      <c r="BZ350" s="16"/>
      <c r="CA350" s="35"/>
    </row>
    <row r="351" spans="1:79" ht="30">
      <c r="A351" s="13"/>
      <c r="B351" s="65" t="s">
        <v>512</v>
      </c>
      <c r="C351" s="31" t="s">
        <v>261</v>
      </c>
      <c r="D351" s="16">
        <v>0</v>
      </c>
      <c r="E351" s="16">
        <v>0</v>
      </c>
      <c r="F351" s="16">
        <f t="shared" si="131"/>
        <v>0</v>
      </c>
      <c r="G351" s="16">
        <f t="shared" si="132"/>
        <v>0</v>
      </c>
      <c r="H351" s="16">
        <f t="shared" si="133"/>
        <v>0</v>
      </c>
      <c r="I351" s="16">
        <f t="shared" si="134"/>
        <v>0</v>
      </c>
      <c r="J351" s="16">
        <f t="shared" si="135"/>
        <v>0</v>
      </c>
      <c r="K351" s="16">
        <f t="shared" si="136"/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f t="shared" si="137"/>
        <v>0</v>
      </c>
      <c r="AP351" s="16">
        <f t="shared" si="138"/>
        <v>0</v>
      </c>
      <c r="AQ351" s="16">
        <f t="shared" si="139"/>
        <v>0</v>
      </c>
      <c r="AR351" s="16">
        <f t="shared" si="140"/>
        <v>0</v>
      </c>
      <c r="AS351" s="16">
        <f t="shared" si="141"/>
        <v>0</v>
      </c>
      <c r="AT351" s="16">
        <f t="shared" si="142"/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  <c r="BW351" s="16">
        <v>0</v>
      </c>
      <c r="BX351" s="16">
        <v>0</v>
      </c>
      <c r="BY351" s="16">
        <f t="shared" si="143"/>
        <v>0</v>
      </c>
      <c r="BZ351" s="16"/>
      <c r="CA351" s="35"/>
    </row>
    <row r="352" spans="1:79" ht="30">
      <c r="A352" s="13"/>
      <c r="B352" s="65" t="s">
        <v>513</v>
      </c>
      <c r="C352" s="31" t="s">
        <v>261</v>
      </c>
      <c r="D352" s="16">
        <v>0</v>
      </c>
      <c r="E352" s="16">
        <v>0</v>
      </c>
      <c r="F352" s="16">
        <f t="shared" si="131"/>
        <v>0</v>
      </c>
      <c r="G352" s="16">
        <f t="shared" si="132"/>
        <v>0</v>
      </c>
      <c r="H352" s="16">
        <f t="shared" si="133"/>
        <v>0</v>
      </c>
      <c r="I352" s="16">
        <f t="shared" si="134"/>
        <v>0</v>
      </c>
      <c r="J352" s="16">
        <f t="shared" si="135"/>
        <v>0</v>
      </c>
      <c r="K352" s="16">
        <f t="shared" si="136"/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f t="shared" si="137"/>
        <v>0</v>
      </c>
      <c r="AP352" s="16">
        <f t="shared" si="138"/>
        <v>0</v>
      </c>
      <c r="AQ352" s="16">
        <f t="shared" si="139"/>
        <v>0</v>
      </c>
      <c r="AR352" s="16">
        <f t="shared" si="140"/>
        <v>0</v>
      </c>
      <c r="AS352" s="16">
        <f t="shared" si="141"/>
        <v>0</v>
      </c>
      <c r="AT352" s="16">
        <f t="shared" si="142"/>
        <v>0</v>
      </c>
      <c r="AU352" s="16">
        <v>0</v>
      </c>
      <c r="AV352" s="16">
        <v>0</v>
      </c>
      <c r="AW352" s="16">
        <v>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  <c r="BW352" s="16">
        <v>0</v>
      </c>
      <c r="BX352" s="16">
        <v>0</v>
      </c>
      <c r="BY352" s="16">
        <f t="shared" si="143"/>
        <v>0</v>
      </c>
      <c r="BZ352" s="16"/>
      <c r="CA352" s="35"/>
    </row>
    <row r="353" spans="1:79" ht="30">
      <c r="A353" s="13"/>
      <c r="B353" s="65" t="s">
        <v>514</v>
      </c>
      <c r="C353" s="31" t="s">
        <v>261</v>
      </c>
      <c r="D353" s="16">
        <v>0</v>
      </c>
      <c r="E353" s="16">
        <v>0</v>
      </c>
      <c r="F353" s="16">
        <f t="shared" si="131"/>
        <v>0</v>
      </c>
      <c r="G353" s="16">
        <f t="shared" si="132"/>
        <v>0</v>
      </c>
      <c r="H353" s="16">
        <f t="shared" si="133"/>
        <v>0</v>
      </c>
      <c r="I353" s="16">
        <f t="shared" si="134"/>
        <v>0</v>
      </c>
      <c r="J353" s="16">
        <f t="shared" si="135"/>
        <v>0</v>
      </c>
      <c r="K353" s="16">
        <f t="shared" si="136"/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f t="shared" si="137"/>
        <v>0</v>
      </c>
      <c r="AP353" s="16">
        <f t="shared" si="138"/>
        <v>0</v>
      </c>
      <c r="AQ353" s="16">
        <f t="shared" si="139"/>
        <v>0</v>
      </c>
      <c r="AR353" s="16">
        <f t="shared" si="140"/>
        <v>0</v>
      </c>
      <c r="AS353" s="16">
        <f t="shared" si="141"/>
        <v>0</v>
      </c>
      <c r="AT353" s="16">
        <f t="shared" si="142"/>
        <v>0</v>
      </c>
      <c r="AU353" s="16">
        <v>0</v>
      </c>
      <c r="AV353" s="16">
        <v>0</v>
      </c>
      <c r="AW353" s="16">
        <v>0</v>
      </c>
      <c r="AX353" s="16">
        <v>0</v>
      </c>
      <c r="AY353" s="16">
        <v>0</v>
      </c>
      <c r="AZ353" s="16"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  <c r="BL353" s="16">
        <v>0</v>
      </c>
      <c r="BM353" s="16">
        <v>0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  <c r="BW353" s="16">
        <v>0</v>
      </c>
      <c r="BX353" s="16">
        <v>0</v>
      </c>
      <c r="BY353" s="16">
        <f t="shared" si="143"/>
        <v>0</v>
      </c>
      <c r="BZ353" s="16"/>
      <c r="CA353" s="35"/>
    </row>
    <row r="354" spans="1:79" ht="30">
      <c r="A354" s="13"/>
      <c r="B354" s="65" t="s">
        <v>515</v>
      </c>
      <c r="C354" s="31" t="s">
        <v>261</v>
      </c>
      <c r="D354" s="16">
        <v>0.21106920385999997</v>
      </c>
      <c r="E354" s="16">
        <v>0</v>
      </c>
      <c r="F354" s="16">
        <f t="shared" si="131"/>
        <v>0.21106920385999997</v>
      </c>
      <c r="G354" s="16">
        <f t="shared" si="132"/>
        <v>0</v>
      </c>
      <c r="H354" s="16">
        <f t="shared" si="133"/>
        <v>0</v>
      </c>
      <c r="I354" s="16">
        <f t="shared" si="134"/>
        <v>0</v>
      </c>
      <c r="J354" s="16">
        <f t="shared" si="135"/>
        <v>0</v>
      </c>
      <c r="K354" s="16">
        <f t="shared" si="136"/>
        <v>1</v>
      </c>
      <c r="L354" s="16">
        <v>0</v>
      </c>
      <c r="M354" s="16">
        <v>0.21106920385999997</v>
      </c>
      <c r="N354" s="16">
        <v>0</v>
      </c>
      <c r="O354" s="16">
        <v>0</v>
      </c>
      <c r="P354" s="16">
        <v>0</v>
      </c>
      <c r="Q354" s="16">
        <v>0</v>
      </c>
      <c r="R354" s="16">
        <v>1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f t="shared" si="137"/>
        <v>0.21138996</v>
      </c>
      <c r="AP354" s="16">
        <f t="shared" si="138"/>
        <v>0</v>
      </c>
      <c r="AQ354" s="16">
        <f t="shared" si="139"/>
        <v>0</v>
      </c>
      <c r="AR354" s="16">
        <f t="shared" si="140"/>
        <v>0</v>
      </c>
      <c r="AS354" s="16">
        <f t="shared" si="141"/>
        <v>0</v>
      </c>
      <c r="AT354" s="16">
        <f t="shared" si="142"/>
        <v>1</v>
      </c>
      <c r="AU354" s="16">
        <v>0</v>
      </c>
      <c r="AV354" s="16">
        <v>0.21138996</v>
      </c>
      <c r="AW354" s="16">
        <v>0</v>
      </c>
      <c r="AX354" s="16">
        <v>0</v>
      </c>
      <c r="AY354" s="16">
        <v>0</v>
      </c>
      <c r="AZ354" s="16">
        <v>0</v>
      </c>
      <c r="BA354" s="16">
        <v>1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  <c r="BW354" s="16">
        <v>0</v>
      </c>
      <c r="BX354" s="16">
        <v>0</v>
      </c>
      <c r="BY354" s="16">
        <f t="shared" si="143"/>
        <v>0.00032075614000001695</v>
      </c>
      <c r="BZ354" s="16">
        <f>BY354/F354*100</f>
        <v>0.15196728567412005</v>
      </c>
      <c r="CA354" s="28"/>
    </row>
    <row r="355" spans="1:79" ht="30">
      <c r="A355" s="13"/>
      <c r="B355" s="65" t="s">
        <v>516</v>
      </c>
      <c r="C355" s="31" t="s">
        <v>261</v>
      </c>
      <c r="D355" s="16">
        <v>0</v>
      </c>
      <c r="E355" s="16">
        <v>0</v>
      </c>
      <c r="F355" s="16">
        <f t="shared" si="131"/>
        <v>0</v>
      </c>
      <c r="G355" s="16">
        <f t="shared" si="132"/>
        <v>0</v>
      </c>
      <c r="H355" s="16">
        <f t="shared" si="133"/>
        <v>0</v>
      </c>
      <c r="I355" s="16">
        <f t="shared" si="134"/>
        <v>0</v>
      </c>
      <c r="J355" s="16">
        <f t="shared" si="135"/>
        <v>0</v>
      </c>
      <c r="K355" s="16">
        <f t="shared" si="136"/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/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f t="shared" si="137"/>
        <v>0</v>
      </c>
      <c r="AP355" s="16">
        <f t="shared" si="138"/>
        <v>0</v>
      </c>
      <c r="AQ355" s="16">
        <f t="shared" si="139"/>
        <v>0</v>
      </c>
      <c r="AR355" s="16">
        <f t="shared" si="140"/>
        <v>0</v>
      </c>
      <c r="AS355" s="16">
        <f t="shared" si="141"/>
        <v>0</v>
      </c>
      <c r="AT355" s="16">
        <f t="shared" si="142"/>
        <v>0</v>
      </c>
      <c r="AU355" s="16">
        <v>0</v>
      </c>
      <c r="AV355" s="16">
        <v>0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0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  <c r="BJ355" s="16">
        <v>0</v>
      </c>
      <c r="BK355" s="16">
        <v>0</v>
      </c>
      <c r="BL355" s="16">
        <v>0</v>
      </c>
      <c r="BM355" s="16">
        <v>0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  <c r="BW355" s="16">
        <v>0</v>
      </c>
      <c r="BX355" s="16">
        <v>0</v>
      </c>
      <c r="BY355" s="16">
        <f t="shared" si="143"/>
        <v>0</v>
      </c>
      <c r="BZ355" s="16"/>
      <c r="CA355" s="35"/>
    </row>
    <row r="356" spans="1:79" ht="30">
      <c r="A356" s="13"/>
      <c r="B356" s="65" t="s">
        <v>517</v>
      </c>
      <c r="C356" s="31" t="s">
        <v>261</v>
      </c>
      <c r="D356" s="16">
        <v>0</v>
      </c>
      <c r="E356" s="16">
        <v>0</v>
      </c>
      <c r="F356" s="16">
        <f t="shared" si="131"/>
        <v>0</v>
      </c>
      <c r="G356" s="16">
        <f t="shared" si="132"/>
        <v>0</v>
      </c>
      <c r="H356" s="16">
        <f t="shared" si="133"/>
        <v>0</v>
      </c>
      <c r="I356" s="16">
        <f t="shared" si="134"/>
        <v>0</v>
      </c>
      <c r="J356" s="16">
        <f t="shared" si="135"/>
        <v>0</v>
      </c>
      <c r="K356" s="16">
        <f t="shared" si="136"/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/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f t="shared" si="137"/>
        <v>0</v>
      </c>
      <c r="AP356" s="16">
        <f t="shared" si="138"/>
        <v>0</v>
      </c>
      <c r="AQ356" s="16">
        <f t="shared" si="139"/>
        <v>0</v>
      </c>
      <c r="AR356" s="16">
        <f t="shared" si="140"/>
        <v>0</v>
      </c>
      <c r="AS356" s="16">
        <f t="shared" si="141"/>
        <v>0</v>
      </c>
      <c r="AT356" s="16">
        <f t="shared" si="142"/>
        <v>0</v>
      </c>
      <c r="AU356" s="16">
        <v>0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  <c r="BJ356" s="16">
        <v>0</v>
      </c>
      <c r="BK356" s="16">
        <v>0</v>
      </c>
      <c r="BL356" s="16">
        <v>0</v>
      </c>
      <c r="BM356" s="16">
        <v>0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  <c r="BW356" s="16">
        <v>0</v>
      </c>
      <c r="BX356" s="16">
        <v>0</v>
      </c>
      <c r="BY356" s="16">
        <f t="shared" si="143"/>
        <v>0</v>
      </c>
      <c r="BZ356" s="16"/>
      <c r="CA356" s="35"/>
    </row>
    <row r="357" spans="1:79" ht="30">
      <c r="A357" s="13"/>
      <c r="B357" s="65" t="s">
        <v>518</v>
      </c>
      <c r="C357" s="31" t="s">
        <v>261</v>
      </c>
      <c r="D357" s="16">
        <v>0</v>
      </c>
      <c r="E357" s="16">
        <v>0</v>
      </c>
      <c r="F357" s="16">
        <f t="shared" si="131"/>
        <v>0</v>
      </c>
      <c r="G357" s="16">
        <f t="shared" si="132"/>
        <v>0</v>
      </c>
      <c r="H357" s="16">
        <f t="shared" si="133"/>
        <v>0</v>
      </c>
      <c r="I357" s="16">
        <f t="shared" si="134"/>
        <v>0</v>
      </c>
      <c r="J357" s="16">
        <f t="shared" si="135"/>
        <v>0</v>
      </c>
      <c r="K357" s="16">
        <f t="shared" si="136"/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/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f t="shared" si="137"/>
        <v>0</v>
      </c>
      <c r="AP357" s="16">
        <f t="shared" si="138"/>
        <v>0</v>
      </c>
      <c r="AQ357" s="16">
        <f t="shared" si="139"/>
        <v>0</v>
      </c>
      <c r="AR357" s="16">
        <f t="shared" si="140"/>
        <v>0</v>
      </c>
      <c r="AS357" s="16">
        <f t="shared" si="141"/>
        <v>0</v>
      </c>
      <c r="AT357" s="16">
        <f t="shared" si="142"/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0</v>
      </c>
      <c r="BQ357" s="16">
        <v>0</v>
      </c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  <c r="BW357" s="16">
        <v>0</v>
      </c>
      <c r="BX357" s="16">
        <v>0</v>
      </c>
      <c r="BY357" s="16">
        <f t="shared" si="143"/>
        <v>0</v>
      </c>
      <c r="BZ357" s="16"/>
      <c r="CA357" s="35"/>
    </row>
    <row r="358" spans="1:79" ht="30">
      <c r="A358" s="13"/>
      <c r="B358" s="65" t="s">
        <v>519</v>
      </c>
      <c r="C358" s="31" t="s">
        <v>261</v>
      </c>
      <c r="D358" s="16">
        <v>0</v>
      </c>
      <c r="E358" s="16">
        <v>0</v>
      </c>
      <c r="F358" s="16">
        <f t="shared" si="131"/>
        <v>0</v>
      </c>
      <c r="G358" s="16">
        <f t="shared" si="132"/>
        <v>0</v>
      </c>
      <c r="H358" s="16">
        <f t="shared" si="133"/>
        <v>0</v>
      </c>
      <c r="I358" s="16">
        <f t="shared" si="134"/>
        <v>0</v>
      </c>
      <c r="J358" s="16">
        <f t="shared" si="135"/>
        <v>0</v>
      </c>
      <c r="K358" s="16">
        <f t="shared" si="136"/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/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f t="shared" si="137"/>
        <v>0</v>
      </c>
      <c r="AP358" s="16">
        <f t="shared" si="138"/>
        <v>0</v>
      </c>
      <c r="AQ358" s="16">
        <f t="shared" si="139"/>
        <v>0</v>
      </c>
      <c r="AR358" s="16">
        <f t="shared" si="140"/>
        <v>0</v>
      </c>
      <c r="AS358" s="16">
        <f t="shared" si="141"/>
        <v>0</v>
      </c>
      <c r="AT358" s="16">
        <f t="shared" si="142"/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  <c r="BL358" s="16">
        <v>0</v>
      </c>
      <c r="BM358" s="16">
        <v>0</v>
      </c>
      <c r="BN358" s="16">
        <v>0</v>
      </c>
      <c r="BO358" s="16">
        <v>0</v>
      </c>
      <c r="BP358" s="16">
        <v>0</v>
      </c>
      <c r="BQ358" s="16">
        <v>0</v>
      </c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  <c r="BW358" s="16">
        <v>0</v>
      </c>
      <c r="BX358" s="16">
        <v>0</v>
      </c>
      <c r="BY358" s="16">
        <f t="shared" si="143"/>
        <v>0</v>
      </c>
      <c r="BZ358" s="16"/>
      <c r="CA358" s="35"/>
    </row>
    <row r="359" spans="1:79" ht="30">
      <c r="A359" s="13"/>
      <c r="B359" s="65" t="s">
        <v>520</v>
      </c>
      <c r="C359" s="31" t="s">
        <v>261</v>
      </c>
      <c r="D359" s="16">
        <v>0</v>
      </c>
      <c r="E359" s="16">
        <v>0</v>
      </c>
      <c r="F359" s="16">
        <f t="shared" si="131"/>
        <v>0</v>
      </c>
      <c r="G359" s="16">
        <f t="shared" si="132"/>
        <v>0</v>
      </c>
      <c r="H359" s="16">
        <f t="shared" si="133"/>
        <v>0</v>
      </c>
      <c r="I359" s="16">
        <f t="shared" si="134"/>
        <v>0</v>
      </c>
      <c r="J359" s="16">
        <f t="shared" si="135"/>
        <v>0</v>
      </c>
      <c r="K359" s="16">
        <f t="shared" si="136"/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/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f t="shared" si="137"/>
        <v>0</v>
      </c>
      <c r="AP359" s="16">
        <f t="shared" si="138"/>
        <v>0</v>
      </c>
      <c r="AQ359" s="16">
        <f t="shared" si="139"/>
        <v>0</v>
      </c>
      <c r="AR359" s="16">
        <f t="shared" si="140"/>
        <v>0</v>
      </c>
      <c r="AS359" s="16">
        <f t="shared" si="141"/>
        <v>0</v>
      </c>
      <c r="AT359" s="16">
        <f t="shared" si="142"/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  <c r="BW359" s="16">
        <v>0</v>
      </c>
      <c r="BX359" s="16">
        <v>0</v>
      </c>
      <c r="BY359" s="16">
        <f t="shared" si="143"/>
        <v>0</v>
      </c>
      <c r="BZ359" s="16"/>
      <c r="CA359" s="35"/>
    </row>
    <row r="360" spans="1:79" ht="30">
      <c r="A360" s="13"/>
      <c r="B360" s="65" t="s">
        <v>521</v>
      </c>
      <c r="C360" s="31" t="s">
        <v>261</v>
      </c>
      <c r="D360" s="16">
        <v>0</v>
      </c>
      <c r="E360" s="16">
        <v>0</v>
      </c>
      <c r="F360" s="16">
        <f t="shared" si="131"/>
        <v>0</v>
      </c>
      <c r="G360" s="16">
        <f t="shared" si="132"/>
        <v>0</v>
      </c>
      <c r="H360" s="16">
        <f t="shared" si="133"/>
        <v>0</v>
      </c>
      <c r="I360" s="16">
        <f t="shared" si="134"/>
        <v>0</v>
      </c>
      <c r="J360" s="16">
        <f t="shared" si="135"/>
        <v>0</v>
      </c>
      <c r="K360" s="16">
        <f t="shared" si="136"/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/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f t="shared" si="137"/>
        <v>0</v>
      </c>
      <c r="AP360" s="16">
        <f t="shared" si="138"/>
        <v>0</v>
      </c>
      <c r="AQ360" s="16">
        <f t="shared" si="139"/>
        <v>0</v>
      </c>
      <c r="AR360" s="16">
        <f t="shared" si="140"/>
        <v>0</v>
      </c>
      <c r="AS360" s="16">
        <f t="shared" si="141"/>
        <v>0</v>
      </c>
      <c r="AT360" s="16">
        <f t="shared" si="142"/>
        <v>0</v>
      </c>
      <c r="AU360" s="16">
        <v>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</v>
      </c>
      <c r="BK360" s="16">
        <v>0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  <c r="BW360" s="16">
        <v>0</v>
      </c>
      <c r="BX360" s="16">
        <v>0</v>
      </c>
      <c r="BY360" s="16">
        <f t="shared" si="143"/>
        <v>0</v>
      </c>
      <c r="BZ360" s="16"/>
      <c r="CA360" s="35"/>
    </row>
    <row r="361" spans="1:79" ht="30">
      <c r="A361" s="13"/>
      <c r="B361" s="65" t="s">
        <v>263</v>
      </c>
      <c r="C361" s="31" t="s">
        <v>261</v>
      </c>
      <c r="D361" s="16">
        <v>0.20154102627</v>
      </c>
      <c r="E361" s="16">
        <v>0</v>
      </c>
      <c r="F361" s="16">
        <f t="shared" si="131"/>
        <v>0.20154102627</v>
      </c>
      <c r="G361" s="16">
        <f t="shared" si="132"/>
        <v>0</v>
      </c>
      <c r="H361" s="16">
        <f t="shared" si="133"/>
        <v>0</v>
      </c>
      <c r="I361" s="16">
        <f t="shared" si="134"/>
        <v>0</v>
      </c>
      <c r="J361" s="16">
        <f t="shared" si="135"/>
        <v>0</v>
      </c>
      <c r="K361" s="16">
        <f t="shared" si="136"/>
        <v>1</v>
      </c>
      <c r="L361" s="16">
        <v>0</v>
      </c>
      <c r="M361" s="16">
        <v>0.20154102627</v>
      </c>
      <c r="N361" s="16">
        <v>0</v>
      </c>
      <c r="O361" s="16">
        <v>0</v>
      </c>
      <c r="P361" s="16">
        <v>0</v>
      </c>
      <c r="Q361" s="16">
        <v>0</v>
      </c>
      <c r="R361" s="16">
        <v>1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f t="shared" si="137"/>
        <v>0.20097497</v>
      </c>
      <c r="AP361" s="16">
        <f t="shared" si="138"/>
        <v>0</v>
      </c>
      <c r="AQ361" s="16">
        <f t="shared" si="139"/>
        <v>0</v>
      </c>
      <c r="AR361" s="16">
        <f t="shared" si="140"/>
        <v>0</v>
      </c>
      <c r="AS361" s="16">
        <f t="shared" si="141"/>
        <v>0</v>
      </c>
      <c r="AT361" s="16">
        <f t="shared" si="142"/>
        <v>1</v>
      </c>
      <c r="AU361" s="16">
        <v>0</v>
      </c>
      <c r="AV361" s="16">
        <v>0.20097497</v>
      </c>
      <c r="AW361" s="16">
        <v>0</v>
      </c>
      <c r="AX361" s="16">
        <v>0</v>
      </c>
      <c r="AY361" s="16">
        <v>0</v>
      </c>
      <c r="AZ361" s="16">
        <v>0</v>
      </c>
      <c r="BA361" s="16">
        <v>1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  <c r="BW361" s="16">
        <v>0</v>
      </c>
      <c r="BX361" s="16">
        <v>0</v>
      </c>
      <c r="BY361" s="16">
        <f t="shared" si="143"/>
        <v>-0.0005660562700000038</v>
      </c>
      <c r="BZ361" s="16">
        <f>BY361/F361*100</f>
        <v>-0.28086404067510845</v>
      </c>
      <c r="CA361" s="28"/>
    </row>
    <row r="362" spans="1:79" ht="30">
      <c r="A362" s="13"/>
      <c r="B362" s="65" t="s">
        <v>264</v>
      </c>
      <c r="C362" s="31" t="s">
        <v>261</v>
      </c>
      <c r="D362" s="16">
        <v>0.20154102627</v>
      </c>
      <c r="E362" s="16">
        <v>0</v>
      </c>
      <c r="F362" s="16">
        <f t="shared" si="131"/>
        <v>0.20154102627</v>
      </c>
      <c r="G362" s="16">
        <f t="shared" si="132"/>
        <v>0</v>
      </c>
      <c r="H362" s="16">
        <f t="shared" si="133"/>
        <v>0</v>
      </c>
      <c r="I362" s="16">
        <f t="shared" si="134"/>
        <v>0</v>
      </c>
      <c r="J362" s="16">
        <f t="shared" si="135"/>
        <v>0</v>
      </c>
      <c r="K362" s="16">
        <f t="shared" si="136"/>
        <v>1</v>
      </c>
      <c r="L362" s="16">
        <v>0</v>
      </c>
      <c r="M362" s="16">
        <v>0.20154102627</v>
      </c>
      <c r="N362" s="16">
        <v>0</v>
      </c>
      <c r="O362" s="16">
        <v>0</v>
      </c>
      <c r="P362" s="16">
        <v>0</v>
      </c>
      <c r="Q362" s="16">
        <v>0</v>
      </c>
      <c r="R362" s="16">
        <v>1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f t="shared" si="137"/>
        <v>0.21110278</v>
      </c>
      <c r="AP362" s="16">
        <f t="shared" si="138"/>
        <v>0</v>
      </c>
      <c r="AQ362" s="16">
        <f t="shared" si="139"/>
        <v>0</v>
      </c>
      <c r="AR362" s="16">
        <f t="shared" si="140"/>
        <v>0</v>
      </c>
      <c r="AS362" s="16">
        <f t="shared" si="141"/>
        <v>0</v>
      </c>
      <c r="AT362" s="16">
        <f t="shared" si="142"/>
        <v>1</v>
      </c>
      <c r="AU362" s="16">
        <v>0</v>
      </c>
      <c r="AV362" s="16">
        <v>0.21110278</v>
      </c>
      <c r="AW362" s="16">
        <v>0</v>
      </c>
      <c r="AX362" s="16">
        <v>0</v>
      </c>
      <c r="AY362" s="16">
        <v>0</v>
      </c>
      <c r="AZ362" s="16">
        <v>0</v>
      </c>
      <c r="BA362" s="16">
        <v>1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0</v>
      </c>
      <c r="BL362" s="16">
        <v>0</v>
      </c>
      <c r="BM362" s="16">
        <v>0</v>
      </c>
      <c r="BN362" s="16">
        <v>0</v>
      </c>
      <c r="BO362" s="16">
        <v>0</v>
      </c>
      <c r="BP362" s="16">
        <v>0</v>
      </c>
      <c r="BQ362" s="16">
        <v>0</v>
      </c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  <c r="BW362" s="16">
        <v>0</v>
      </c>
      <c r="BX362" s="16">
        <v>0</v>
      </c>
      <c r="BY362" s="16">
        <f t="shared" si="143"/>
        <v>0.009561753729999983</v>
      </c>
      <c r="BZ362" s="16">
        <f>BY362/F362*100</f>
        <v>4.744321246628126</v>
      </c>
      <c r="CA362" s="28"/>
    </row>
    <row r="363" spans="1:79" ht="30">
      <c r="A363" s="13"/>
      <c r="B363" s="65" t="s">
        <v>522</v>
      </c>
      <c r="C363" s="31" t="s">
        <v>261</v>
      </c>
      <c r="D363" s="16">
        <v>0</v>
      </c>
      <c r="E363" s="16">
        <v>0</v>
      </c>
      <c r="F363" s="16">
        <f t="shared" si="131"/>
        <v>0</v>
      </c>
      <c r="G363" s="16">
        <f t="shared" si="132"/>
        <v>0</v>
      </c>
      <c r="H363" s="16">
        <f t="shared" si="133"/>
        <v>0</v>
      </c>
      <c r="I363" s="16">
        <f t="shared" si="134"/>
        <v>0</v>
      </c>
      <c r="J363" s="16">
        <f t="shared" si="135"/>
        <v>0</v>
      </c>
      <c r="K363" s="16">
        <f t="shared" si="136"/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/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f t="shared" si="137"/>
        <v>0</v>
      </c>
      <c r="AP363" s="16">
        <f t="shared" si="138"/>
        <v>0</v>
      </c>
      <c r="AQ363" s="16">
        <f t="shared" si="139"/>
        <v>0</v>
      </c>
      <c r="AR363" s="16">
        <f t="shared" si="140"/>
        <v>0</v>
      </c>
      <c r="AS363" s="16">
        <f t="shared" si="141"/>
        <v>0</v>
      </c>
      <c r="AT363" s="16">
        <f t="shared" si="142"/>
        <v>0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  <c r="BJ363" s="16">
        <v>0</v>
      </c>
      <c r="BK363" s="16">
        <v>0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  <c r="BW363" s="16">
        <v>0</v>
      </c>
      <c r="BX363" s="16">
        <v>0</v>
      </c>
      <c r="BY363" s="16">
        <f t="shared" si="143"/>
        <v>0</v>
      </c>
      <c r="BZ363" s="16"/>
      <c r="CA363" s="35"/>
    </row>
    <row r="364" spans="1:79" ht="30">
      <c r="A364" s="13"/>
      <c r="B364" s="65" t="s">
        <v>265</v>
      </c>
      <c r="C364" s="31" t="s">
        <v>261</v>
      </c>
      <c r="D364" s="16">
        <v>0.20154102627</v>
      </c>
      <c r="E364" s="16">
        <v>0</v>
      </c>
      <c r="F364" s="16">
        <f t="shared" si="131"/>
        <v>0.20154102627</v>
      </c>
      <c r="G364" s="16">
        <f t="shared" si="132"/>
        <v>0</v>
      </c>
      <c r="H364" s="16">
        <f t="shared" si="133"/>
        <v>0</v>
      </c>
      <c r="I364" s="16">
        <f t="shared" si="134"/>
        <v>0</v>
      </c>
      <c r="J364" s="16">
        <f t="shared" si="135"/>
        <v>0</v>
      </c>
      <c r="K364" s="16">
        <f t="shared" si="136"/>
        <v>1</v>
      </c>
      <c r="L364" s="16">
        <v>0</v>
      </c>
      <c r="M364" s="16">
        <v>0.20154102627</v>
      </c>
      <c r="N364" s="16">
        <v>0</v>
      </c>
      <c r="O364" s="16">
        <v>0</v>
      </c>
      <c r="P364" s="16">
        <v>0</v>
      </c>
      <c r="Q364" s="16">
        <v>0</v>
      </c>
      <c r="R364" s="16">
        <v>1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f t="shared" si="137"/>
        <v>0.20874321</v>
      </c>
      <c r="AP364" s="16">
        <f t="shared" si="138"/>
        <v>0</v>
      </c>
      <c r="AQ364" s="16">
        <f t="shared" si="139"/>
        <v>0</v>
      </c>
      <c r="AR364" s="16">
        <f t="shared" si="140"/>
        <v>0</v>
      </c>
      <c r="AS364" s="16">
        <f t="shared" si="141"/>
        <v>0</v>
      </c>
      <c r="AT364" s="16">
        <f t="shared" si="142"/>
        <v>1</v>
      </c>
      <c r="AU364" s="16">
        <v>0</v>
      </c>
      <c r="AV364" s="16">
        <v>0.20874321</v>
      </c>
      <c r="AW364" s="16">
        <v>0</v>
      </c>
      <c r="AX364" s="16">
        <v>0</v>
      </c>
      <c r="AY364" s="16">
        <v>0</v>
      </c>
      <c r="AZ364" s="16">
        <v>0</v>
      </c>
      <c r="BA364" s="16">
        <v>1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  <c r="BL364" s="16">
        <v>0</v>
      </c>
      <c r="BM364" s="16">
        <v>0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  <c r="BW364" s="16">
        <v>0</v>
      </c>
      <c r="BX364" s="16">
        <v>0</v>
      </c>
      <c r="BY364" s="16">
        <f t="shared" si="143"/>
        <v>0.007202183730000006</v>
      </c>
      <c r="BZ364" s="16">
        <f>BY364/F364*100</f>
        <v>3.573557137866015</v>
      </c>
      <c r="CA364" s="28"/>
    </row>
    <row r="365" spans="1:79" ht="30">
      <c r="A365" s="13"/>
      <c r="B365" s="65" t="s">
        <v>523</v>
      </c>
      <c r="C365" s="31" t="s">
        <v>261</v>
      </c>
      <c r="D365" s="16">
        <v>0</v>
      </c>
      <c r="E365" s="16">
        <v>0</v>
      </c>
      <c r="F365" s="16">
        <f t="shared" si="131"/>
        <v>0</v>
      </c>
      <c r="G365" s="16">
        <f t="shared" si="132"/>
        <v>0</v>
      </c>
      <c r="H365" s="16">
        <f t="shared" si="133"/>
        <v>0</v>
      </c>
      <c r="I365" s="16">
        <f t="shared" si="134"/>
        <v>0</v>
      </c>
      <c r="J365" s="16">
        <f t="shared" si="135"/>
        <v>0</v>
      </c>
      <c r="K365" s="16">
        <f t="shared" si="136"/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f t="shared" si="137"/>
        <v>0</v>
      </c>
      <c r="AP365" s="16">
        <f t="shared" si="138"/>
        <v>0</v>
      </c>
      <c r="AQ365" s="16">
        <f t="shared" si="139"/>
        <v>0</v>
      </c>
      <c r="AR365" s="16">
        <f t="shared" si="140"/>
        <v>0</v>
      </c>
      <c r="AS365" s="16">
        <f t="shared" si="141"/>
        <v>0</v>
      </c>
      <c r="AT365" s="16">
        <f t="shared" si="142"/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  <c r="BW365" s="16">
        <v>0</v>
      </c>
      <c r="BX365" s="16">
        <v>0</v>
      </c>
      <c r="BY365" s="16">
        <f t="shared" si="143"/>
        <v>0</v>
      </c>
      <c r="BZ365" s="16"/>
      <c r="CA365" s="35"/>
    </row>
    <row r="366" spans="1:79" ht="30">
      <c r="A366" s="13"/>
      <c r="B366" s="65" t="s">
        <v>524</v>
      </c>
      <c r="C366" s="31" t="s">
        <v>261</v>
      </c>
      <c r="D366" s="16">
        <v>0</v>
      </c>
      <c r="E366" s="16">
        <v>0</v>
      </c>
      <c r="F366" s="16">
        <f t="shared" si="131"/>
        <v>0</v>
      </c>
      <c r="G366" s="16">
        <f t="shared" si="132"/>
        <v>0</v>
      </c>
      <c r="H366" s="16">
        <f t="shared" si="133"/>
        <v>0</v>
      </c>
      <c r="I366" s="16">
        <f t="shared" si="134"/>
        <v>0</v>
      </c>
      <c r="J366" s="16">
        <f t="shared" si="135"/>
        <v>0</v>
      </c>
      <c r="K366" s="16">
        <f t="shared" si="136"/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f t="shared" si="137"/>
        <v>0</v>
      </c>
      <c r="AP366" s="16">
        <f t="shared" si="138"/>
        <v>0</v>
      </c>
      <c r="AQ366" s="16">
        <f t="shared" si="139"/>
        <v>0</v>
      </c>
      <c r="AR366" s="16">
        <f t="shared" si="140"/>
        <v>0</v>
      </c>
      <c r="AS366" s="16">
        <f t="shared" si="141"/>
        <v>0</v>
      </c>
      <c r="AT366" s="16">
        <f t="shared" si="142"/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  <c r="BW366" s="16">
        <v>0</v>
      </c>
      <c r="BX366" s="16">
        <v>0</v>
      </c>
      <c r="BY366" s="16">
        <f t="shared" si="143"/>
        <v>0</v>
      </c>
      <c r="BZ366" s="16"/>
      <c r="CA366" s="35"/>
    </row>
    <row r="367" spans="1:79" ht="30">
      <c r="A367" s="13"/>
      <c r="B367" s="65" t="s">
        <v>525</v>
      </c>
      <c r="C367" s="31" t="s">
        <v>261</v>
      </c>
      <c r="D367" s="16">
        <v>0</v>
      </c>
      <c r="E367" s="16">
        <v>0</v>
      </c>
      <c r="F367" s="16">
        <f t="shared" si="131"/>
        <v>0</v>
      </c>
      <c r="G367" s="16">
        <f t="shared" si="132"/>
        <v>0</v>
      </c>
      <c r="H367" s="16">
        <f t="shared" si="133"/>
        <v>0</v>
      </c>
      <c r="I367" s="16">
        <f t="shared" si="134"/>
        <v>0</v>
      </c>
      <c r="J367" s="16">
        <f t="shared" si="135"/>
        <v>0</v>
      </c>
      <c r="K367" s="16">
        <f t="shared" si="136"/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f t="shared" si="137"/>
        <v>0</v>
      </c>
      <c r="AP367" s="16">
        <f t="shared" si="138"/>
        <v>0</v>
      </c>
      <c r="AQ367" s="16">
        <f t="shared" si="139"/>
        <v>0</v>
      </c>
      <c r="AR367" s="16">
        <f t="shared" si="140"/>
        <v>0</v>
      </c>
      <c r="AS367" s="16">
        <f t="shared" si="141"/>
        <v>0</v>
      </c>
      <c r="AT367" s="16">
        <f t="shared" si="142"/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  <c r="BW367" s="16">
        <v>0</v>
      </c>
      <c r="BX367" s="16">
        <v>0</v>
      </c>
      <c r="BY367" s="16">
        <f t="shared" si="143"/>
        <v>0</v>
      </c>
      <c r="BZ367" s="16"/>
      <c r="CA367" s="35"/>
    </row>
    <row r="368" spans="1:79" ht="30">
      <c r="A368" s="13"/>
      <c r="B368" s="65" t="s">
        <v>526</v>
      </c>
      <c r="C368" s="31" t="s">
        <v>261</v>
      </c>
      <c r="D368" s="16">
        <v>0</v>
      </c>
      <c r="E368" s="16">
        <v>0</v>
      </c>
      <c r="F368" s="16">
        <f t="shared" si="131"/>
        <v>0</v>
      </c>
      <c r="G368" s="16">
        <f t="shared" si="132"/>
        <v>0</v>
      </c>
      <c r="H368" s="16">
        <f t="shared" si="133"/>
        <v>0</v>
      </c>
      <c r="I368" s="16">
        <f t="shared" si="134"/>
        <v>0</v>
      </c>
      <c r="J368" s="16">
        <f t="shared" si="135"/>
        <v>0</v>
      </c>
      <c r="K368" s="16">
        <f t="shared" si="136"/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f t="shared" si="137"/>
        <v>0</v>
      </c>
      <c r="AP368" s="16">
        <f t="shared" si="138"/>
        <v>0</v>
      </c>
      <c r="AQ368" s="16">
        <f t="shared" si="139"/>
        <v>0</v>
      </c>
      <c r="AR368" s="16">
        <f t="shared" si="140"/>
        <v>0</v>
      </c>
      <c r="AS368" s="16">
        <f t="shared" si="141"/>
        <v>0</v>
      </c>
      <c r="AT368" s="16">
        <f t="shared" si="142"/>
        <v>0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  <c r="BJ368" s="16">
        <v>0</v>
      </c>
      <c r="BK368" s="16">
        <v>0</v>
      </c>
      <c r="BL368" s="16">
        <v>0</v>
      </c>
      <c r="BM368" s="16">
        <v>0</v>
      </c>
      <c r="BN368" s="16">
        <v>0</v>
      </c>
      <c r="BO368" s="16">
        <v>0</v>
      </c>
      <c r="BP368" s="16">
        <v>0</v>
      </c>
      <c r="BQ368" s="16">
        <v>0</v>
      </c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  <c r="BW368" s="16">
        <v>0</v>
      </c>
      <c r="BX368" s="16">
        <v>0</v>
      </c>
      <c r="BY368" s="16">
        <f t="shared" si="143"/>
        <v>0</v>
      </c>
      <c r="BZ368" s="16"/>
      <c r="CA368" s="35"/>
    </row>
    <row r="369" spans="1:79" ht="30">
      <c r="A369" s="13"/>
      <c r="B369" s="65" t="s">
        <v>527</v>
      </c>
      <c r="C369" s="31" t="s">
        <v>261</v>
      </c>
      <c r="D369" s="16">
        <v>0</v>
      </c>
      <c r="E369" s="16">
        <v>0</v>
      </c>
      <c r="F369" s="16">
        <f t="shared" si="131"/>
        <v>0</v>
      </c>
      <c r="G369" s="16">
        <f t="shared" si="132"/>
        <v>0</v>
      </c>
      <c r="H369" s="16">
        <f t="shared" si="133"/>
        <v>0</v>
      </c>
      <c r="I369" s="16">
        <f t="shared" si="134"/>
        <v>0</v>
      </c>
      <c r="J369" s="16">
        <f t="shared" si="135"/>
        <v>0</v>
      </c>
      <c r="K369" s="16">
        <f t="shared" si="136"/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f t="shared" si="137"/>
        <v>0</v>
      </c>
      <c r="AP369" s="16">
        <f t="shared" si="138"/>
        <v>0</v>
      </c>
      <c r="AQ369" s="16">
        <f t="shared" si="139"/>
        <v>0</v>
      </c>
      <c r="AR369" s="16">
        <f t="shared" si="140"/>
        <v>0</v>
      </c>
      <c r="AS369" s="16">
        <f t="shared" si="141"/>
        <v>0</v>
      </c>
      <c r="AT369" s="16">
        <f t="shared" si="142"/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  <c r="BW369" s="16">
        <v>0</v>
      </c>
      <c r="BX369" s="16">
        <v>0</v>
      </c>
      <c r="BY369" s="16">
        <f t="shared" si="143"/>
        <v>0</v>
      </c>
      <c r="BZ369" s="16"/>
      <c r="CA369" s="35"/>
    </row>
    <row r="370" spans="1:79" ht="30">
      <c r="A370" s="13"/>
      <c r="B370" s="65" t="s">
        <v>528</v>
      </c>
      <c r="C370" s="31" t="s">
        <v>261</v>
      </c>
      <c r="D370" s="16">
        <v>0</v>
      </c>
      <c r="E370" s="16">
        <v>0</v>
      </c>
      <c r="F370" s="16">
        <f t="shared" si="131"/>
        <v>0</v>
      </c>
      <c r="G370" s="16">
        <f t="shared" si="132"/>
        <v>0</v>
      </c>
      <c r="H370" s="16">
        <f t="shared" si="133"/>
        <v>0</v>
      </c>
      <c r="I370" s="16">
        <f t="shared" si="134"/>
        <v>0</v>
      </c>
      <c r="J370" s="16">
        <f t="shared" si="135"/>
        <v>0</v>
      </c>
      <c r="K370" s="16">
        <f t="shared" si="136"/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f t="shared" si="137"/>
        <v>0</v>
      </c>
      <c r="AP370" s="16">
        <f t="shared" si="138"/>
        <v>0</v>
      </c>
      <c r="AQ370" s="16">
        <f t="shared" si="139"/>
        <v>0</v>
      </c>
      <c r="AR370" s="16">
        <f t="shared" si="140"/>
        <v>0</v>
      </c>
      <c r="AS370" s="16">
        <f t="shared" si="141"/>
        <v>0</v>
      </c>
      <c r="AT370" s="16">
        <f t="shared" si="142"/>
        <v>0</v>
      </c>
      <c r="AU370" s="16">
        <v>0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  <c r="BW370" s="16">
        <v>0</v>
      </c>
      <c r="BX370" s="16">
        <v>0</v>
      </c>
      <c r="BY370" s="16">
        <f t="shared" si="143"/>
        <v>0</v>
      </c>
      <c r="BZ370" s="16"/>
      <c r="CA370" s="35"/>
    </row>
    <row r="371" spans="1:79" ht="30">
      <c r="A371" s="13"/>
      <c r="B371" s="65" t="s">
        <v>266</v>
      </c>
      <c r="C371" s="31" t="s">
        <v>261</v>
      </c>
      <c r="D371" s="16">
        <v>0.20154102627</v>
      </c>
      <c r="E371" s="16">
        <v>0</v>
      </c>
      <c r="F371" s="16">
        <f t="shared" si="131"/>
        <v>0.20154102627</v>
      </c>
      <c r="G371" s="16">
        <f t="shared" si="132"/>
        <v>0</v>
      </c>
      <c r="H371" s="16">
        <f t="shared" si="133"/>
        <v>0</v>
      </c>
      <c r="I371" s="16">
        <f t="shared" si="134"/>
        <v>0</v>
      </c>
      <c r="J371" s="16">
        <f t="shared" si="135"/>
        <v>0</v>
      </c>
      <c r="K371" s="16">
        <f t="shared" si="136"/>
        <v>1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0.20154102627</v>
      </c>
      <c r="AB371" s="16">
        <v>0</v>
      </c>
      <c r="AC371" s="16">
        <v>0</v>
      </c>
      <c r="AD371" s="16">
        <v>0</v>
      </c>
      <c r="AE371" s="16">
        <v>0</v>
      </c>
      <c r="AF371" s="16">
        <v>1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f t="shared" si="137"/>
        <v>0.20387840000000002</v>
      </c>
      <c r="AP371" s="16">
        <f t="shared" si="138"/>
        <v>0</v>
      </c>
      <c r="AQ371" s="16">
        <f t="shared" si="139"/>
        <v>0</v>
      </c>
      <c r="AR371" s="16">
        <f t="shared" si="140"/>
        <v>0</v>
      </c>
      <c r="AS371" s="16">
        <f t="shared" si="141"/>
        <v>0</v>
      </c>
      <c r="AT371" s="16">
        <f t="shared" si="142"/>
        <v>1</v>
      </c>
      <c r="AU371" s="16">
        <v>0</v>
      </c>
      <c r="AV371" s="16">
        <v>0</v>
      </c>
      <c r="AW371" s="16">
        <v>0</v>
      </c>
      <c r="AX371" s="16">
        <v>0</v>
      </c>
      <c r="AY371" s="16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16">
        <v>0</v>
      </c>
      <c r="BG371" s="16">
        <v>0</v>
      </c>
      <c r="BH371" s="16">
        <v>0</v>
      </c>
      <c r="BI371" s="16">
        <v>0</v>
      </c>
      <c r="BJ371" s="16">
        <v>0.20387840000000002</v>
      </c>
      <c r="BK371" s="16">
        <v>0</v>
      </c>
      <c r="BL371" s="16">
        <v>0</v>
      </c>
      <c r="BM371" s="16">
        <v>0</v>
      </c>
      <c r="BN371" s="16">
        <v>0</v>
      </c>
      <c r="BO371" s="16">
        <v>1</v>
      </c>
      <c r="BP371" s="16">
        <v>0</v>
      </c>
      <c r="BQ371" s="16">
        <v>0</v>
      </c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  <c r="BW371" s="16">
        <v>0</v>
      </c>
      <c r="BX371" s="16">
        <v>0</v>
      </c>
      <c r="BY371" s="16">
        <f t="shared" si="143"/>
        <v>0.0023373737300000086</v>
      </c>
      <c r="BZ371" s="16">
        <f>BY371/F371*100</f>
        <v>1.1597508325023023</v>
      </c>
      <c r="CA371" s="28"/>
    </row>
    <row r="372" spans="1:79" ht="45">
      <c r="A372" s="13"/>
      <c r="B372" s="46" t="s">
        <v>529</v>
      </c>
      <c r="C372" s="31" t="s">
        <v>261</v>
      </c>
      <c r="D372" s="16">
        <v>0</v>
      </c>
      <c r="E372" s="16">
        <v>0</v>
      </c>
      <c r="F372" s="16">
        <f t="shared" si="131"/>
        <v>0</v>
      </c>
      <c r="G372" s="16">
        <f t="shared" si="132"/>
        <v>0</v>
      </c>
      <c r="H372" s="16">
        <f t="shared" si="133"/>
        <v>0</v>
      </c>
      <c r="I372" s="16">
        <f t="shared" si="134"/>
        <v>0</v>
      </c>
      <c r="J372" s="16">
        <f t="shared" si="135"/>
        <v>0</v>
      </c>
      <c r="K372" s="16">
        <f t="shared" si="136"/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f t="shared" si="137"/>
        <v>0</v>
      </c>
      <c r="AP372" s="16">
        <f t="shared" si="138"/>
        <v>0</v>
      </c>
      <c r="AQ372" s="16">
        <f t="shared" si="139"/>
        <v>0</v>
      </c>
      <c r="AR372" s="16">
        <f t="shared" si="140"/>
        <v>0</v>
      </c>
      <c r="AS372" s="16">
        <f t="shared" si="141"/>
        <v>0</v>
      </c>
      <c r="AT372" s="16">
        <f t="shared" si="142"/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  <c r="BW372" s="16">
        <v>0</v>
      </c>
      <c r="BX372" s="16">
        <v>0</v>
      </c>
      <c r="BY372" s="16">
        <f t="shared" si="143"/>
        <v>0</v>
      </c>
      <c r="BZ372" s="16"/>
      <c r="CA372" s="35"/>
    </row>
    <row r="373" spans="1:79" ht="30">
      <c r="A373" s="13"/>
      <c r="B373" s="65" t="s">
        <v>530</v>
      </c>
      <c r="C373" s="31" t="s">
        <v>261</v>
      </c>
      <c r="D373" s="16">
        <v>6.468677</v>
      </c>
      <c r="E373" s="16">
        <v>0</v>
      </c>
      <c r="F373" s="16">
        <f t="shared" si="131"/>
        <v>6.468677</v>
      </c>
      <c r="G373" s="16">
        <f t="shared" si="132"/>
        <v>0</v>
      </c>
      <c r="H373" s="16">
        <f t="shared" si="133"/>
        <v>0</v>
      </c>
      <c r="I373" s="16">
        <f t="shared" si="134"/>
        <v>0</v>
      </c>
      <c r="J373" s="16">
        <f t="shared" si="135"/>
        <v>0</v>
      </c>
      <c r="K373" s="16">
        <f t="shared" si="136"/>
        <v>31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3.2343385</v>
      </c>
      <c r="AB373" s="16">
        <v>0</v>
      </c>
      <c r="AC373" s="16">
        <v>0</v>
      </c>
      <c r="AD373" s="16">
        <v>0</v>
      </c>
      <c r="AE373" s="16">
        <v>0</v>
      </c>
      <c r="AF373" s="16">
        <v>15</v>
      </c>
      <c r="AG373" s="16">
        <v>0</v>
      </c>
      <c r="AH373" s="16">
        <v>3.2343385</v>
      </c>
      <c r="AI373" s="16">
        <v>0</v>
      </c>
      <c r="AJ373" s="16">
        <v>0</v>
      </c>
      <c r="AK373" s="16">
        <v>0</v>
      </c>
      <c r="AL373" s="16">
        <v>0</v>
      </c>
      <c r="AM373" s="16">
        <v>16</v>
      </c>
      <c r="AN373" s="16">
        <v>0</v>
      </c>
      <c r="AO373" s="16">
        <f t="shared" si="137"/>
        <v>6.37568518</v>
      </c>
      <c r="AP373" s="16">
        <f t="shared" si="138"/>
        <v>0</v>
      </c>
      <c r="AQ373" s="16">
        <f t="shared" si="139"/>
        <v>0</v>
      </c>
      <c r="AR373" s="16">
        <f t="shared" si="140"/>
        <v>0</v>
      </c>
      <c r="AS373" s="16">
        <f t="shared" si="141"/>
        <v>0</v>
      </c>
      <c r="AT373" s="16">
        <f t="shared" si="142"/>
        <v>31</v>
      </c>
      <c r="AU373" s="16">
        <v>0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0.7580163299999999</v>
      </c>
      <c r="BD373" s="16">
        <v>0</v>
      </c>
      <c r="BE373" s="16">
        <v>0</v>
      </c>
      <c r="BF373" s="16">
        <v>0</v>
      </c>
      <c r="BG373" s="16">
        <v>0</v>
      </c>
      <c r="BH373" s="16">
        <v>4</v>
      </c>
      <c r="BI373" s="16">
        <v>0</v>
      </c>
      <c r="BJ373" s="16">
        <v>2.3387518100000007</v>
      </c>
      <c r="BK373" s="16">
        <v>0</v>
      </c>
      <c r="BL373" s="16">
        <v>0</v>
      </c>
      <c r="BM373" s="16">
        <v>0</v>
      </c>
      <c r="BN373" s="16">
        <v>0</v>
      </c>
      <c r="BO373" s="16">
        <v>11</v>
      </c>
      <c r="BP373" s="16">
        <v>0</v>
      </c>
      <c r="BQ373" s="16">
        <v>3.2789170399999996</v>
      </c>
      <c r="BR373" s="16">
        <v>0</v>
      </c>
      <c r="BS373" s="16">
        <v>0</v>
      </c>
      <c r="BT373" s="16">
        <v>0</v>
      </c>
      <c r="BU373" s="16">
        <v>0</v>
      </c>
      <c r="BV373" s="16">
        <v>16</v>
      </c>
      <c r="BW373" s="16">
        <v>0</v>
      </c>
      <c r="BX373" s="16">
        <v>0</v>
      </c>
      <c r="BY373" s="16">
        <f t="shared" si="143"/>
        <v>-0.09299181999999995</v>
      </c>
      <c r="BZ373" s="16">
        <f>BY373/F373*100</f>
        <v>-1.4375709283366591</v>
      </c>
      <c r="CA373" s="28"/>
    </row>
    <row r="374" spans="1:79" ht="15">
      <c r="A374" s="13"/>
      <c r="B374" s="48" t="s">
        <v>222</v>
      </c>
      <c r="C374" s="31"/>
      <c r="D374" s="16">
        <v>0</v>
      </c>
      <c r="E374" s="16"/>
      <c r="F374" s="16">
        <f t="shared" si="131"/>
        <v>0</v>
      </c>
      <c r="G374" s="16">
        <f t="shared" si="132"/>
        <v>0</v>
      </c>
      <c r="H374" s="16">
        <f t="shared" si="133"/>
        <v>0</v>
      </c>
      <c r="I374" s="16">
        <f t="shared" si="134"/>
        <v>0</v>
      </c>
      <c r="J374" s="16">
        <f t="shared" si="135"/>
        <v>0</v>
      </c>
      <c r="K374" s="16">
        <f t="shared" si="136"/>
        <v>0</v>
      </c>
      <c r="L374" s="16"/>
      <c r="M374" s="16">
        <v>0</v>
      </c>
      <c r="N374" s="16"/>
      <c r="O374" s="16"/>
      <c r="P374" s="16"/>
      <c r="Q374" s="16"/>
      <c r="R374" s="16"/>
      <c r="S374" s="16"/>
      <c r="T374" s="16">
        <v>0</v>
      </c>
      <c r="U374" s="16"/>
      <c r="V374" s="16"/>
      <c r="W374" s="16"/>
      <c r="X374" s="16"/>
      <c r="Y374" s="16"/>
      <c r="Z374" s="16"/>
      <c r="AA374" s="16">
        <v>0</v>
      </c>
      <c r="AB374" s="16"/>
      <c r="AC374" s="16"/>
      <c r="AD374" s="16"/>
      <c r="AE374" s="16"/>
      <c r="AF374" s="16"/>
      <c r="AG374" s="16"/>
      <c r="AH374" s="16">
        <v>0</v>
      </c>
      <c r="AI374" s="16"/>
      <c r="AJ374" s="16"/>
      <c r="AK374" s="16"/>
      <c r="AL374" s="16"/>
      <c r="AM374" s="16"/>
      <c r="AN374" s="16"/>
      <c r="AO374" s="16">
        <f t="shared" si="137"/>
        <v>0</v>
      </c>
      <c r="AP374" s="16">
        <f t="shared" si="138"/>
        <v>0</v>
      </c>
      <c r="AQ374" s="16">
        <f t="shared" si="139"/>
        <v>0</v>
      </c>
      <c r="AR374" s="16">
        <f t="shared" si="140"/>
        <v>0</v>
      </c>
      <c r="AS374" s="16">
        <f t="shared" si="141"/>
        <v>0</v>
      </c>
      <c r="AT374" s="16">
        <f t="shared" si="142"/>
        <v>0</v>
      </c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>
        <v>0</v>
      </c>
      <c r="BR374" s="16"/>
      <c r="BS374" s="16"/>
      <c r="BT374" s="16"/>
      <c r="BU374" s="16"/>
      <c r="BV374" s="16"/>
      <c r="BW374" s="16"/>
      <c r="BX374" s="16"/>
      <c r="BY374" s="16">
        <f t="shared" si="143"/>
        <v>0</v>
      </c>
      <c r="BZ374" s="16"/>
      <c r="CA374" s="28"/>
    </row>
    <row r="375" spans="1:79" ht="30">
      <c r="A375" s="13"/>
      <c r="B375" s="46" t="s">
        <v>531</v>
      </c>
      <c r="C375" s="31" t="s">
        <v>261</v>
      </c>
      <c r="D375" s="16">
        <v>0.20866700000000002</v>
      </c>
      <c r="E375" s="16"/>
      <c r="F375" s="16">
        <f t="shared" si="131"/>
        <v>0.20866700000000002</v>
      </c>
      <c r="G375" s="16">
        <f t="shared" si="132"/>
        <v>0</v>
      </c>
      <c r="H375" s="16">
        <f t="shared" si="133"/>
        <v>0</v>
      </c>
      <c r="I375" s="16">
        <f t="shared" si="134"/>
        <v>0</v>
      </c>
      <c r="J375" s="16">
        <f t="shared" si="135"/>
        <v>0</v>
      </c>
      <c r="K375" s="16">
        <f t="shared" si="136"/>
        <v>1</v>
      </c>
      <c r="L375" s="16"/>
      <c r="M375" s="16">
        <v>0</v>
      </c>
      <c r="N375" s="16"/>
      <c r="O375" s="16"/>
      <c r="P375" s="16"/>
      <c r="Q375" s="16"/>
      <c r="R375" s="16"/>
      <c r="S375" s="16"/>
      <c r="T375" s="16">
        <v>0</v>
      </c>
      <c r="U375" s="16"/>
      <c r="V375" s="16"/>
      <c r="W375" s="16"/>
      <c r="X375" s="16"/>
      <c r="Y375" s="16"/>
      <c r="Z375" s="16"/>
      <c r="AA375" s="16">
        <v>0</v>
      </c>
      <c r="AB375" s="16"/>
      <c r="AC375" s="16"/>
      <c r="AD375" s="16"/>
      <c r="AE375" s="16"/>
      <c r="AF375" s="16"/>
      <c r="AG375" s="16"/>
      <c r="AH375" s="16">
        <v>0.20866700000000002</v>
      </c>
      <c r="AI375" s="16"/>
      <c r="AJ375" s="16"/>
      <c r="AK375" s="16"/>
      <c r="AL375" s="16"/>
      <c r="AM375" s="16">
        <v>1</v>
      </c>
      <c r="AN375" s="16"/>
      <c r="AO375" s="16">
        <f t="shared" si="137"/>
        <v>0.20960719</v>
      </c>
      <c r="AP375" s="16">
        <f t="shared" si="138"/>
        <v>0</v>
      </c>
      <c r="AQ375" s="16">
        <f t="shared" si="139"/>
        <v>0</v>
      </c>
      <c r="AR375" s="16">
        <f t="shared" si="140"/>
        <v>0</v>
      </c>
      <c r="AS375" s="16">
        <f t="shared" si="141"/>
        <v>0</v>
      </c>
      <c r="AT375" s="16">
        <f t="shared" si="142"/>
        <v>1</v>
      </c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>
        <v>0.20960719</v>
      </c>
      <c r="BR375" s="16"/>
      <c r="BS375" s="16"/>
      <c r="BT375" s="16"/>
      <c r="BU375" s="16"/>
      <c r="BV375" s="16">
        <v>1</v>
      </c>
      <c r="BW375" s="16"/>
      <c r="BX375" s="16"/>
      <c r="BY375" s="16">
        <f t="shared" si="143"/>
        <v>0.0009401899999999797</v>
      </c>
      <c r="BZ375" s="16">
        <f>BY375/F375*100</f>
        <v>0.4505695677802334</v>
      </c>
      <c r="CA375" s="28"/>
    </row>
    <row r="376" spans="1:79" ht="15">
      <c r="A376" s="13"/>
      <c r="B376" s="48" t="s">
        <v>223</v>
      </c>
      <c r="C376" s="31"/>
      <c r="D376" s="16">
        <v>0</v>
      </c>
      <c r="E376" s="16">
        <v>0</v>
      </c>
      <c r="F376" s="16">
        <f t="shared" si="131"/>
        <v>0</v>
      </c>
      <c r="G376" s="16">
        <f t="shared" si="132"/>
        <v>0</v>
      </c>
      <c r="H376" s="16">
        <f t="shared" si="133"/>
        <v>0</v>
      </c>
      <c r="I376" s="16">
        <f t="shared" si="134"/>
        <v>0</v>
      </c>
      <c r="J376" s="16">
        <f t="shared" si="135"/>
        <v>0</v>
      </c>
      <c r="K376" s="16">
        <f t="shared" si="136"/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f t="shared" si="137"/>
        <v>0</v>
      </c>
      <c r="AP376" s="16">
        <f t="shared" si="138"/>
        <v>0</v>
      </c>
      <c r="AQ376" s="16">
        <f t="shared" si="139"/>
        <v>0</v>
      </c>
      <c r="AR376" s="16">
        <f t="shared" si="140"/>
        <v>0</v>
      </c>
      <c r="AS376" s="16">
        <f t="shared" si="141"/>
        <v>0</v>
      </c>
      <c r="AT376" s="16">
        <f t="shared" si="142"/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  <c r="BW376" s="16">
        <v>0</v>
      </c>
      <c r="BX376" s="16">
        <v>0</v>
      </c>
      <c r="BY376" s="16">
        <f t="shared" si="143"/>
        <v>0</v>
      </c>
      <c r="BZ376" s="16"/>
      <c r="CA376" s="35"/>
    </row>
    <row r="377" spans="1:79" ht="45">
      <c r="A377" s="13"/>
      <c r="B377" s="46" t="s">
        <v>532</v>
      </c>
      <c r="C377" s="31" t="s">
        <v>261</v>
      </c>
      <c r="D377" s="16">
        <v>0</v>
      </c>
      <c r="E377" s="16">
        <v>0</v>
      </c>
      <c r="F377" s="16">
        <f t="shared" si="131"/>
        <v>0</v>
      </c>
      <c r="G377" s="16">
        <f t="shared" si="132"/>
        <v>0</v>
      </c>
      <c r="H377" s="16">
        <f t="shared" si="133"/>
        <v>0</v>
      </c>
      <c r="I377" s="16">
        <f t="shared" si="134"/>
        <v>0</v>
      </c>
      <c r="J377" s="16">
        <f t="shared" si="135"/>
        <v>0</v>
      </c>
      <c r="K377" s="16">
        <f t="shared" si="136"/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f t="shared" si="137"/>
        <v>0</v>
      </c>
      <c r="AP377" s="16">
        <f t="shared" si="138"/>
        <v>0</v>
      </c>
      <c r="AQ377" s="16">
        <f t="shared" si="139"/>
        <v>0</v>
      </c>
      <c r="AR377" s="16">
        <f t="shared" si="140"/>
        <v>0</v>
      </c>
      <c r="AS377" s="16">
        <f t="shared" si="141"/>
        <v>0</v>
      </c>
      <c r="AT377" s="16">
        <f t="shared" si="142"/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0</v>
      </c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  <c r="BW377" s="16">
        <v>0</v>
      </c>
      <c r="BX377" s="16">
        <v>0</v>
      </c>
      <c r="BY377" s="16">
        <f t="shared" si="143"/>
        <v>0</v>
      </c>
      <c r="BZ377" s="16"/>
      <c r="CA377" s="35"/>
    </row>
    <row r="378" spans="1:79" ht="30">
      <c r="A378" s="13"/>
      <c r="B378" s="65" t="s">
        <v>533</v>
      </c>
      <c r="C378" s="31" t="s">
        <v>261</v>
      </c>
      <c r="D378" s="16">
        <v>2.0866700000000002</v>
      </c>
      <c r="E378" s="16">
        <v>0</v>
      </c>
      <c r="F378" s="16">
        <f t="shared" si="131"/>
        <v>2.0866700000000002</v>
      </c>
      <c r="G378" s="16">
        <f t="shared" si="132"/>
        <v>0</v>
      </c>
      <c r="H378" s="16">
        <f t="shared" si="133"/>
        <v>0</v>
      </c>
      <c r="I378" s="16">
        <f t="shared" si="134"/>
        <v>0</v>
      </c>
      <c r="J378" s="16">
        <f t="shared" si="135"/>
        <v>0</v>
      </c>
      <c r="K378" s="16">
        <f t="shared" si="136"/>
        <v>10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2.0866700000000002</v>
      </c>
      <c r="AI378" s="16">
        <v>0</v>
      </c>
      <c r="AJ378" s="16">
        <v>0</v>
      </c>
      <c r="AK378" s="16">
        <v>0</v>
      </c>
      <c r="AL378" s="16">
        <v>0</v>
      </c>
      <c r="AM378" s="16">
        <v>10</v>
      </c>
      <c r="AN378" s="16">
        <v>0</v>
      </c>
      <c r="AO378" s="16">
        <f t="shared" si="137"/>
        <v>2.1160564</v>
      </c>
      <c r="AP378" s="16">
        <f t="shared" si="138"/>
        <v>0</v>
      </c>
      <c r="AQ378" s="16">
        <f t="shared" si="139"/>
        <v>0</v>
      </c>
      <c r="AR378" s="16">
        <f t="shared" si="140"/>
        <v>0</v>
      </c>
      <c r="AS378" s="16">
        <f t="shared" si="141"/>
        <v>0</v>
      </c>
      <c r="AT378" s="16">
        <f t="shared" si="142"/>
        <v>10</v>
      </c>
      <c r="AU378" s="16">
        <v>0</v>
      </c>
      <c r="AV378" s="16">
        <v>0</v>
      </c>
      <c r="AW378" s="16">
        <v>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  <c r="BJ378" s="16">
        <v>0.64688198</v>
      </c>
      <c r="BK378" s="16">
        <v>0</v>
      </c>
      <c r="BL378" s="16">
        <v>0</v>
      </c>
      <c r="BM378" s="16">
        <v>0</v>
      </c>
      <c r="BN378" s="16">
        <v>0</v>
      </c>
      <c r="BO378" s="16">
        <v>3</v>
      </c>
      <c r="BP378" s="16">
        <v>0</v>
      </c>
      <c r="BQ378" s="16">
        <v>1.46917442</v>
      </c>
      <c r="BR378" s="16">
        <v>0</v>
      </c>
      <c r="BS378" s="16">
        <v>0</v>
      </c>
      <c r="BT378" s="16">
        <v>0</v>
      </c>
      <c r="BU378" s="16">
        <v>0</v>
      </c>
      <c r="BV378" s="16">
        <v>7</v>
      </c>
      <c r="BW378" s="16">
        <v>0</v>
      </c>
      <c r="BX378" s="16">
        <v>0</v>
      </c>
      <c r="BY378" s="16">
        <f t="shared" si="143"/>
        <v>0.029386399999999924</v>
      </c>
      <c r="BZ378" s="16">
        <f>BY378/F378*100</f>
        <v>1.4082916800452359</v>
      </c>
      <c r="CA378" s="28"/>
    </row>
    <row r="379" spans="1:79" ht="15">
      <c r="A379" s="13"/>
      <c r="B379" s="48" t="s">
        <v>267</v>
      </c>
      <c r="C379" s="31"/>
      <c r="D379" s="16">
        <v>0</v>
      </c>
      <c r="E379" s="16">
        <v>0</v>
      </c>
      <c r="F379" s="16">
        <f t="shared" si="131"/>
        <v>0</v>
      </c>
      <c r="G379" s="16">
        <f t="shared" si="132"/>
        <v>0</v>
      </c>
      <c r="H379" s="16">
        <f t="shared" si="133"/>
        <v>0</v>
      </c>
      <c r="I379" s="16">
        <f t="shared" si="134"/>
        <v>0</v>
      </c>
      <c r="J379" s="16">
        <f t="shared" si="135"/>
        <v>0</v>
      </c>
      <c r="K379" s="16">
        <f t="shared" si="136"/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f t="shared" si="137"/>
        <v>0</v>
      </c>
      <c r="AP379" s="16">
        <f t="shared" si="138"/>
        <v>0</v>
      </c>
      <c r="AQ379" s="16">
        <f t="shared" si="139"/>
        <v>0</v>
      </c>
      <c r="AR379" s="16">
        <f t="shared" si="140"/>
        <v>0</v>
      </c>
      <c r="AS379" s="16">
        <f t="shared" si="141"/>
        <v>0</v>
      </c>
      <c r="AT379" s="16">
        <f t="shared" si="142"/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0</v>
      </c>
      <c r="BQ379" s="16">
        <v>0</v>
      </c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  <c r="BW379" s="16">
        <v>0</v>
      </c>
      <c r="BX379" s="16">
        <v>0</v>
      </c>
      <c r="BY379" s="16">
        <f t="shared" si="143"/>
        <v>0</v>
      </c>
      <c r="BZ379" s="16"/>
      <c r="CA379" s="35"/>
    </row>
    <row r="380" spans="1:79" ht="30">
      <c r="A380" s="13"/>
      <c r="B380" s="57" t="s">
        <v>268</v>
      </c>
      <c r="C380" s="31" t="s">
        <v>261</v>
      </c>
      <c r="D380" s="16">
        <v>0.21106920385999997</v>
      </c>
      <c r="E380" s="16">
        <v>0</v>
      </c>
      <c r="F380" s="16">
        <f t="shared" si="131"/>
        <v>0.21106920385999997</v>
      </c>
      <c r="G380" s="16">
        <f t="shared" si="132"/>
        <v>0</v>
      </c>
      <c r="H380" s="16">
        <f t="shared" si="133"/>
        <v>0</v>
      </c>
      <c r="I380" s="16">
        <f t="shared" si="134"/>
        <v>0</v>
      </c>
      <c r="J380" s="16">
        <f t="shared" si="135"/>
        <v>0</v>
      </c>
      <c r="K380" s="16">
        <f t="shared" si="136"/>
        <v>1</v>
      </c>
      <c r="L380" s="16">
        <v>0</v>
      </c>
      <c r="M380" s="16">
        <v>0.21106920385999997</v>
      </c>
      <c r="N380" s="16">
        <v>0</v>
      </c>
      <c r="O380" s="16">
        <v>0</v>
      </c>
      <c r="P380" s="16">
        <v>0</v>
      </c>
      <c r="Q380" s="16">
        <v>0</v>
      </c>
      <c r="R380" s="16">
        <v>1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f t="shared" si="137"/>
        <v>0.21360262</v>
      </c>
      <c r="AP380" s="16">
        <f t="shared" si="138"/>
        <v>0</v>
      </c>
      <c r="AQ380" s="16">
        <f t="shared" si="139"/>
        <v>0</v>
      </c>
      <c r="AR380" s="16">
        <f t="shared" si="140"/>
        <v>0</v>
      </c>
      <c r="AS380" s="16">
        <f t="shared" si="141"/>
        <v>0</v>
      </c>
      <c r="AT380" s="16">
        <f t="shared" si="142"/>
        <v>1</v>
      </c>
      <c r="AU380" s="16">
        <v>0</v>
      </c>
      <c r="AV380" s="16">
        <v>0.21360262</v>
      </c>
      <c r="AW380" s="16">
        <v>0</v>
      </c>
      <c r="AX380" s="16">
        <v>0</v>
      </c>
      <c r="AY380" s="16">
        <v>0</v>
      </c>
      <c r="AZ380" s="16">
        <v>0</v>
      </c>
      <c r="BA380" s="16">
        <v>1</v>
      </c>
      <c r="BB380" s="16">
        <v>0</v>
      </c>
      <c r="BC380" s="16">
        <v>0</v>
      </c>
      <c r="BD380" s="16">
        <v>0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  <c r="BJ380" s="16">
        <v>0</v>
      </c>
      <c r="BK380" s="16">
        <v>0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  <c r="BW380" s="16">
        <v>0</v>
      </c>
      <c r="BX380" s="16">
        <v>0</v>
      </c>
      <c r="BY380" s="16">
        <f t="shared" si="143"/>
        <v>0.002533416140000022</v>
      </c>
      <c r="BZ380" s="16">
        <f>BY380/F380*100</f>
        <v>1.2002774889322134</v>
      </c>
      <c r="CA380" s="28"/>
    </row>
    <row r="381" spans="1:79" ht="30">
      <c r="A381" s="13"/>
      <c r="B381" s="57" t="s">
        <v>269</v>
      </c>
      <c r="C381" s="31" t="s">
        <v>261</v>
      </c>
      <c r="D381" s="16">
        <v>0.21106920385999997</v>
      </c>
      <c r="E381" s="16">
        <v>0</v>
      </c>
      <c r="F381" s="16">
        <f t="shared" si="131"/>
        <v>0.21106920385999997</v>
      </c>
      <c r="G381" s="16">
        <f t="shared" si="132"/>
        <v>0</v>
      </c>
      <c r="H381" s="16">
        <f t="shared" si="133"/>
        <v>0</v>
      </c>
      <c r="I381" s="16">
        <f t="shared" si="134"/>
        <v>0</v>
      </c>
      <c r="J381" s="16">
        <f t="shared" si="135"/>
        <v>0</v>
      </c>
      <c r="K381" s="16">
        <f t="shared" si="136"/>
        <v>1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0.21106920385999997</v>
      </c>
      <c r="AI381" s="16">
        <v>0</v>
      </c>
      <c r="AJ381" s="16">
        <v>0</v>
      </c>
      <c r="AK381" s="16">
        <v>0</v>
      </c>
      <c r="AL381" s="16">
        <v>0</v>
      </c>
      <c r="AM381" s="16">
        <v>1</v>
      </c>
      <c r="AN381" s="16">
        <v>0</v>
      </c>
      <c r="AO381" s="16">
        <f t="shared" si="137"/>
        <v>0.21107958</v>
      </c>
      <c r="AP381" s="16">
        <f t="shared" si="138"/>
        <v>0</v>
      </c>
      <c r="AQ381" s="16">
        <f t="shared" si="139"/>
        <v>0</v>
      </c>
      <c r="AR381" s="16">
        <f t="shared" si="140"/>
        <v>0</v>
      </c>
      <c r="AS381" s="16">
        <f t="shared" si="141"/>
        <v>0</v>
      </c>
      <c r="AT381" s="16">
        <f t="shared" si="142"/>
        <v>1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0.21107958</v>
      </c>
      <c r="BR381" s="16">
        <v>0</v>
      </c>
      <c r="BS381" s="16">
        <v>0</v>
      </c>
      <c r="BT381" s="16">
        <v>0</v>
      </c>
      <c r="BU381" s="16">
        <v>0</v>
      </c>
      <c r="BV381" s="16">
        <v>1</v>
      </c>
      <c r="BW381" s="16">
        <v>0</v>
      </c>
      <c r="BX381" s="16">
        <v>0</v>
      </c>
      <c r="BY381" s="16">
        <f t="shared" si="143"/>
        <v>1.0376140000017964E-05</v>
      </c>
      <c r="BZ381" s="16">
        <f>BY381/F381*100</f>
        <v>0.004915989547627398</v>
      </c>
      <c r="CA381" s="35"/>
    </row>
    <row r="382" spans="1:79" ht="30">
      <c r="A382" s="13"/>
      <c r="B382" s="57" t="s">
        <v>270</v>
      </c>
      <c r="C382" s="31" t="s">
        <v>261</v>
      </c>
      <c r="D382" s="16">
        <v>0.21106920385999997</v>
      </c>
      <c r="E382" s="16">
        <v>0</v>
      </c>
      <c r="F382" s="16">
        <f t="shared" si="131"/>
        <v>0.21106920385999997</v>
      </c>
      <c r="G382" s="16">
        <f t="shared" si="132"/>
        <v>0</v>
      </c>
      <c r="H382" s="16">
        <f t="shared" si="133"/>
        <v>0</v>
      </c>
      <c r="I382" s="16">
        <f t="shared" si="134"/>
        <v>0</v>
      </c>
      <c r="J382" s="16">
        <f t="shared" si="135"/>
        <v>0</v>
      </c>
      <c r="K382" s="16">
        <f t="shared" si="136"/>
        <v>1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0.21106920385999997</v>
      </c>
      <c r="AI382" s="16">
        <v>0</v>
      </c>
      <c r="AJ382" s="16">
        <v>0</v>
      </c>
      <c r="AK382" s="16">
        <v>0</v>
      </c>
      <c r="AL382" s="16">
        <v>0</v>
      </c>
      <c r="AM382" s="16">
        <v>1</v>
      </c>
      <c r="AN382" s="16">
        <v>0</v>
      </c>
      <c r="AO382" s="16">
        <f t="shared" si="137"/>
        <v>0.21145196</v>
      </c>
      <c r="AP382" s="16">
        <f t="shared" si="138"/>
        <v>0</v>
      </c>
      <c r="AQ382" s="16">
        <f t="shared" si="139"/>
        <v>0</v>
      </c>
      <c r="AR382" s="16">
        <f t="shared" si="140"/>
        <v>0</v>
      </c>
      <c r="AS382" s="16">
        <f t="shared" si="141"/>
        <v>0</v>
      </c>
      <c r="AT382" s="16">
        <f t="shared" si="142"/>
        <v>1</v>
      </c>
      <c r="AU382" s="16">
        <v>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0.21145196</v>
      </c>
      <c r="BR382" s="16">
        <v>0</v>
      </c>
      <c r="BS382" s="16">
        <v>0</v>
      </c>
      <c r="BT382" s="16">
        <v>0</v>
      </c>
      <c r="BU382" s="16">
        <v>0</v>
      </c>
      <c r="BV382" s="16">
        <v>1</v>
      </c>
      <c r="BW382" s="16">
        <v>0</v>
      </c>
      <c r="BX382" s="16">
        <v>0</v>
      </c>
      <c r="BY382" s="16">
        <f t="shared" si="143"/>
        <v>0.00038275614000002345</v>
      </c>
      <c r="BZ382" s="16">
        <f>BY382/F382*100</f>
        <v>0.18134153775171372</v>
      </c>
      <c r="CA382" s="35"/>
    </row>
    <row r="383" spans="1:79" ht="45">
      <c r="A383" s="13"/>
      <c r="B383" s="46" t="s">
        <v>534</v>
      </c>
      <c r="C383" s="31" t="s">
        <v>261</v>
      </c>
      <c r="D383" s="16">
        <v>0</v>
      </c>
      <c r="E383" s="16">
        <v>0</v>
      </c>
      <c r="F383" s="16">
        <f t="shared" si="131"/>
        <v>0</v>
      </c>
      <c r="G383" s="16">
        <f t="shared" si="132"/>
        <v>0</v>
      </c>
      <c r="H383" s="16">
        <f t="shared" si="133"/>
        <v>0</v>
      </c>
      <c r="I383" s="16">
        <f t="shared" si="134"/>
        <v>0</v>
      </c>
      <c r="J383" s="16">
        <f t="shared" si="135"/>
        <v>0</v>
      </c>
      <c r="K383" s="16">
        <f t="shared" si="136"/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f t="shared" si="137"/>
        <v>0</v>
      </c>
      <c r="AP383" s="16">
        <f t="shared" si="138"/>
        <v>0</v>
      </c>
      <c r="AQ383" s="16">
        <f t="shared" si="139"/>
        <v>0</v>
      </c>
      <c r="AR383" s="16">
        <f t="shared" si="140"/>
        <v>0</v>
      </c>
      <c r="AS383" s="16">
        <f t="shared" si="141"/>
        <v>0</v>
      </c>
      <c r="AT383" s="16">
        <f t="shared" si="142"/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  <c r="BJ383" s="16">
        <v>0</v>
      </c>
      <c r="BK383" s="16">
        <v>0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  <c r="BW383" s="16">
        <v>0</v>
      </c>
      <c r="BX383" s="16">
        <v>0</v>
      </c>
      <c r="BY383" s="16">
        <f t="shared" si="143"/>
        <v>0</v>
      </c>
      <c r="BZ383" s="16"/>
      <c r="CA383" s="35"/>
    </row>
    <row r="384" spans="1:79" ht="30">
      <c r="A384" s="13"/>
      <c r="B384" s="65" t="s">
        <v>535</v>
      </c>
      <c r="C384" s="31" t="s">
        <v>261</v>
      </c>
      <c r="D384" s="16">
        <v>4.17334</v>
      </c>
      <c r="E384" s="16">
        <v>0</v>
      </c>
      <c r="F384" s="16">
        <f t="shared" si="131"/>
        <v>4.17334</v>
      </c>
      <c r="G384" s="16">
        <f t="shared" si="132"/>
        <v>0</v>
      </c>
      <c r="H384" s="16">
        <f t="shared" si="133"/>
        <v>0</v>
      </c>
      <c r="I384" s="16">
        <f t="shared" si="134"/>
        <v>0</v>
      </c>
      <c r="J384" s="16">
        <f t="shared" si="135"/>
        <v>0</v>
      </c>
      <c r="K384" s="16">
        <f t="shared" si="136"/>
        <v>20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2.08667</v>
      </c>
      <c r="AB384" s="16">
        <v>0</v>
      </c>
      <c r="AC384" s="16">
        <v>0</v>
      </c>
      <c r="AD384" s="16">
        <v>0</v>
      </c>
      <c r="AE384" s="16">
        <v>0</v>
      </c>
      <c r="AF384" s="16">
        <v>10</v>
      </c>
      <c r="AG384" s="16">
        <v>0</v>
      </c>
      <c r="AH384" s="16">
        <v>2.08667</v>
      </c>
      <c r="AI384" s="16">
        <v>0</v>
      </c>
      <c r="AJ384" s="16">
        <v>0</v>
      </c>
      <c r="AK384" s="16">
        <v>0</v>
      </c>
      <c r="AL384" s="16">
        <v>0</v>
      </c>
      <c r="AM384" s="16">
        <v>10</v>
      </c>
      <c r="AN384" s="16">
        <v>0</v>
      </c>
      <c r="AO384" s="16">
        <f t="shared" si="137"/>
        <v>4.196054060000001</v>
      </c>
      <c r="AP384" s="16">
        <f t="shared" si="138"/>
        <v>0</v>
      </c>
      <c r="AQ384" s="16">
        <f t="shared" si="139"/>
        <v>0</v>
      </c>
      <c r="AR384" s="16">
        <f t="shared" si="140"/>
        <v>0</v>
      </c>
      <c r="AS384" s="16">
        <f t="shared" si="141"/>
        <v>0</v>
      </c>
      <c r="AT384" s="16">
        <f t="shared" si="142"/>
        <v>20</v>
      </c>
      <c r="AU384" s="16">
        <v>0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0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1.2524414799999999</v>
      </c>
      <c r="BK384" s="16">
        <v>0</v>
      </c>
      <c r="BL384" s="16">
        <v>0</v>
      </c>
      <c r="BM384" s="16">
        <v>0</v>
      </c>
      <c r="BN384" s="16">
        <v>0</v>
      </c>
      <c r="BO384" s="16">
        <v>6</v>
      </c>
      <c r="BP384" s="16">
        <v>0</v>
      </c>
      <c r="BQ384" s="16">
        <v>2.943612580000001</v>
      </c>
      <c r="BR384" s="16">
        <v>0</v>
      </c>
      <c r="BS384" s="16">
        <v>0</v>
      </c>
      <c r="BT384" s="16">
        <v>0</v>
      </c>
      <c r="BU384" s="16">
        <v>0</v>
      </c>
      <c r="BV384" s="16">
        <v>14</v>
      </c>
      <c r="BW384" s="16">
        <v>0</v>
      </c>
      <c r="BX384" s="16">
        <v>0</v>
      </c>
      <c r="BY384" s="16">
        <f t="shared" si="143"/>
        <v>0.02271406000000109</v>
      </c>
      <c r="BZ384" s="16">
        <f>BY384/F384*100</f>
        <v>0.5442657439844607</v>
      </c>
      <c r="CA384" s="28"/>
    </row>
    <row r="385" spans="1:79" ht="15">
      <c r="A385" s="13"/>
      <c r="B385" s="48" t="s">
        <v>221</v>
      </c>
      <c r="C385" s="31"/>
      <c r="D385" s="16">
        <v>0</v>
      </c>
      <c r="E385" s="16">
        <v>0</v>
      </c>
      <c r="F385" s="16">
        <f t="shared" si="131"/>
        <v>0</v>
      </c>
      <c r="G385" s="16">
        <f t="shared" si="132"/>
        <v>0</v>
      </c>
      <c r="H385" s="16">
        <f t="shared" si="133"/>
        <v>0</v>
      </c>
      <c r="I385" s="16">
        <f t="shared" si="134"/>
        <v>0</v>
      </c>
      <c r="J385" s="16">
        <f t="shared" si="135"/>
        <v>0</v>
      </c>
      <c r="K385" s="16">
        <f t="shared" si="136"/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f t="shared" si="137"/>
        <v>0</v>
      </c>
      <c r="AP385" s="16">
        <f t="shared" si="138"/>
        <v>0</v>
      </c>
      <c r="AQ385" s="16">
        <f t="shared" si="139"/>
        <v>0</v>
      </c>
      <c r="AR385" s="16">
        <f t="shared" si="140"/>
        <v>0</v>
      </c>
      <c r="AS385" s="16">
        <f t="shared" si="141"/>
        <v>0</v>
      </c>
      <c r="AT385" s="16">
        <f t="shared" si="142"/>
        <v>0</v>
      </c>
      <c r="AU385" s="16">
        <v>0</v>
      </c>
      <c r="AV385" s="16">
        <v>0</v>
      </c>
      <c r="AW385" s="16">
        <v>0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  <c r="BL385" s="16">
        <v>0</v>
      </c>
      <c r="BM385" s="16">
        <v>0</v>
      </c>
      <c r="BN385" s="16">
        <v>0</v>
      </c>
      <c r="BO385" s="16">
        <v>0</v>
      </c>
      <c r="BP385" s="16">
        <v>0</v>
      </c>
      <c r="BQ385" s="16">
        <v>0</v>
      </c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  <c r="BW385" s="16">
        <v>0</v>
      </c>
      <c r="BX385" s="16">
        <v>0</v>
      </c>
      <c r="BY385" s="16">
        <f t="shared" si="143"/>
        <v>0</v>
      </c>
      <c r="BZ385" s="16"/>
      <c r="CA385" s="35"/>
    </row>
    <row r="386" spans="1:79" ht="30">
      <c r="A386" s="13"/>
      <c r="B386" s="46" t="s">
        <v>271</v>
      </c>
      <c r="C386" s="31" t="s">
        <v>261</v>
      </c>
      <c r="D386" s="16">
        <v>0.20154102627</v>
      </c>
      <c r="E386" s="16">
        <v>0</v>
      </c>
      <c r="F386" s="16">
        <f t="shared" si="131"/>
        <v>0.20154102627</v>
      </c>
      <c r="G386" s="16">
        <f t="shared" si="132"/>
        <v>0</v>
      </c>
      <c r="H386" s="16">
        <f t="shared" si="133"/>
        <v>0</v>
      </c>
      <c r="I386" s="16">
        <f t="shared" si="134"/>
        <v>0</v>
      </c>
      <c r="J386" s="16">
        <f t="shared" si="135"/>
        <v>0</v>
      </c>
      <c r="K386" s="16">
        <f t="shared" si="136"/>
        <v>1</v>
      </c>
      <c r="L386" s="16">
        <v>0</v>
      </c>
      <c r="M386" s="16">
        <v>0.20154102627</v>
      </c>
      <c r="N386" s="16">
        <v>0</v>
      </c>
      <c r="O386" s="16">
        <v>0</v>
      </c>
      <c r="P386" s="16">
        <v>0</v>
      </c>
      <c r="Q386" s="16">
        <v>0</v>
      </c>
      <c r="R386" s="16">
        <v>1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f t="shared" si="137"/>
        <v>0.20118963</v>
      </c>
      <c r="AP386" s="16">
        <f t="shared" si="138"/>
        <v>0</v>
      </c>
      <c r="AQ386" s="16">
        <f t="shared" si="139"/>
        <v>0</v>
      </c>
      <c r="AR386" s="16">
        <f t="shared" si="140"/>
        <v>0</v>
      </c>
      <c r="AS386" s="16">
        <f t="shared" si="141"/>
        <v>0</v>
      </c>
      <c r="AT386" s="16">
        <f t="shared" si="142"/>
        <v>1</v>
      </c>
      <c r="AU386" s="16">
        <v>0</v>
      </c>
      <c r="AV386" s="16">
        <v>0.1321882</v>
      </c>
      <c r="AW386" s="16">
        <v>0</v>
      </c>
      <c r="AX386" s="16">
        <v>0</v>
      </c>
      <c r="AY386" s="16">
        <v>0</v>
      </c>
      <c r="AZ386" s="16">
        <v>0</v>
      </c>
      <c r="BA386" s="16">
        <v>1</v>
      </c>
      <c r="BB386" s="16">
        <v>0</v>
      </c>
      <c r="BC386" s="16">
        <v>0.06900143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16">
        <v>0</v>
      </c>
      <c r="BP386" s="16">
        <v>0</v>
      </c>
      <c r="BQ386" s="16">
        <v>0</v>
      </c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  <c r="BW386" s="16">
        <v>0</v>
      </c>
      <c r="BX386" s="16">
        <v>0</v>
      </c>
      <c r="BY386" s="16">
        <f t="shared" si="143"/>
        <v>-0.0003513962699999984</v>
      </c>
      <c r="BZ386" s="16">
        <f>BY386/F386*100</f>
        <v>-0.1743547090651611</v>
      </c>
      <c r="CA386" s="28"/>
    </row>
    <row r="387" spans="1:79" ht="30">
      <c r="A387" s="13"/>
      <c r="B387" s="46" t="s">
        <v>536</v>
      </c>
      <c r="C387" s="31" t="s">
        <v>261</v>
      </c>
      <c r="D387" s="16">
        <v>0</v>
      </c>
      <c r="E387" s="16">
        <v>0</v>
      </c>
      <c r="F387" s="16">
        <f t="shared" si="131"/>
        <v>0</v>
      </c>
      <c r="G387" s="16">
        <f t="shared" si="132"/>
        <v>0</v>
      </c>
      <c r="H387" s="16">
        <f t="shared" si="133"/>
        <v>0</v>
      </c>
      <c r="I387" s="16">
        <f t="shared" si="134"/>
        <v>0</v>
      </c>
      <c r="J387" s="16">
        <f t="shared" si="135"/>
        <v>0</v>
      </c>
      <c r="K387" s="16">
        <f t="shared" si="136"/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f t="shared" si="137"/>
        <v>0</v>
      </c>
      <c r="AP387" s="16">
        <f t="shared" si="138"/>
        <v>0</v>
      </c>
      <c r="AQ387" s="16">
        <f t="shared" si="139"/>
        <v>0</v>
      </c>
      <c r="AR387" s="16">
        <f t="shared" si="140"/>
        <v>0</v>
      </c>
      <c r="AS387" s="16">
        <f t="shared" si="141"/>
        <v>0</v>
      </c>
      <c r="AT387" s="16">
        <f t="shared" si="142"/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  <c r="BJ387" s="16">
        <v>0</v>
      </c>
      <c r="BK387" s="16">
        <v>0</v>
      </c>
      <c r="BL387" s="16">
        <v>0</v>
      </c>
      <c r="BM387" s="16">
        <v>0</v>
      </c>
      <c r="BN387" s="16">
        <v>0</v>
      </c>
      <c r="BO387" s="16">
        <v>0</v>
      </c>
      <c r="BP387" s="16">
        <v>0</v>
      </c>
      <c r="BQ387" s="16">
        <v>0</v>
      </c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  <c r="BW387" s="16">
        <v>0</v>
      </c>
      <c r="BX387" s="16">
        <v>0</v>
      </c>
      <c r="BY387" s="16">
        <f t="shared" si="143"/>
        <v>0</v>
      </c>
      <c r="BZ387" s="16"/>
      <c r="CA387" s="35"/>
    </row>
    <row r="388" spans="1:79" ht="30">
      <c r="A388" s="13"/>
      <c r="B388" s="46" t="s">
        <v>537</v>
      </c>
      <c r="C388" s="31" t="s">
        <v>261</v>
      </c>
      <c r="D388" s="16">
        <v>0</v>
      </c>
      <c r="E388" s="16">
        <v>0</v>
      </c>
      <c r="F388" s="16">
        <f t="shared" si="131"/>
        <v>0</v>
      </c>
      <c r="G388" s="16">
        <f t="shared" si="132"/>
        <v>0</v>
      </c>
      <c r="H388" s="16">
        <f t="shared" si="133"/>
        <v>0</v>
      </c>
      <c r="I388" s="16">
        <f t="shared" si="134"/>
        <v>0</v>
      </c>
      <c r="J388" s="16">
        <f t="shared" si="135"/>
        <v>0</v>
      </c>
      <c r="K388" s="16">
        <f t="shared" si="136"/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f t="shared" si="137"/>
        <v>0</v>
      </c>
      <c r="AP388" s="16">
        <f t="shared" si="138"/>
        <v>0</v>
      </c>
      <c r="AQ388" s="16">
        <f t="shared" si="139"/>
        <v>0</v>
      </c>
      <c r="AR388" s="16">
        <f t="shared" si="140"/>
        <v>0</v>
      </c>
      <c r="AS388" s="16">
        <f t="shared" si="141"/>
        <v>0</v>
      </c>
      <c r="AT388" s="16">
        <f t="shared" si="142"/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0</v>
      </c>
      <c r="BL388" s="16">
        <v>0</v>
      </c>
      <c r="BM388" s="16">
        <v>0</v>
      </c>
      <c r="BN388" s="16">
        <v>0</v>
      </c>
      <c r="BO388" s="16">
        <v>0</v>
      </c>
      <c r="BP388" s="16">
        <v>0</v>
      </c>
      <c r="BQ388" s="16">
        <v>0</v>
      </c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  <c r="BW388" s="16">
        <v>0</v>
      </c>
      <c r="BX388" s="16">
        <v>0</v>
      </c>
      <c r="BY388" s="16">
        <f t="shared" si="143"/>
        <v>0</v>
      </c>
      <c r="BZ388" s="16"/>
      <c r="CA388" s="35"/>
    </row>
    <row r="389" spans="1:79" ht="30">
      <c r="A389" s="13"/>
      <c r="B389" s="46" t="s">
        <v>272</v>
      </c>
      <c r="C389" s="31" t="s">
        <v>261</v>
      </c>
      <c r="D389" s="16">
        <v>0.20154102627</v>
      </c>
      <c r="E389" s="16">
        <v>0</v>
      </c>
      <c r="F389" s="16">
        <f t="shared" si="131"/>
        <v>0.20154102627</v>
      </c>
      <c r="G389" s="16">
        <f t="shared" si="132"/>
        <v>0</v>
      </c>
      <c r="H389" s="16">
        <f t="shared" si="133"/>
        <v>0</v>
      </c>
      <c r="I389" s="16">
        <f t="shared" si="134"/>
        <v>0</v>
      </c>
      <c r="J389" s="16">
        <f t="shared" si="135"/>
        <v>0</v>
      </c>
      <c r="K389" s="16">
        <f t="shared" si="136"/>
        <v>1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0.20154102627</v>
      </c>
      <c r="AI389" s="16">
        <v>0</v>
      </c>
      <c r="AJ389" s="16">
        <v>0</v>
      </c>
      <c r="AK389" s="16">
        <v>0</v>
      </c>
      <c r="AL389" s="16">
        <v>0</v>
      </c>
      <c r="AM389" s="16">
        <v>1</v>
      </c>
      <c r="AN389" s="16">
        <v>0</v>
      </c>
      <c r="AO389" s="16">
        <f t="shared" si="137"/>
        <v>0.20328367</v>
      </c>
      <c r="AP389" s="16">
        <f t="shared" si="138"/>
        <v>0</v>
      </c>
      <c r="AQ389" s="16">
        <f t="shared" si="139"/>
        <v>0</v>
      </c>
      <c r="AR389" s="16">
        <f t="shared" si="140"/>
        <v>0</v>
      </c>
      <c r="AS389" s="16">
        <f t="shared" si="141"/>
        <v>0</v>
      </c>
      <c r="AT389" s="16">
        <f t="shared" si="142"/>
        <v>1</v>
      </c>
      <c r="AU389" s="16">
        <v>0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0</v>
      </c>
      <c r="BD389" s="16">
        <v>0</v>
      </c>
      <c r="BE389" s="16">
        <v>0</v>
      </c>
      <c r="BF389" s="16">
        <v>0</v>
      </c>
      <c r="BG389" s="16">
        <v>0</v>
      </c>
      <c r="BH389" s="16">
        <v>0</v>
      </c>
      <c r="BI389" s="16">
        <v>0</v>
      </c>
      <c r="BJ389" s="16">
        <v>0</v>
      </c>
      <c r="BK389" s="16">
        <v>0</v>
      </c>
      <c r="BL389" s="16">
        <v>0</v>
      </c>
      <c r="BM389" s="16">
        <v>0</v>
      </c>
      <c r="BN389" s="16">
        <v>0</v>
      </c>
      <c r="BO389" s="16">
        <v>0</v>
      </c>
      <c r="BP389" s="16">
        <v>0</v>
      </c>
      <c r="BQ389" s="16">
        <v>0.20328367</v>
      </c>
      <c r="BR389" s="16">
        <v>0</v>
      </c>
      <c r="BS389" s="16">
        <v>0</v>
      </c>
      <c r="BT389" s="16">
        <v>0</v>
      </c>
      <c r="BU389" s="16">
        <v>0</v>
      </c>
      <c r="BV389" s="16">
        <v>1</v>
      </c>
      <c r="BW389" s="16">
        <v>0</v>
      </c>
      <c r="BX389" s="16">
        <v>0</v>
      </c>
      <c r="BY389" s="16">
        <f t="shared" si="143"/>
        <v>0.001742643729999993</v>
      </c>
      <c r="BZ389" s="16">
        <f>BY389/F389*100</f>
        <v>0.8646595495973174</v>
      </c>
      <c r="CA389" s="35"/>
    </row>
    <row r="390" spans="1:79" ht="45">
      <c r="A390" s="13"/>
      <c r="B390" s="46" t="s">
        <v>538</v>
      </c>
      <c r="C390" s="31" t="s">
        <v>261</v>
      </c>
      <c r="D390" s="16">
        <v>0</v>
      </c>
      <c r="E390" s="16">
        <v>0</v>
      </c>
      <c r="F390" s="16">
        <f t="shared" si="131"/>
        <v>0</v>
      </c>
      <c r="G390" s="16">
        <f t="shared" si="132"/>
        <v>0</v>
      </c>
      <c r="H390" s="16">
        <f t="shared" si="133"/>
        <v>0</v>
      </c>
      <c r="I390" s="16">
        <f t="shared" si="134"/>
        <v>0</v>
      </c>
      <c r="J390" s="16">
        <f t="shared" si="135"/>
        <v>0</v>
      </c>
      <c r="K390" s="16">
        <f t="shared" si="136"/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f t="shared" si="137"/>
        <v>0</v>
      </c>
      <c r="AP390" s="16">
        <f t="shared" si="138"/>
        <v>0</v>
      </c>
      <c r="AQ390" s="16">
        <f t="shared" si="139"/>
        <v>0</v>
      </c>
      <c r="AR390" s="16">
        <f t="shared" si="140"/>
        <v>0</v>
      </c>
      <c r="AS390" s="16">
        <f t="shared" si="141"/>
        <v>0</v>
      </c>
      <c r="AT390" s="16">
        <f t="shared" si="142"/>
        <v>0</v>
      </c>
      <c r="AU390" s="16">
        <v>0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0</v>
      </c>
      <c r="BE390" s="16">
        <v>0</v>
      </c>
      <c r="BF390" s="16">
        <v>0</v>
      </c>
      <c r="BG390" s="16">
        <v>0</v>
      </c>
      <c r="BH390" s="16">
        <v>0</v>
      </c>
      <c r="BI390" s="16">
        <v>0</v>
      </c>
      <c r="BJ390" s="16">
        <v>0</v>
      </c>
      <c r="BK390" s="16">
        <v>0</v>
      </c>
      <c r="BL390" s="16">
        <v>0</v>
      </c>
      <c r="BM390" s="16">
        <v>0</v>
      </c>
      <c r="BN390" s="16">
        <v>0</v>
      </c>
      <c r="BO390" s="16">
        <v>0</v>
      </c>
      <c r="BP390" s="16">
        <v>0</v>
      </c>
      <c r="BQ390" s="16">
        <v>0</v>
      </c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  <c r="BW390" s="16">
        <v>0</v>
      </c>
      <c r="BX390" s="16">
        <v>0</v>
      </c>
      <c r="BY390" s="16">
        <f t="shared" si="143"/>
        <v>0</v>
      </c>
      <c r="BZ390" s="16"/>
      <c r="CA390" s="35"/>
    </row>
    <row r="391" spans="1:79" ht="30">
      <c r="A391" s="13"/>
      <c r="B391" s="65" t="s">
        <v>539</v>
      </c>
      <c r="C391" s="31" t="s">
        <v>261</v>
      </c>
      <c r="D391" s="16">
        <v>7.303345</v>
      </c>
      <c r="E391" s="16">
        <v>0</v>
      </c>
      <c r="F391" s="16">
        <f t="shared" si="131"/>
        <v>7.303345</v>
      </c>
      <c r="G391" s="16">
        <f t="shared" si="132"/>
        <v>0</v>
      </c>
      <c r="H391" s="16">
        <f t="shared" si="133"/>
        <v>0</v>
      </c>
      <c r="I391" s="16">
        <f t="shared" si="134"/>
        <v>0</v>
      </c>
      <c r="J391" s="16">
        <f t="shared" si="135"/>
        <v>0</v>
      </c>
      <c r="K391" s="16">
        <f t="shared" si="136"/>
        <v>35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3.6516725</v>
      </c>
      <c r="AB391" s="16">
        <v>0</v>
      </c>
      <c r="AC391" s="16">
        <v>0</v>
      </c>
      <c r="AD391" s="16">
        <v>0</v>
      </c>
      <c r="AE391" s="16">
        <v>0</v>
      </c>
      <c r="AF391" s="16">
        <v>17</v>
      </c>
      <c r="AG391" s="16">
        <v>0</v>
      </c>
      <c r="AH391" s="16">
        <v>3.6516725</v>
      </c>
      <c r="AI391" s="16">
        <v>0</v>
      </c>
      <c r="AJ391" s="16">
        <v>0</v>
      </c>
      <c r="AK391" s="16">
        <v>0</v>
      </c>
      <c r="AL391" s="16">
        <v>0</v>
      </c>
      <c r="AM391" s="16">
        <v>18</v>
      </c>
      <c r="AN391" s="16">
        <v>0</v>
      </c>
      <c r="AO391" s="16">
        <f t="shared" si="137"/>
        <v>7.409305180000001</v>
      </c>
      <c r="AP391" s="16">
        <f t="shared" si="138"/>
        <v>0</v>
      </c>
      <c r="AQ391" s="16">
        <f t="shared" si="139"/>
        <v>0</v>
      </c>
      <c r="AR391" s="16">
        <f t="shared" si="140"/>
        <v>0</v>
      </c>
      <c r="AS391" s="16">
        <f t="shared" si="141"/>
        <v>0</v>
      </c>
      <c r="AT391" s="16">
        <f t="shared" si="142"/>
        <v>35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3.1185929000000003</v>
      </c>
      <c r="BK391" s="16">
        <v>0</v>
      </c>
      <c r="BL391" s="16">
        <v>0</v>
      </c>
      <c r="BM391" s="16">
        <v>0</v>
      </c>
      <c r="BN391" s="16">
        <v>0</v>
      </c>
      <c r="BO391" s="16">
        <v>15</v>
      </c>
      <c r="BP391" s="16">
        <v>0</v>
      </c>
      <c r="BQ391" s="16">
        <v>4.290712280000001</v>
      </c>
      <c r="BR391" s="16">
        <v>0</v>
      </c>
      <c r="BS391" s="16">
        <v>0</v>
      </c>
      <c r="BT391" s="16">
        <v>0</v>
      </c>
      <c r="BU391" s="16">
        <v>0</v>
      </c>
      <c r="BV391" s="16">
        <v>20</v>
      </c>
      <c r="BW391" s="16">
        <v>0</v>
      </c>
      <c r="BX391" s="16">
        <v>0</v>
      </c>
      <c r="BY391" s="16">
        <f t="shared" si="143"/>
        <v>0.10596018000000118</v>
      </c>
      <c r="BZ391" s="16">
        <f>BY391/F391*100</f>
        <v>1.4508445102894794</v>
      </c>
      <c r="CA391" s="28"/>
    </row>
    <row r="392" spans="1:79" ht="15">
      <c r="A392" s="13"/>
      <c r="B392" s="48" t="s">
        <v>167</v>
      </c>
      <c r="C392" s="31"/>
      <c r="D392" s="16">
        <v>0</v>
      </c>
      <c r="E392" s="16">
        <v>0</v>
      </c>
      <c r="F392" s="16">
        <f t="shared" si="131"/>
        <v>0</v>
      </c>
      <c r="G392" s="16">
        <f t="shared" si="132"/>
        <v>0</v>
      </c>
      <c r="H392" s="16">
        <f t="shared" si="133"/>
        <v>0</v>
      </c>
      <c r="I392" s="16">
        <f t="shared" si="134"/>
        <v>0</v>
      </c>
      <c r="J392" s="16">
        <f t="shared" si="135"/>
        <v>0</v>
      </c>
      <c r="K392" s="16">
        <f t="shared" si="136"/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f t="shared" si="137"/>
        <v>0</v>
      </c>
      <c r="AP392" s="16">
        <f t="shared" si="138"/>
        <v>0</v>
      </c>
      <c r="AQ392" s="16">
        <f t="shared" si="139"/>
        <v>0</v>
      </c>
      <c r="AR392" s="16">
        <f t="shared" si="140"/>
        <v>0</v>
      </c>
      <c r="AS392" s="16">
        <f t="shared" si="141"/>
        <v>0</v>
      </c>
      <c r="AT392" s="16">
        <f t="shared" si="142"/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0</v>
      </c>
      <c r="BK392" s="16">
        <v>0</v>
      </c>
      <c r="BL392" s="16">
        <v>0</v>
      </c>
      <c r="BM392" s="16">
        <v>0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  <c r="BW392" s="16">
        <v>0</v>
      </c>
      <c r="BX392" s="16">
        <v>0</v>
      </c>
      <c r="BY392" s="16">
        <f t="shared" si="143"/>
        <v>0</v>
      </c>
      <c r="BZ392" s="16"/>
      <c r="CA392" s="35"/>
    </row>
    <row r="393" spans="1:79" ht="30">
      <c r="A393" s="13"/>
      <c r="B393" s="46" t="s">
        <v>273</v>
      </c>
      <c r="C393" s="31" t="s">
        <v>261</v>
      </c>
      <c r="D393" s="16">
        <v>0.20154102627</v>
      </c>
      <c r="E393" s="16">
        <v>0</v>
      </c>
      <c r="F393" s="16">
        <f t="shared" si="131"/>
        <v>0.20154102627</v>
      </c>
      <c r="G393" s="16">
        <f t="shared" si="132"/>
        <v>0</v>
      </c>
      <c r="H393" s="16">
        <f t="shared" si="133"/>
        <v>0</v>
      </c>
      <c r="I393" s="16">
        <f t="shared" si="134"/>
        <v>0</v>
      </c>
      <c r="J393" s="16">
        <f t="shared" si="135"/>
        <v>0</v>
      </c>
      <c r="K393" s="16">
        <f t="shared" si="136"/>
        <v>1</v>
      </c>
      <c r="L393" s="16">
        <v>0</v>
      </c>
      <c r="M393" s="16">
        <v>0.20154102627</v>
      </c>
      <c r="N393" s="16">
        <v>0</v>
      </c>
      <c r="O393" s="16">
        <v>0</v>
      </c>
      <c r="P393" s="16">
        <v>0</v>
      </c>
      <c r="Q393" s="16">
        <v>0</v>
      </c>
      <c r="R393" s="16">
        <v>1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f t="shared" si="137"/>
        <v>0.20234449</v>
      </c>
      <c r="AP393" s="16">
        <f t="shared" si="138"/>
        <v>0</v>
      </c>
      <c r="AQ393" s="16">
        <f t="shared" si="139"/>
        <v>0</v>
      </c>
      <c r="AR393" s="16">
        <f t="shared" si="140"/>
        <v>0</v>
      </c>
      <c r="AS393" s="16">
        <f t="shared" si="141"/>
        <v>0</v>
      </c>
      <c r="AT393" s="16">
        <f t="shared" si="142"/>
        <v>1</v>
      </c>
      <c r="AU393" s="16">
        <v>0</v>
      </c>
      <c r="AV393" s="16">
        <v>0.20234449</v>
      </c>
      <c r="AW393" s="16">
        <v>0</v>
      </c>
      <c r="AX393" s="16">
        <v>0</v>
      </c>
      <c r="AY393" s="16">
        <v>0</v>
      </c>
      <c r="AZ393" s="16">
        <v>0</v>
      </c>
      <c r="BA393" s="16">
        <v>1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  <c r="BL393" s="16">
        <v>0</v>
      </c>
      <c r="BM393" s="16">
        <v>0</v>
      </c>
      <c r="BN393" s="16">
        <v>0</v>
      </c>
      <c r="BO393" s="16">
        <v>0</v>
      </c>
      <c r="BP393" s="16">
        <v>0</v>
      </c>
      <c r="BQ393" s="16">
        <v>0</v>
      </c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  <c r="BW393" s="16">
        <v>0</v>
      </c>
      <c r="BX393" s="16">
        <v>0</v>
      </c>
      <c r="BY393" s="16">
        <f t="shared" si="143"/>
        <v>0.0008034637299999814</v>
      </c>
      <c r="BZ393" s="16">
        <f>BY393/F393*100</f>
        <v>0.39866013628589897</v>
      </c>
      <c r="CA393" s="28"/>
    </row>
    <row r="394" spans="1:79" ht="45">
      <c r="A394" s="13"/>
      <c r="B394" s="46" t="s">
        <v>540</v>
      </c>
      <c r="C394" s="31" t="s">
        <v>261</v>
      </c>
      <c r="D394" s="16">
        <v>0</v>
      </c>
      <c r="E394" s="16">
        <v>0</v>
      </c>
      <c r="F394" s="16">
        <f t="shared" si="131"/>
        <v>0</v>
      </c>
      <c r="G394" s="16">
        <f t="shared" si="132"/>
        <v>0</v>
      </c>
      <c r="H394" s="16">
        <f t="shared" si="133"/>
        <v>0</v>
      </c>
      <c r="I394" s="16">
        <f t="shared" si="134"/>
        <v>0</v>
      </c>
      <c r="J394" s="16">
        <f t="shared" si="135"/>
        <v>0</v>
      </c>
      <c r="K394" s="16">
        <f t="shared" si="136"/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f t="shared" si="137"/>
        <v>0</v>
      </c>
      <c r="AP394" s="16">
        <f t="shared" si="138"/>
        <v>0</v>
      </c>
      <c r="AQ394" s="16">
        <f t="shared" si="139"/>
        <v>0</v>
      </c>
      <c r="AR394" s="16">
        <f t="shared" si="140"/>
        <v>0</v>
      </c>
      <c r="AS394" s="16">
        <f t="shared" si="141"/>
        <v>0</v>
      </c>
      <c r="AT394" s="16">
        <f t="shared" si="142"/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</v>
      </c>
      <c r="AZ394" s="16"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  <c r="BJ394" s="16">
        <v>0</v>
      </c>
      <c r="BK394" s="16">
        <v>0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  <c r="BW394" s="16">
        <v>0</v>
      </c>
      <c r="BX394" s="16">
        <v>0</v>
      </c>
      <c r="BY394" s="16">
        <f t="shared" si="143"/>
        <v>0</v>
      </c>
      <c r="BZ394" s="16"/>
      <c r="CA394" s="35"/>
    </row>
    <row r="395" spans="1:79" ht="30">
      <c r="A395" s="13"/>
      <c r="B395" s="65" t="s">
        <v>541</v>
      </c>
      <c r="C395" s="31" t="s">
        <v>261</v>
      </c>
      <c r="D395" s="16">
        <v>2.504004</v>
      </c>
      <c r="E395" s="16">
        <v>0</v>
      </c>
      <c r="F395" s="16">
        <f t="shared" si="131"/>
        <v>2.504004</v>
      </c>
      <c r="G395" s="16">
        <f t="shared" si="132"/>
        <v>0</v>
      </c>
      <c r="H395" s="16">
        <f t="shared" si="133"/>
        <v>0</v>
      </c>
      <c r="I395" s="16">
        <f t="shared" si="134"/>
        <v>0</v>
      </c>
      <c r="J395" s="16">
        <f t="shared" si="135"/>
        <v>0</v>
      </c>
      <c r="K395" s="16">
        <f t="shared" si="136"/>
        <v>12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1.252002</v>
      </c>
      <c r="AB395" s="16">
        <v>0</v>
      </c>
      <c r="AC395" s="16">
        <v>0</v>
      </c>
      <c r="AD395" s="16">
        <v>0</v>
      </c>
      <c r="AE395" s="16">
        <v>0</v>
      </c>
      <c r="AF395" s="16">
        <v>6</v>
      </c>
      <c r="AG395" s="16">
        <v>0</v>
      </c>
      <c r="AH395" s="16">
        <v>1.252002</v>
      </c>
      <c r="AI395" s="16">
        <v>0</v>
      </c>
      <c r="AJ395" s="16">
        <v>0</v>
      </c>
      <c r="AK395" s="16">
        <v>0</v>
      </c>
      <c r="AL395" s="16">
        <v>0</v>
      </c>
      <c r="AM395" s="16">
        <v>6</v>
      </c>
      <c r="AN395" s="16">
        <v>0</v>
      </c>
      <c r="AO395" s="16">
        <f t="shared" si="137"/>
        <v>2.5748818499999997</v>
      </c>
      <c r="AP395" s="16">
        <f t="shared" si="138"/>
        <v>0</v>
      </c>
      <c r="AQ395" s="16">
        <f t="shared" si="139"/>
        <v>0</v>
      </c>
      <c r="AR395" s="16">
        <f t="shared" si="140"/>
        <v>0</v>
      </c>
      <c r="AS395" s="16">
        <f t="shared" si="141"/>
        <v>0</v>
      </c>
      <c r="AT395" s="16">
        <f t="shared" si="142"/>
        <v>12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0.8402067699999999</v>
      </c>
      <c r="BK395" s="16">
        <v>0</v>
      </c>
      <c r="BL395" s="16">
        <v>0</v>
      </c>
      <c r="BM395" s="16">
        <v>0</v>
      </c>
      <c r="BN395" s="16">
        <v>0</v>
      </c>
      <c r="BO395" s="16">
        <v>4</v>
      </c>
      <c r="BP395" s="16">
        <v>0</v>
      </c>
      <c r="BQ395" s="16">
        <v>1.7346750799999997</v>
      </c>
      <c r="BR395" s="16">
        <v>0</v>
      </c>
      <c r="BS395" s="16">
        <v>0</v>
      </c>
      <c r="BT395" s="16">
        <v>0</v>
      </c>
      <c r="BU395" s="16">
        <v>0</v>
      </c>
      <c r="BV395" s="16">
        <v>8</v>
      </c>
      <c r="BW395" s="16">
        <v>0</v>
      </c>
      <c r="BX395" s="16">
        <v>0</v>
      </c>
      <c r="BY395" s="16">
        <f t="shared" si="143"/>
        <v>0.07087784999999958</v>
      </c>
      <c r="BZ395" s="16">
        <f>BY395/F395*100</f>
        <v>2.8305805422035895</v>
      </c>
      <c r="CA395" s="28"/>
    </row>
    <row r="396" spans="1:79" ht="15">
      <c r="A396" s="13"/>
      <c r="B396" s="48" t="s">
        <v>178</v>
      </c>
      <c r="C396" s="31"/>
      <c r="D396" s="16">
        <v>0</v>
      </c>
      <c r="E396" s="16">
        <v>0</v>
      </c>
      <c r="F396" s="16">
        <f t="shared" si="131"/>
        <v>0</v>
      </c>
      <c r="G396" s="16">
        <f t="shared" si="132"/>
        <v>0</v>
      </c>
      <c r="H396" s="16">
        <f t="shared" si="133"/>
        <v>0</v>
      </c>
      <c r="I396" s="16">
        <f t="shared" si="134"/>
        <v>0</v>
      </c>
      <c r="J396" s="16">
        <f t="shared" si="135"/>
        <v>0</v>
      </c>
      <c r="K396" s="16">
        <f t="shared" si="136"/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f t="shared" si="137"/>
        <v>0</v>
      </c>
      <c r="AP396" s="16">
        <f t="shared" si="138"/>
        <v>0</v>
      </c>
      <c r="AQ396" s="16">
        <f t="shared" si="139"/>
        <v>0</v>
      </c>
      <c r="AR396" s="16">
        <f t="shared" si="140"/>
        <v>0</v>
      </c>
      <c r="AS396" s="16">
        <f t="shared" si="141"/>
        <v>0</v>
      </c>
      <c r="AT396" s="16">
        <f t="shared" si="142"/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0</v>
      </c>
      <c r="BG396" s="16">
        <v>0</v>
      </c>
      <c r="BH396" s="16">
        <v>0</v>
      </c>
      <c r="BI396" s="16">
        <v>0</v>
      </c>
      <c r="BJ396" s="16">
        <v>0</v>
      </c>
      <c r="BK396" s="16">
        <v>0</v>
      </c>
      <c r="BL396" s="16">
        <v>0</v>
      </c>
      <c r="BM396" s="16">
        <v>0</v>
      </c>
      <c r="BN396" s="16">
        <v>0</v>
      </c>
      <c r="BO396" s="16">
        <v>0</v>
      </c>
      <c r="BP396" s="16">
        <v>0</v>
      </c>
      <c r="BQ396" s="16">
        <v>0</v>
      </c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  <c r="BW396" s="16">
        <v>0</v>
      </c>
      <c r="BX396" s="16">
        <v>0</v>
      </c>
      <c r="BY396" s="16">
        <f t="shared" si="143"/>
        <v>0</v>
      </c>
      <c r="BZ396" s="16"/>
      <c r="CA396" s="35"/>
    </row>
    <row r="397" spans="1:79" ht="45">
      <c r="A397" s="13"/>
      <c r="B397" s="46" t="s">
        <v>542</v>
      </c>
      <c r="C397" s="31" t="s">
        <v>261</v>
      </c>
      <c r="D397" s="16">
        <v>0</v>
      </c>
      <c r="E397" s="16">
        <v>0</v>
      </c>
      <c r="F397" s="16">
        <f t="shared" si="131"/>
        <v>0</v>
      </c>
      <c r="G397" s="16">
        <f t="shared" si="132"/>
        <v>0</v>
      </c>
      <c r="H397" s="16">
        <f t="shared" si="133"/>
        <v>0</v>
      </c>
      <c r="I397" s="16">
        <f t="shared" si="134"/>
        <v>0</v>
      </c>
      <c r="J397" s="16">
        <f t="shared" si="135"/>
        <v>0</v>
      </c>
      <c r="K397" s="16">
        <f t="shared" si="136"/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f t="shared" si="137"/>
        <v>0</v>
      </c>
      <c r="AP397" s="16">
        <f t="shared" si="138"/>
        <v>0</v>
      </c>
      <c r="AQ397" s="16">
        <f t="shared" si="139"/>
        <v>0</v>
      </c>
      <c r="AR397" s="16">
        <f t="shared" si="140"/>
        <v>0</v>
      </c>
      <c r="AS397" s="16">
        <f t="shared" si="141"/>
        <v>0</v>
      </c>
      <c r="AT397" s="16">
        <f t="shared" si="142"/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  <c r="BJ397" s="16">
        <v>0</v>
      </c>
      <c r="BK397" s="16">
        <v>0</v>
      </c>
      <c r="BL397" s="16">
        <v>0</v>
      </c>
      <c r="BM397" s="16">
        <v>0</v>
      </c>
      <c r="BN397" s="16">
        <v>0</v>
      </c>
      <c r="BO397" s="16">
        <v>0</v>
      </c>
      <c r="BP397" s="16">
        <v>0</v>
      </c>
      <c r="BQ397" s="16">
        <v>0</v>
      </c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  <c r="BW397" s="16">
        <v>0</v>
      </c>
      <c r="BX397" s="16">
        <v>0</v>
      </c>
      <c r="BY397" s="16">
        <f t="shared" si="143"/>
        <v>0</v>
      </c>
      <c r="BZ397" s="16"/>
      <c r="CA397" s="35"/>
    </row>
    <row r="398" spans="1:79" ht="45">
      <c r="A398" s="13"/>
      <c r="B398" s="46" t="s">
        <v>543</v>
      </c>
      <c r="C398" s="31" t="s">
        <v>261</v>
      </c>
      <c r="D398" s="16">
        <v>0</v>
      </c>
      <c r="E398" s="16">
        <v>0</v>
      </c>
      <c r="F398" s="16">
        <f t="shared" si="131"/>
        <v>0</v>
      </c>
      <c r="G398" s="16">
        <f t="shared" si="132"/>
        <v>0</v>
      </c>
      <c r="H398" s="16">
        <f t="shared" si="133"/>
        <v>0</v>
      </c>
      <c r="I398" s="16">
        <f t="shared" si="134"/>
        <v>0</v>
      </c>
      <c r="J398" s="16">
        <f t="shared" si="135"/>
        <v>0</v>
      </c>
      <c r="K398" s="16">
        <f t="shared" si="136"/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f t="shared" si="137"/>
        <v>0</v>
      </c>
      <c r="AP398" s="16">
        <f t="shared" si="138"/>
        <v>0</v>
      </c>
      <c r="AQ398" s="16">
        <f t="shared" si="139"/>
        <v>0</v>
      </c>
      <c r="AR398" s="16">
        <f t="shared" si="140"/>
        <v>0</v>
      </c>
      <c r="AS398" s="16">
        <f t="shared" si="141"/>
        <v>0</v>
      </c>
      <c r="AT398" s="16">
        <f t="shared" si="142"/>
        <v>0</v>
      </c>
      <c r="AU398" s="16">
        <v>0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  <c r="BL398" s="16">
        <v>0</v>
      </c>
      <c r="BM398" s="16">
        <v>0</v>
      </c>
      <c r="BN398" s="16">
        <v>0</v>
      </c>
      <c r="BO398" s="16">
        <v>0</v>
      </c>
      <c r="BP398" s="16">
        <v>0</v>
      </c>
      <c r="BQ398" s="16">
        <v>0</v>
      </c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  <c r="BW398" s="16">
        <v>0</v>
      </c>
      <c r="BX398" s="16">
        <v>0</v>
      </c>
      <c r="BY398" s="16">
        <f t="shared" si="143"/>
        <v>0</v>
      </c>
      <c r="BZ398" s="16"/>
      <c r="CA398" s="35"/>
    </row>
    <row r="399" spans="1:79" ht="45">
      <c r="A399" s="13"/>
      <c r="B399" s="46" t="s">
        <v>544</v>
      </c>
      <c r="C399" s="31" t="s">
        <v>261</v>
      </c>
      <c r="D399" s="16">
        <v>0</v>
      </c>
      <c r="E399" s="16">
        <v>0</v>
      </c>
      <c r="F399" s="16">
        <f t="shared" si="131"/>
        <v>0</v>
      </c>
      <c r="G399" s="16">
        <f t="shared" si="132"/>
        <v>0</v>
      </c>
      <c r="H399" s="16">
        <f t="shared" si="133"/>
        <v>0</v>
      </c>
      <c r="I399" s="16">
        <f t="shared" si="134"/>
        <v>0</v>
      </c>
      <c r="J399" s="16">
        <f t="shared" si="135"/>
        <v>0</v>
      </c>
      <c r="K399" s="16">
        <f t="shared" si="136"/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f t="shared" si="137"/>
        <v>0</v>
      </c>
      <c r="AP399" s="16">
        <f t="shared" si="138"/>
        <v>0</v>
      </c>
      <c r="AQ399" s="16">
        <f t="shared" si="139"/>
        <v>0</v>
      </c>
      <c r="AR399" s="16">
        <f t="shared" si="140"/>
        <v>0</v>
      </c>
      <c r="AS399" s="16">
        <f t="shared" si="141"/>
        <v>0</v>
      </c>
      <c r="AT399" s="16">
        <f t="shared" si="142"/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0</v>
      </c>
      <c r="BC399" s="16">
        <v>0</v>
      </c>
      <c r="BD399" s="16">
        <v>0</v>
      </c>
      <c r="BE399" s="16">
        <v>0</v>
      </c>
      <c r="BF399" s="16">
        <v>0</v>
      </c>
      <c r="BG399" s="16">
        <v>0</v>
      </c>
      <c r="BH399" s="16">
        <v>0</v>
      </c>
      <c r="BI399" s="16">
        <v>0</v>
      </c>
      <c r="BJ399" s="16">
        <v>0</v>
      </c>
      <c r="BK399" s="16">
        <v>0</v>
      </c>
      <c r="BL399" s="16">
        <v>0</v>
      </c>
      <c r="BM399" s="16">
        <v>0</v>
      </c>
      <c r="BN399" s="16">
        <v>0</v>
      </c>
      <c r="BO399" s="16">
        <v>0</v>
      </c>
      <c r="BP399" s="16">
        <v>0</v>
      </c>
      <c r="BQ399" s="16">
        <v>0</v>
      </c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  <c r="BW399" s="16">
        <v>0</v>
      </c>
      <c r="BX399" s="16">
        <v>0</v>
      </c>
      <c r="BY399" s="16">
        <f t="shared" si="143"/>
        <v>0</v>
      </c>
      <c r="BZ399" s="16"/>
      <c r="CA399" s="35"/>
    </row>
    <row r="400" spans="1:79" ht="45">
      <c r="A400" s="13"/>
      <c r="B400" s="46" t="s">
        <v>545</v>
      </c>
      <c r="C400" s="31" t="s">
        <v>261</v>
      </c>
      <c r="D400" s="16">
        <v>0</v>
      </c>
      <c r="E400" s="16">
        <v>0</v>
      </c>
      <c r="F400" s="16">
        <f t="shared" si="131"/>
        <v>0</v>
      </c>
      <c r="G400" s="16">
        <f t="shared" si="132"/>
        <v>0</v>
      </c>
      <c r="H400" s="16">
        <f t="shared" si="133"/>
        <v>0</v>
      </c>
      <c r="I400" s="16">
        <f t="shared" si="134"/>
        <v>0</v>
      </c>
      <c r="J400" s="16">
        <f t="shared" si="135"/>
        <v>0</v>
      </c>
      <c r="K400" s="16">
        <f t="shared" si="136"/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f t="shared" si="137"/>
        <v>0</v>
      </c>
      <c r="AP400" s="16">
        <f t="shared" si="138"/>
        <v>0</v>
      </c>
      <c r="AQ400" s="16">
        <f t="shared" si="139"/>
        <v>0</v>
      </c>
      <c r="AR400" s="16">
        <f t="shared" si="140"/>
        <v>0</v>
      </c>
      <c r="AS400" s="16">
        <f t="shared" si="141"/>
        <v>0</v>
      </c>
      <c r="AT400" s="16">
        <f t="shared" si="142"/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  <c r="BL400" s="16">
        <v>0</v>
      </c>
      <c r="BM400" s="16">
        <v>0</v>
      </c>
      <c r="BN400" s="16">
        <v>0</v>
      </c>
      <c r="BO400" s="16">
        <v>0</v>
      </c>
      <c r="BP400" s="16">
        <v>0</v>
      </c>
      <c r="BQ400" s="16">
        <v>0</v>
      </c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  <c r="BW400" s="16">
        <v>0</v>
      </c>
      <c r="BX400" s="16">
        <v>0</v>
      </c>
      <c r="BY400" s="16">
        <f t="shared" si="143"/>
        <v>0</v>
      </c>
      <c r="BZ400" s="16"/>
      <c r="CA400" s="35"/>
    </row>
    <row r="401" spans="1:79" ht="45">
      <c r="A401" s="13"/>
      <c r="B401" s="46" t="s">
        <v>546</v>
      </c>
      <c r="C401" s="31" t="s">
        <v>261</v>
      </c>
      <c r="D401" s="16">
        <v>0</v>
      </c>
      <c r="E401" s="16">
        <v>0</v>
      </c>
      <c r="F401" s="16">
        <f t="shared" si="131"/>
        <v>0</v>
      </c>
      <c r="G401" s="16">
        <f t="shared" si="132"/>
        <v>0</v>
      </c>
      <c r="H401" s="16">
        <f t="shared" si="133"/>
        <v>0</v>
      </c>
      <c r="I401" s="16">
        <f t="shared" si="134"/>
        <v>0</v>
      </c>
      <c r="J401" s="16">
        <f t="shared" si="135"/>
        <v>0</v>
      </c>
      <c r="K401" s="16">
        <f t="shared" si="136"/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f t="shared" si="137"/>
        <v>0</v>
      </c>
      <c r="AP401" s="16">
        <f t="shared" si="138"/>
        <v>0</v>
      </c>
      <c r="AQ401" s="16">
        <f t="shared" si="139"/>
        <v>0</v>
      </c>
      <c r="AR401" s="16">
        <f t="shared" si="140"/>
        <v>0</v>
      </c>
      <c r="AS401" s="16">
        <f t="shared" si="141"/>
        <v>0</v>
      </c>
      <c r="AT401" s="16">
        <f t="shared" si="142"/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  <c r="BL401" s="16">
        <v>0</v>
      </c>
      <c r="BM401" s="16">
        <v>0</v>
      </c>
      <c r="BN401" s="16">
        <v>0</v>
      </c>
      <c r="BO401" s="16">
        <v>0</v>
      </c>
      <c r="BP401" s="16">
        <v>0</v>
      </c>
      <c r="BQ401" s="16">
        <v>0</v>
      </c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  <c r="BW401" s="16">
        <v>0</v>
      </c>
      <c r="BX401" s="16">
        <v>0</v>
      </c>
      <c r="BY401" s="16">
        <f t="shared" si="143"/>
        <v>0</v>
      </c>
      <c r="BZ401" s="16"/>
      <c r="CA401" s="35"/>
    </row>
    <row r="402" spans="1:79" ht="45">
      <c r="A402" s="13"/>
      <c r="B402" s="46" t="s">
        <v>547</v>
      </c>
      <c r="C402" s="31" t="s">
        <v>261</v>
      </c>
      <c r="D402" s="16">
        <v>0</v>
      </c>
      <c r="E402" s="16">
        <v>0</v>
      </c>
      <c r="F402" s="16">
        <f t="shared" si="131"/>
        <v>0</v>
      </c>
      <c r="G402" s="16">
        <f t="shared" si="132"/>
        <v>0</v>
      </c>
      <c r="H402" s="16">
        <f t="shared" si="133"/>
        <v>0</v>
      </c>
      <c r="I402" s="16">
        <f t="shared" si="134"/>
        <v>0</v>
      </c>
      <c r="J402" s="16">
        <f t="shared" si="135"/>
        <v>0</v>
      </c>
      <c r="K402" s="16">
        <f t="shared" si="136"/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f t="shared" si="137"/>
        <v>0</v>
      </c>
      <c r="AP402" s="16">
        <f t="shared" si="138"/>
        <v>0</v>
      </c>
      <c r="AQ402" s="16">
        <f t="shared" si="139"/>
        <v>0</v>
      </c>
      <c r="AR402" s="16">
        <f t="shared" si="140"/>
        <v>0</v>
      </c>
      <c r="AS402" s="16">
        <f t="shared" si="141"/>
        <v>0</v>
      </c>
      <c r="AT402" s="16">
        <f t="shared" si="142"/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  <c r="BJ402" s="16">
        <v>0</v>
      </c>
      <c r="BK402" s="16">
        <v>0</v>
      </c>
      <c r="BL402" s="16">
        <v>0</v>
      </c>
      <c r="BM402" s="16">
        <v>0</v>
      </c>
      <c r="BN402" s="16">
        <v>0</v>
      </c>
      <c r="BO402" s="16">
        <v>0</v>
      </c>
      <c r="BP402" s="16">
        <v>0</v>
      </c>
      <c r="BQ402" s="16">
        <v>0</v>
      </c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  <c r="BW402" s="16">
        <v>0</v>
      </c>
      <c r="BX402" s="16">
        <v>0</v>
      </c>
      <c r="BY402" s="16">
        <f t="shared" si="143"/>
        <v>0</v>
      </c>
      <c r="BZ402" s="16"/>
      <c r="CA402" s="35"/>
    </row>
    <row r="403" spans="1:79" ht="30">
      <c r="A403" s="13"/>
      <c r="B403" s="65" t="s">
        <v>548</v>
      </c>
      <c r="C403" s="31" t="s">
        <v>261</v>
      </c>
      <c r="D403" s="16">
        <v>3.756006</v>
      </c>
      <c r="E403" s="16">
        <v>0</v>
      </c>
      <c r="F403" s="16">
        <f t="shared" si="131"/>
        <v>3.756006</v>
      </c>
      <c r="G403" s="16">
        <f t="shared" si="132"/>
        <v>0</v>
      </c>
      <c r="H403" s="16">
        <f t="shared" si="133"/>
        <v>0</v>
      </c>
      <c r="I403" s="16">
        <f t="shared" si="134"/>
        <v>0</v>
      </c>
      <c r="J403" s="16">
        <f t="shared" si="135"/>
        <v>0</v>
      </c>
      <c r="K403" s="16">
        <f t="shared" si="136"/>
        <v>18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1.878003</v>
      </c>
      <c r="AB403" s="16">
        <v>0</v>
      </c>
      <c r="AC403" s="16">
        <v>0</v>
      </c>
      <c r="AD403" s="16">
        <v>0</v>
      </c>
      <c r="AE403" s="16">
        <v>0</v>
      </c>
      <c r="AF403" s="16">
        <v>9</v>
      </c>
      <c r="AG403" s="16">
        <v>0</v>
      </c>
      <c r="AH403" s="16">
        <v>1.878003</v>
      </c>
      <c r="AI403" s="16">
        <v>0</v>
      </c>
      <c r="AJ403" s="16">
        <v>0</v>
      </c>
      <c r="AK403" s="16">
        <v>0</v>
      </c>
      <c r="AL403" s="16">
        <v>0</v>
      </c>
      <c r="AM403" s="16">
        <v>9</v>
      </c>
      <c r="AN403" s="16">
        <v>0</v>
      </c>
      <c r="AO403" s="16">
        <f t="shared" si="137"/>
        <v>3.78082475</v>
      </c>
      <c r="AP403" s="16">
        <f t="shared" si="138"/>
        <v>0</v>
      </c>
      <c r="AQ403" s="16">
        <f t="shared" si="139"/>
        <v>0</v>
      </c>
      <c r="AR403" s="16">
        <f t="shared" si="140"/>
        <v>0</v>
      </c>
      <c r="AS403" s="16">
        <f t="shared" si="141"/>
        <v>0</v>
      </c>
      <c r="AT403" s="16">
        <f t="shared" si="142"/>
        <v>18</v>
      </c>
      <c r="AU403" s="16">
        <v>0</v>
      </c>
      <c r="AV403" s="16">
        <v>0</v>
      </c>
      <c r="AW403" s="16">
        <v>0</v>
      </c>
      <c r="AX403" s="16">
        <v>0</v>
      </c>
      <c r="AY403" s="16">
        <v>0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  <c r="BJ403" s="16">
        <v>0.8414116300000001</v>
      </c>
      <c r="BK403" s="16">
        <v>0</v>
      </c>
      <c r="BL403" s="16">
        <v>0</v>
      </c>
      <c r="BM403" s="16">
        <v>0</v>
      </c>
      <c r="BN403" s="16">
        <v>0</v>
      </c>
      <c r="BO403" s="16">
        <v>4</v>
      </c>
      <c r="BP403" s="16">
        <v>0</v>
      </c>
      <c r="BQ403" s="16">
        <v>2.9394131199999998</v>
      </c>
      <c r="BR403" s="16">
        <v>0</v>
      </c>
      <c r="BS403" s="16">
        <v>0</v>
      </c>
      <c r="BT403" s="16">
        <v>0</v>
      </c>
      <c r="BU403" s="16">
        <v>0</v>
      </c>
      <c r="BV403" s="16">
        <v>14</v>
      </c>
      <c r="BW403" s="16">
        <v>0</v>
      </c>
      <c r="BX403" s="16">
        <v>0</v>
      </c>
      <c r="BY403" s="16">
        <f t="shared" si="143"/>
        <v>0.024818749999999667</v>
      </c>
      <c r="BZ403" s="16">
        <f>BY403/F403*100</f>
        <v>0.6607750360356098</v>
      </c>
      <c r="CA403" s="28"/>
    </row>
    <row r="404" spans="1:79" ht="15">
      <c r="A404" s="13"/>
      <c r="B404" s="48" t="s">
        <v>224</v>
      </c>
      <c r="C404" s="31"/>
      <c r="D404" s="16">
        <v>0</v>
      </c>
      <c r="E404" s="16">
        <v>0</v>
      </c>
      <c r="F404" s="16">
        <f t="shared" si="131"/>
        <v>0</v>
      </c>
      <c r="G404" s="16">
        <f t="shared" si="132"/>
        <v>0</v>
      </c>
      <c r="H404" s="16">
        <f t="shared" si="133"/>
        <v>0</v>
      </c>
      <c r="I404" s="16">
        <f t="shared" si="134"/>
        <v>0</v>
      </c>
      <c r="J404" s="16">
        <f t="shared" si="135"/>
        <v>0</v>
      </c>
      <c r="K404" s="16">
        <f t="shared" si="136"/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f t="shared" si="137"/>
        <v>0</v>
      </c>
      <c r="AP404" s="16">
        <f t="shared" si="138"/>
        <v>0</v>
      </c>
      <c r="AQ404" s="16">
        <f t="shared" si="139"/>
        <v>0</v>
      </c>
      <c r="AR404" s="16">
        <f t="shared" si="140"/>
        <v>0</v>
      </c>
      <c r="AS404" s="16">
        <f t="shared" si="141"/>
        <v>0</v>
      </c>
      <c r="AT404" s="16">
        <f t="shared" si="142"/>
        <v>0</v>
      </c>
      <c r="AU404" s="16">
        <v>0</v>
      </c>
      <c r="AV404" s="16">
        <v>0</v>
      </c>
      <c r="AW404" s="16">
        <v>0</v>
      </c>
      <c r="AX404" s="16">
        <v>0</v>
      </c>
      <c r="AY404" s="16">
        <v>0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0</v>
      </c>
      <c r="BL404" s="16">
        <v>0</v>
      </c>
      <c r="BM404" s="16">
        <v>0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  <c r="BW404" s="16">
        <v>0</v>
      </c>
      <c r="BX404" s="16">
        <v>0</v>
      </c>
      <c r="BY404" s="16">
        <f t="shared" si="143"/>
        <v>0</v>
      </c>
      <c r="BZ404" s="16"/>
      <c r="CA404" s="35"/>
    </row>
    <row r="405" spans="1:79" ht="59.25">
      <c r="A405" s="13"/>
      <c r="B405" s="46" t="s">
        <v>549</v>
      </c>
      <c r="C405" s="31" t="s">
        <v>261</v>
      </c>
      <c r="D405" s="16">
        <v>0</v>
      </c>
      <c r="E405" s="16">
        <v>0</v>
      </c>
      <c r="F405" s="16">
        <f aca="true" t="shared" si="147" ref="F405:F468">M405+T405+AA405+AH405</f>
        <v>0</v>
      </c>
      <c r="G405" s="16">
        <f aca="true" t="shared" si="148" ref="G405:G468">N405+U405+AB405+AI405</f>
        <v>0</v>
      </c>
      <c r="H405" s="16">
        <f aca="true" t="shared" si="149" ref="H405:H468">O405+V405+AC405+AJ405</f>
        <v>0</v>
      </c>
      <c r="I405" s="16">
        <f aca="true" t="shared" si="150" ref="I405:I468">P405+W405+AD405+AK405</f>
        <v>0</v>
      </c>
      <c r="J405" s="16">
        <f aca="true" t="shared" si="151" ref="J405:J468">Q405+X405+AE405+AL405</f>
        <v>0</v>
      </c>
      <c r="K405" s="16">
        <f aca="true" t="shared" si="152" ref="K405:K468">R405+Y405+AF405+AM405</f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f aca="true" t="shared" si="153" ref="AO405:AO468">AV405+BC405+BJ405+BQ405</f>
        <v>0</v>
      </c>
      <c r="AP405" s="16">
        <f aca="true" t="shared" si="154" ref="AP405:AP468">AW405+BD405+BK405+BR405</f>
        <v>0</v>
      </c>
      <c r="AQ405" s="16">
        <f aca="true" t="shared" si="155" ref="AQ405:AQ468">AX405+BE405+BL405+BS405</f>
        <v>0</v>
      </c>
      <c r="AR405" s="16">
        <f aca="true" t="shared" si="156" ref="AR405:AR468">AY405+BF405+BM405+BT405</f>
        <v>0</v>
      </c>
      <c r="AS405" s="16">
        <f aca="true" t="shared" si="157" ref="AS405:AS468">AZ405+BG405+BN405+BU405</f>
        <v>0</v>
      </c>
      <c r="AT405" s="16">
        <f aca="true" t="shared" si="158" ref="AT405:AT468">BA405+BH405+BO405+BV405</f>
        <v>0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  <c r="BJ405" s="16">
        <v>0</v>
      </c>
      <c r="BK405" s="16">
        <v>0</v>
      </c>
      <c r="BL405" s="16">
        <v>0</v>
      </c>
      <c r="BM405" s="16">
        <v>0</v>
      </c>
      <c r="BN405" s="16">
        <v>0</v>
      </c>
      <c r="BO405" s="16">
        <v>0</v>
      </c>
      <c r="BP405" s="16">
        <v>0</v>
      </c>
      <c r="BQ405" s="16">
        <v>0</v>
      </c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  <c r="BW405" s="16">
        <v>0</v>
      </c>
      <c r="BX405" s="16">
        <v>0</v>
      </c>
      <c r="BY405" s="16">
        <f aca="true" t="shared" si="159" ref="BY405:BY468">AO405-F405</f>
        <v>0</v>
      </c>
      <c r="BZ405" s="16"/>
      <c r="CA405" s="35"/>
    </row>
    <row r="406" spans="1:79" ht="59.25">
      <c r="A406" s="13"/>
      <c r="B406" s="46" t="s">
        <v>550</v>
      </c>
      <c r="C406" s="31" t="s">
        <v>261</v>
      </c>
      <c r="D406" s="16">
        <v>0</v>
      </c>
      <c r="E406" s="16">
        <v>0</v>
      </c>
      <c r="F406" s="16">
        <f t="shared" si="147"/>
        <v>0</v>
      </c>
      <c r="G406" s="16">
        <f t="shared" si="148"/>
        <v>0</v>
      </c>
      <c r="H406" s="16">
        <f t="shared" si="149"/>
        <v>0</v>
      </c>
      <c r="I406" s="16">
        <f t="shared" si="150"/>
        <v>0</v>
      </c>
      <c r="J406" s="16">
        <f t="shared" si="151"/>
        <v>0</v>
      </c>
      <c r="K406" s="16">
        <f t="shared" si="152"/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f t="shared" si="153"/>
        <v>0</v>
      </c>
      <c r="AP406" s="16">
        <f t="shared" si="154"/>
        <v>0</v>
      </c>
      <c r="AQ406" s="16">
        <f t="shared" si="155"/>
        <v>0</v>
      </c>
      <c r="AR406" s="16">
        <f t="shared" si="156"/>
        <v>0</v>
      </c>
      <c r="AS406" s="16">
        <f t="shared" si="157"/>
        <v>0</v>
      </c>
      <c r="AT406" s="16">
        <f t="shared" si="158"/>
        <v>0</v>
      </c>
      <c r="AU406" s="16">
        <v>0</v>
      </c>
      <c r="AV406" s="16">
        <v>0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0</v>
      </c>
      <c r="BC406" s="16">
        <v>0</v>
      </c>
      <c r="BD406" s="16">
        <v>0</v>
      </c>
      <c r="BE406" s="16">
        <v>0</v>
      </c>
      <c r="BF406" s="16">
        <v>0</v>
      </c>
      <c r="BG406" s="16">
        <v>0</v>
      </c>
      <c r="BH406" s="16">
        <v>0</v>
      </c>
      <c r="BI406" s="16">
        <v>0</v>
      </c>
      <c r="BJ406" s="16">
        <v>0</v>
      </c>
      <c r="BK406" s="16">
        <v>0</v>
      </c>
      <c r="BL406" s="16">
        <v>0</v>
      </c>
      <c r="BM406" s="16">
        <v>0</v>
      </c>
      <c r="BN406" s="16">
        <v>0</v>
      </c>
      <c r="BO406" s="16">
        <v>0</v>
      </c>
      <c r="BP406" s="16">
        <v>0</v>
      </c>
      <c r="BQ406" s="16">
        <v>0</v>
      </c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  <c r="BW406" s="16">
        <v>0</v>
      </c>
      <c r="BX406" s="16">
        <v>0</v>
      </c>
      <c r="BY406" s="16">
        <f t="shared" si="159"/>
        <v>0</v>
      </c>
      <c r="BZ406" s="16"/>
      <c r="CA406" s="35"/>
    </row>
    <row r="407" spans="1:79" ht="45">
      <c r="A407" s="13"/>
      <c r="B407" s="46" t="s">
        <v>551</v>
      </c>
      <c r="C407" s="31" t="s">
        <v>261</v>
      </c>
      <c r="D407" s="16">
        <v>0</v>
      </c>
      <c r="E407" s="16">
        <v>0</v>
      </c>
      <c r="F407" s="16">
        <f t="shared" si="147"/>
        <v>0</v>
      </c>
      <c r="G407" s="16">
        <f t="shared" si="148"/>
        <v>0</v>
      </c>
      <c r="H407" s="16">
        <f t="shared" si="149"/>
        <v>0</v>
      </c>
      <c r="I407" s="16">
        <f t="shared" si="150"/>
        <v>0</v>
      </c>
      <c r="J407" s="16">
        <f t="shared" si="151"/>
        <v>0</v>
      </c>
      <c r="K407" s="16">
        <f t="shared" si="152"/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f t="shared" si="153"/>
        <v>0</v>
      </c>
      <c r="AP407" s="16">
        <f t="shared" si="154"/>
        <v>0</v>
      </c>
      <c r="AQ407" s="16">
        <f t="shared" si="155"/>
        <v>0</v>
      </c>
      <c r="AR407" s="16">
        <f t="shared" si="156"/>
        <v>0</v>
      </c>
      <c r="AS407" s="16">
        <f t="shared" si="157"/>
        <v>0</v>
      </c>
      <c r="AT407" s="16">
        <f t="shared" si="158"/>
        <v>0</v>
      </c>
      <c r="AU407" s="16">
        <v>0</v>
      </c>
      <c r="AV407" s="16">
        <v>0</v>
      </c>
      <c r="AW407" s="16">
        <v>0</v>
      </c>
      <c r="AX407" s="16">
        <v>0</v>
      </c>
      <c r="AY407" s="16">
        <v>0</v>
      </c>
      <c r="AZ407" s="16">
        <v>0</v>
      </c>
      <c r="BA407" s="16">
        <v>0</v>
      </c>
      <c r="BB407" s="16">
        <v>0</v>
      </c>
      <c r="BC407" s="16">
        <v>0</v>
      </c>
      <c r="BD407" s="16">
        <v>0</v>
      </c>
      <c r="BE407" s="16">
        <v>0</v>
      </c>
      <c r="BF407" s="16">
        <v>0</v>
      </c>
      <c r="BG407" s="16">
        <v>0</v>
      </c>
      <c r="BH407" s="16">
        <v>0</v>
      </c>
      <c r="BI407" s="16">
        <v>0</v>
      </c>
      <c r="BJ407" s="16">
        <v>0</v>
      </c>
      <c r="BK407" s="16">
        <v>0</v>
      </c>
      <c r="BL407" s="16">
        <v>0</v>
      </c>
      <c r="BM407" s="16">
        <v>0</v>
      </c>
      <c r="BN407" s="16">
        <v>0</v>
      </c>
      <c r="BO407" s="16">
        <v>0</v>
      </c>
      <c r="BP407" s="16">
        <v>0</v>
      </c>
      <c r="BQ407" s="16">
        <v>0</v>
      </c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  <c r="BW407" s="16">
        <v>0</v>
      </c>
      <c r="BX407" s="16">
        <v>0</v>
      </c>
      <c r="BY407" s="16">
        <f t="shared" si="159"/>
        <v>0</v>
      </c>
      <c r="BZ407" s="16"/>
      <c r="CA407" s="35"/>
    </row>
    <row r="408" spans="1:79" ht="45">
      <c r="A408" s="13"/>
      <c r="B408" s="46" t="s">
        <v>552</v>
      </c>
      <c r="C408" s="31" t="s">
        <v>261</v>
      </c>
      <c r="D408" s="16">
        <v>0</v>
      </c>
      <c r="E408" s="16">
        <v>0</v>
      </c>
      <c r="F408" s="16">
        <f t="shared" si="147"/>
        <v>0</v>
      </c>
      <c r="G408" s="16">
        <f t="shared" si="148"/>
        <v>0</v>
      </c>
      <c r="H408" s="16">
        <f t="shared" si="149"/>
        <v>0</v>
      </c>
      <c r="I408" s="16">
        <f t="shared" si="150"/>
        <v>0</v>
      </c>
      <c r="J408" s="16">
        <f t="shared" si="151"/>
        <v>0</v>
      </c>
      <c r="K408" s="16">
        <f t="shared" si="152"/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f t="shared" si="153"/>
        <v>0</v>
      </c>
      <c r="AP408" s="16">
        <f t="shared" si="154"/>
        <v>0</v>
      </c>
      <c r="AQ408" s="16">
        <f t="shared" si="155"/>
        <v>0</v>
      </c>
      <c r="AR408" s="16">
        <f t="shared" si="156"/>
        <v>0</v>
      </c>
      <c r="AS408" s="16">
        <f t="shared" si="157"/>
        <v>0</v>
      </c>
      <c r="AT408" s="16">
        <f t="shared" si="158"/>
        <v>0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  <c r="BJ408" s="16">
        <v>0</v>
      </c>
      <c r="BK408" s="16">
        <v>0</v>
      </c>
      <c r="BL408" s="16">
        <v>0</v>
      </c>
      <c r="BM408" s="16">
        <v>0</v>
      </c>
      <c r="BN408" s="16">
        <v>0</v>
      </c>
      <c r="BO408" s="16">
        <v>0</v>
      </c>
      <c r="BP408" s="16">
        <v>0</v>
      </c>
      <c r="BQ408" s="16">
        <v>0</v>
      </c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  <c r="BW408" s="16">
        <v>0</v>
      </c>
      <c r="BX408" s="16">
        <v>0</v>
      </c>
      <c r="BY408" s="16">
        <f t="shared" si="159"/>
        <v>0</v>
      </c>
      <c r="BZ408" s="16"/>
      <c r="CA408" s="35"/>
    </row>
    <row r="409" spans="1:79" ht="45">
      <c r="A409" s="13"/>
      <c r="B409" s="46" t="s">
        <v>553</v>
      </c>
      <c r="C409" s="31" t="s">
        <v>261</v>
      </c>
      <c r="D409" s="16">
        <v>0</v>
      </c>
      <c r="E409" s="16">
        <v>0</v>
      </c>
      <c r="F409" s="16">
        <f t="shared" si="147"/>
        <v>0</v>
      </c>
      <c r="G409" s="16">
        <f t="shared" si="148"/>
        <v>0</v>
      </c>
      <c r="H409" s="16">
        <f t="shared" si="149"/>
        <v>0</v>
      </c>
      <c r="I409" s="16">
        <f t="shared" si="150"/>
        <v>0</v>
      </c>
      <c r="J409" s="16">
        <f t="shared" si="151"/>
        <v>0</v>
      </c>
      <c r="K409" s="16">
        <f t="shared" si="152"/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f t="shared" si="153"/>
        <v>0</v>
      </c>
      <c r="AP409" s="16">
        <f t="shared" si="154"/>
        <v>0</v>
      </c>
      <c r="AQ409" s="16">
        <f t="shared" si="155"/>
        <v>0</v>
      </c>
      <c r="AR409" s="16">
        <f t="shared" si="156"/>
        <v>0</v>
      </c>
      <c r="AS409" s="16">
        <f t="shared" si="157"/>
        <v>0</v>
      </c>
      <c r="AT409" s="16">
        <f t="shared" si="158"/>
        <v>0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  <c r="BJ409" s="16">
        <v>0</v>
      </c>
      <c r="BK409" s="16">
        <v>0</v>
      </c>
      <c r="BL409" s="16">
        <v>0</v>
      </c>
      <c r="BM409" s="16">
        <v>0</v>
      </c>
      <c r="BN409" s="16">
        <v>0</v>
      </c>
      <c r="BO409" s="16">
        <v>0</v>
      </c>
      <c r="BP409" s="16">
        <v>0</v>
      </c>
      <c r="BQ409" s="16">
        <v>0</v>
      </c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  <c r="BW409" s="16">
        <v>0</v>
      </c>
      <c r="BX409" s="16">
        <v>0</v>
      </c>
      <c r="BY409" s="16">
        <f t="shared" si="159"/>
        <v>0</v>
      </c>
      <c r="BZ409" s="16"/>
      <c r="CA409" s="35"/>
    </row>
    <row r="410" spans="1:79" ht="45">
      <c r="A410" s="13"/>
      <c r="B410" s="46" t="s">
        <v>554</v>
      </c>
      <c r="C410" s="31" t="s">
        <v>261</v>
      </c>
      <c r="D410" s="16">
        <v>0.21106920385999997</v>
      </c>
      <c r="E410" s="16">
        <v>0</v>
      </c>
      <c r="F410" s="16">
        <f t="shared" si="147"/>
        <v>0.21106920385999997</v>
      </c>
      <c r="G410" s="16">
        <f t="shared" si="148"/>
        <v>0</v>
      </c>
      <c r="H410" s="16">
        <f t="shared" si="149"/>
        <v>0</v>
      </c>
      <c r="I410" s="16">
        <f t="shared" si="150"/>
        <v>0</v>
      </c>
      <c r="J410" s="16">
        <f t="shared" si="151"/>
        <v>0</v>
      </c>
      <c r="K410" s="16">
        <f t="shared" si="152"/>
        <v>1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0.21106920385999997</v>
      </c>
      <c r="AB410" s="16">
        <v>0</v>
      </c>
      <c r="AC410" s="16">
        <v>0</v>
      </c>
      <c r="AD410" s="16">
        <v>0</v>
      </c>
      <c r="AE410" s="16">
        <v>0</v>
      </c>
      <c r="AF410" s="16">
        <v>1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f t="shared" si="153"/>
        <v>0.1763518</v>
      </c>
      <c r="AP410" s="16">
        <f t="shared" si="154"/>
        <v>0</v>
      </c>
      <c r="AQ410" s="16">
        <f t="shared" si="155"/>
        <v>0</v>
      </c>
      <c r="AR410" s="16">
        <f t="shared" si="156"/>
        <v>0</v>
      </c>
      <c r="AS410" s="16">
        <f t="shared" si="157"/>
        <v>0</v>
      </c>
      <c r="AT410" s="16">
        <f t="shared" si="158"/>
        <v>1</v>
      </c>
      <c r="AU410" s="16">
        <v>0</v>
      </c>
      <c r="AV410" s="16">
        <v>0</v>
      </c>
      <c r="AW410" s="16">
        <v>0</v>
      </c>
      <c r="AX410" s="16">
        <v>0</v>
      </c>
      <c r="AY410" s="16">
        <v>0</v>
      </c>
      <c r="AZ410" s="16">
        <v>0</v>
      </c>
      <c r="BA410" s="16">
        <v>0</v>
      </c>
      <c r="BB410" s="16">
        <v>0</v>
      </c>
      <c r="BC410" s="16">
        <v>0</v>
      </c>
      <c r="BD410" s="16">
        <v>0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  <c r="BJ410" s="16">
        <v>0.1763518</v>
      </c>
      <c r="BK410" s="16">
        <v>0</v>
      </c>
      <c r="BL410" s="16">
        <v>0</v>
      </c>
      <c r="BM410" s="16">
        <v>0</v>
      </c>
      <c r="BN410" s="16">
        <v>0</v>
      </c>
      <c r="BO410" s="16">
        <v>1</v>
      </c>
      <c r="BP410" s="16">
        <v>0</v>
      </c>
      <c r="BQ410" s="16">
        <v>0</v>
      </c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  <c r="BW410" s="16">
        <v>0</v>
      </c>
      <c r="BX410" s="16">
        <v>0</v>
      </c>
      <c r="BY410" s="16">
        <f t="shared" si="159"/>
        <v>-0.03471740385999997</v>
      </c>
      <c r="BZ410" s="16">
        <f aca="true" t="shared" si="160" ref="BZ410:BZ468">BY410/F410*100</f>
        <v>-16.448351168760585</v>
      </c>
      <c r="CA410" s="28" t="s">
        <v>647</v>
      </c>
    </row>
    <row r="411" spans="1:79" ht="60">
      <c r="A411" s="13"/>
      <c r="B411" s="46" t="s">
        <v>555</v>
      </c>
      <c r="C411" s="31" t="s">
        <v>261</v>
      </c>
      <c r="D411" s="16">
        <v>0</v>
      </c>
      <c r="E411" s="16">
        <v>0</v>
      </c>
      <c r="F411" s="16">
        <f t="shared" si="147"/>
        <v>0</v>
      </c>
      <c r="G411" s="16">
        <f t="shared" si="148"/>
        <v>0</v>
      </c>
      <c r="H411" s="16">
        <f t="shared" si="149"/>
        <v>0</v>
      </c>
      <c r="I411" s="16">
        <f t="shared" si="150"/>
        <v>0</v>
      </c>
      <c r="J411" s="16">
        <f t="shared" si="151"/>
        <v>0</v>
      </c>
      <c r="K411" s="16">
        <f t="shared" si="152"/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f t="shared" si="153"/>
        <v>0</v>
      </c>
      <c r="AP411" s="16">
        <f t="shared" si="154"/>
        <v>0</v>
      </c>
      <c r="AQ411" s="16">
        <f t="shared" si="155"/>
        <v>0</v>
      </c>
      <c r="AR411" s="16">
        <f t="shared" si="156"/>
        <v>0</v>
      </c>
      <c r="AS411" s="16">
        <f t="shared" si="157"/>
        <v>0</v>
      </c>
      <c r="AT411" s="16">
        <f t="shared" si="158"/>
        <v>0</v>
      </c>
      <c r="AU411" s="16">
        <v>0</v>
      </c>
      <c r="AV411" s="16">
        <v>0</v>
      </c>
      <c r="AW411" s="16">
        <v>0</v>
      </c>
      <c r="AX411" s="16">
        <v>0</v>
      </c>
      <c r="AY411" s="16">
        <v>0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  <c r="BJ411" s="16">
        <v>0</v>
      </c>
      <c r="BK411" s="16">
        <v>0</v>
      </c>
      <c r="BL411" s="16">
        <v>0</v>
      </c>
      <c r="BM411" s="16">
        <v>0</v>
      </c>
      <c r="BN411" s="16">
        <v>0</v>
      </c>
      <c r="BO411" s="16">
        <v>0</v>
      </c>
      <c r="BP411" s="16">
        <v>0</v>
      </c>
      <c r="BQ411" s="16">
        <v>0</v>
      </c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  <c r="BW411" s="16">
        <v>0</v>
      </c>
      <c r="BX411" s="16">
        <v>0</v>
      </c>
      <c r="BY411" s="16">
        <f t="shared" si="159"/>
        <v>0</v>
      </c>
      <c r="BZ411" s="16"/>
      <c r="CA411" s="28"/>
    </row>
    <row r="412" spans="1:79" ht="45">
      <c r="A412" s="13"/>
      <c r="B412" s="46" t="s">
        <v>556</v>
      </c>
      <c r="C412" s="31" t="s">
        <v>261</v>
      </c>
      <c r="D412" s="16">
        <v>0.20154102627</v>
      </c>
      <c r="E412" s="16">
        <v>0</v>
      </c>
      <c r="F412" s="16">
        <f t="shared" si="147"/>
        <v>0.20154102627</v>
      </c>
      <c r="G412" s="16">
        <f t="shared" si="148"/>
        <v>0</v>
      </c>
      <c r="H412" s="16">
        <f t="shared" si="149"/>
        <v>0</v>
      </c>
      <c r="I412" s="16">
        <f t="shared" si="150"/>
        <v>0</v>
      </c>
      <c r="J412" s="16">
        <f t="shared" si="151"/>
        <v>0</v>
      </c>
      <c r="K412" s="16">
        <f t="shared" si="152"/>
        <v>1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0.20154102627</v>
      </c>
      <c r="AB412" s="16">
        <v>0</v>
      </c>
      <c r="AC412" s="16">
        <v>0</v>
      </c>
      <c r="AD412" s="16">
        <v>0</v>
      </c>
      <c r="AE412" s="16">
        <v>0</v>
      </c>
      <c r="AF412" s="16">
        <v>1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f t="shared" si="153"/>
        <v>0.17758154</v>
      </c>
      <c r="AP412" s="16">
        <f t="shared" si="154"/>
        <v>0</v>
      </c>
      <c r="AQ412" s="16">
        <f t="shared" si="155"/>
        <v>0</v>
      </c>
      <c r="AR412" s="16">
        <f t="shared" si="156"/>
        <v>0</v>
      </c>
      <c r="AS412" s="16">
        <f t="shared" si="157"/>
        <v>0</v>
      </c>
      <c r="AT412" s="16">
        <f t="shared" si="158"/>
        <v>1</v>
      </c>
      <c r="AU412" s="16">
        <v>0</v>
      </c>
      <c r="AV412" s="16">
        <v>0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16">
        <v>0</v>
      </c>
      <c r="BC412" s="16">
        <v>0</v>
      </c>
      <c r="BD412" s="16">
        <v>0</v>
      </c>
      <c r="BE412" s="16">
        <v>0</v>
      </c>
      <c r="BF412" s="16">
        <v>0</v>
      </c>
      <c r="BG412" s="16">
        <v>0</v>
      </c>
      <c r="BH412" s="16">
        <v>0</v>
      </c>
      <c r="BI412" s="16">
        <v>0</v>
      </c>
      <c r="BJ412" s="16">
        <v>0.17758154</v>
      </c>
      <c r="BK412" s="16">
        <v>0</v>
      </c>
      <c r="BL412" s="16">
        <v>0</v>
      </c>
      <c r="BM412" s="16">
        <v>0</v>
      </c>
      <c r="BN412" s="16">
        <v>0</v>
      </c>
      <c r="BO412" s="16">
        <v>1</v>
      </c>
      <c r="BP412" s="16">
        <v>0</v>
      </c>
      <c r="BQ412" s="16">
        <v>0</v>
      </c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  <c r="BW412" s="16">
        <v>0</v>
      </c>
      <c r="BX412" s="16">
        <v>0</v>
      </c>
      <c r="BY412" s="16">
        <f t="shared" si="159"/>
        <v>-0.023959486269999997</v>
      </c>
      <c r="BZ412" s="16">
        <f t="shared" si="160"/>
        <v>-11.888143428376715</v>
      </c>
      <c r="CA412" s="28" t="s">
        <v>647</v>
      </c>
    </row>
    <row r="413" spans="1:79" ht="45">
      <c r="A413" s="13"/>
      <c r="B413" s="46" t="s">
        <v>557</v>
      </c>
      <c r="C413" s="31" t="s">
        <v>261</v>
      </c>
      <c r="D413" s="16">
        <v>0.20154102627</v>
      </c>
      <c r="E413" s="16">
        <v>0</v>
      </c>
      <c r="F413" s="16">
        <f t="shared" si="147"/>
        <v>0.20154102627</v>
      </c>
      <c r="G413" s="16">
        <f t="shared" si="148"/>
        <v>0</v>
      </c>
      <c r="H413" s="16">
        <f t="shared" si="149"/>
        <v>0</v>
      </c>
      <c r="I413" s="16">
        <f t="shared" si="150"/>
        <v>0</v>
      </c>
      <c r="J413" s="16">
        <f t="shared" si="151"/>
        <v>0</v>
      </c>
      <c r="K413" s="16">
        <f t="shared" si="152"/>
        <v>1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0.20154102627</v>
      </c>
      <c r="AB413" s="16">
        <v>0</v>
      </c>
      <c r="AC413" s="16">
        <v>0</v>
      </c>
      <c r="AD413" s="16">
        <v>0</v>
      </c>
      <c r="AE413" s="16">
        <v>0</v>
      </c>
      <c r="AF413" s="16">
        <v>1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f t="shared" si="153"/>
        <v>0.17542765</v>
      </c>
      <c r="AP413" s="16">
        <f t="shared" si="154"/>
        <v>0</v>
      </c>
      <c r="AQ413" s="16">
        <f t="shared" si="155"/>
        <v>0</v>
      </c>
      <c r="AR413" s="16">
        <f t="shared" si="156"/>
        <v>0</v>
      </c>
      <c r="AS413" s="16">
        <f t="shared" si="157"/>
        <v>0</v>
      </c>
      <c r="AT413" s="16">
        <f t="shared" si="158"/>
        <v>1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16">
        <v>0</v>
      </c>
      <c r="BG413" s="16">
        <v>0</v>
      </c>
      <c r="BH413" s="16">
        <v>0</v>
      </c>
      <c r="BI413" s="16">
        <v>0</v>
      </c>
      <c r="BJ413" s="16">
        <v>0.17542765</v>
      </c>
      <c r="BK413" s="16">
        <v>0</v>
      </c>
      <c r="BL413" s="16">
        <v>0</v>
      </c>
      <c r="BM413" s="16">
        <v>0</v>
      </c>
      <c r="BN413" s="16">
        <v>0</v>
      </c>
      <c r="BO413" s="16">
        <v>1</v>
      </c>
      <c r="BP413" s="16">
        <v>0</v>
      </c>
      <c r="BQ413" s="16">
        <v>0</v>
      </c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  <c r="BW413" s="16">
        <v>0</v>
      </c>
      <c r="BX413" s="16">
        <v>0</v>
      </c>
      <c r="BY413" s="16">
        <f t="shared" si="159"/>
        <v>-0.026113376270000016</v>
      </c>
      <c r="BZ413" s="16">
        <f t="shared" si="160"/>
        <v>-12.956853874017943</v>
      </c>
      <c r="CA413" s="28" t="s">
        <v>647</v>
      </c>
    </row>
    <row r="414" spans="1:79" ht="30">
      <c r="A414" s="13"/>
      <c r="B414" s="65" t="s">
        <v>558</v>
      </c>
      <c r="C414" s="31" t="s">
        <v>261</v>
      </c>
      <c r="D414" s="16">
        <v>2.712671</v>
      </c>
      <c r="E414" s="16">
        <v>0</v>
      </c>
      <c r="F414" s="16">
        <f t="shared" si="147"/>
        <v>2.712671</v>
      </c>
      <c r="G414" s="16">
        <f t="shared" si="148"/>
        <v>0</v>
      </c>
      <c r="H414" s="16">
        <f t="shared" si="149"/>
        <v>0</v>
      </c>
      <c r="I414" s="16">
        <f t="shared" si="150"/>
        <v>0</v>
      </c>
      <c r="J414" s="16">
        <f t="shared" si="151"/>
        <v>0</v>
      </c>
      <c r="K414" s="16">
        <f t="shared" si="152"/>
        <v>13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1.3563355</v>
      </c>
      <c r="AB414" s="16">
        <v>0</v>
      </c>
      <c r="AC414" s="16">
        <v>0</v>
      </c>
      <c r="AD414" s="16">
        <v>0</v>
      </c>
      <c r="AE414" s="16">
        <v>0</v>
      </c>
      <c r="AF414" s="16">
        <v>6</v>
      </c>
      <c r="AG414" s="16">
        <v>0</v>
      </c>
      <c r="AH414" s="16">
        <v>1.3563355</v>
      </c>
      <c r="AI414" s="16">
        <v>0</v>
      </c>
      <c r="AJ414" s="16">
        <v>0</v>
      </c>
      <c r="AK414" s="16">
        <v>0</v>
      </c>
      <c r="AL414" s="16">
        <v>0</v>
      </c>
      <c r="AM414" s="16">
        <v>7</v>
      </c>
      <c r="AN414" s="16">
        <v>0</v>
      </c>
      <c r="AO414" s="16">
        <f t="shared" si="153"/>
        <v>2.8819691700000005</v>
      </c>
      <c r="AP414" s="16">
        <f t="shared" si="154"/>
        <v>0</v>
      </c>
      <c r="AQ414" s="16">
        <f t="shared" si="155"/>
        <v>0</v>
      </c>
      <c r="AR414" s="16">
        <f t="shared" si="156"/>
        <v>0</v>
      </c>
      <c r="AS414" s="16">
        <f t="shared" si="157"/>
        <v>0</v>
      </c>
      <c r="AT414" s="16">
        <f t="shared" si="158"/>
        <v>13</v>
      </c>
      <c r="AU414" s="16">
        <v>0</v>
      </c>
      <c r="AV414" s="16">
        <v>0</v>
      </c>
      <c r="AW414" s="16">
        <v>0</v>
      </c>
      <c r="AX414" s="16">
        <v>0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  <c r="BJ414" s="16">
        <v>1.2646879600000003</v>
      </c>
      <c r="BK414" s="16">
        <v>0</v>
      </c>
      <c r="BL414" s="16">
        <v>0</v>
      </c>
      <c r="BM414" s="16">
        <v>0</v>
      </c>
      <c r="BN414" s="16">
        <v>0</v>
      </c>
      <c r="BO414" s="16">
        <v>6</v>
      </c>
      <c r="BP414" s="16">
        <v>0</v>
      </c>
      <c r="BQ414" s="16">
        <v>1.61728121</v>
      </c>
      <c r="BR414" s="16">
        <v>0</v>
      </c>
      <c r="BS414" s="16">
        <v>0</v>
      </c>
      <c r="BT414" s="16">
        <v>0</v>
      </c>
      <c r="BU414" s="16">
        <v>0</v>
      </c>
      <c r="BV414" s="16">
        <v>7</v>
      </c>
      <c r="BW414" s="16">
        <v>0</v>
      </c>
      <c r="BX414" s="16">
        <v>0</v>
      </c>
      <c r="BY414" s="16">
        <f t="shared" si="159"/>
        <v>0.1692981700000007</v>
      </c>
      <c r="BZ414" s="16">
        <f t="shared" si="160"/>
        <v>6.241013746230218</v>
      </c>
      <c r="CA414" s="28"/>
    </row>
    <row r="415" spans="1:79" ht="15">
      <c r="A415" s="13"/>
      <c r="B415" s="48" t="s">
        <v>168</v>
      </c>
      <c r="C415" s="31"/>
      <c r="D415" s="16">
        <v>0</v>
      </c>
      <c r="E415" s="16">
        <v>0</v>
      </c>
      <c r="F415" s="16">
        <f t="shared" si="147"/>
        <v>0</v>
      </c>
      <c r="G415" s="16">
        <f t="shared" si="148"/>
        <v>0</v>
      </c>
      <c r="H415" s="16">
        <f t="shared" si="149"/>
        <v>0</v>
      </c>
      <c r="I415" s="16">
        <f t="shared" si="150"/>
        <v>0</v>
      </c>
      <c r="J415" s="16">
        <f t="shared" si="151"/>
        <v>0</v>
      </c>
      <c r="K415" s="16">
        <f t="shared" si="152"/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f t="shared" si="153"/>
        <v>0</v>
      </c>
      <c r="AP415" s="16">
        <f t="shared" si="154"/>
        <v>0</v>
      </c>
      <c r="AQ415" s="16">
        <f t="shared" si="155"/>
        <v>0</v>
      </c>
      <c r="AR415" s="16">
        <f t="shared" si="156"/>
        <v>0</v>
      </c>
      <c r="AS415" s="16">
        <f t="shared" si="157"/>
        <v>0</v>
      </c>
      <c r="AT415" s="16">
        <f t="shared" si="158"/>
        <v>0</v>
      </c>
      <c r="AU415" s="16">
        <v>0</v>
      </c>
      <c r="AV415" s="16">
        <v>0</v>
      </c>
      <c r="AW415" s="16">
        <v>0</v>
      </c>
      <c r="AX415" s="16">
        <v>0</v>
      </c>
      <c r="AY415" s="16">
        <v>0</v>
      </c>
      <c r="AZ415" s="16">
        <v>0</v>
      </c>
      <c r="BA415" s="16">
        <v>0</v>
      </c>
      <c r="BB415" s="16">
        <v>0</v>
      </c>
      <c r="BC415" s="16">
        <v>0</v>
      </c>
      <c r="BD415" s="16">
        <v>0</v>
      </c>
      <c r="BE415" s="16">
        <v>0</v>
      </c>
      <c r="BF415" s="16">
        <v>0</v>
      </c>
      <c r="BG415" s="16">
        <v>0</v>
      </c>
      <c r="BH415" s="16">
        <v>0</v>
      </c>
      <c r="BI415" s="16">
        <v>0</v>
      </c>
      <c r="BJ415" s="16">
        <v>0</v>
      </c>
      <c r="BK415" s="16">
        <v>0</v>
      </c>
      <c r="BL415" s="16">
        <v>0</v>
      </c>
      <c r="BM415" s="16">
        <v>0</v>
      </c>
      <c r="BN415" s="16">
        <v>0</v>
      </c>
      <c r="BO415" s="16">
        <v>0</v>
      </c>
      <c r="BP415" s="16">
        <v>0</v>
      </c>
      <c r="BQ415" s="16">
        <v>0</v>
      </c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  <c r="BW415" s="16">
        <v>0</v>
      </c>
      <c r="BX415" s="16">
        <v>0</v>
      </c>
      <c r="BY415" s="16">
        <f t="shared" si="159"/>
        <v>0</v>
      </c>
      <c r="BZ415" s="16"/>
      <c r="CA415" s="35"/>
    </row>
    <row r="416" spans="1:79" ht="30">
      <c r="A416" s="13"/>
      <c r="B416" s="67" t="s">
        <v>274</v>
      </c>
      <c r="C416" s="31" t="s">
        <v>261</v>
      </c>
      <c r="D416" s="16">
        <v>0.20154102627</v>
      </c>
      <c r="E416" s="16">
        <v>0</v>
      </c>
      <c r="F416" s="16">
        <f t="shared" si="147"/>
        <v>0.20154102627</v>
      </c>
      <c r="G416" s="16">
        <f t="shared" si="148"/>
        <v>0</v>
      </c>
      <c r="H416" s="16">
        <f t="shared" si="149"/>
        <v>0</v>
      </c>
      <c r="I416" s="16">
        <f t="shared" si="150"/>
        <v>0</v>
      </c>
      <c r="J416" s="16">
        <f t="shared" si="151"/>
        <v>0</v>
      </c>
      <c r="K416" s="16">
        <f t="shared" si="152"/>
        <v>1</v>
      </c>
      <c r="L416" s="16">
        <v>0</v>
      </c>
      <c r="M416" s="16">
        <v>0.20154102627</v>
      </c>
      <c r="N416" s="16">
        <v>0</v>
      </c>
      <c r="O416" s="16">
        <v>0</v>
      </c>
      <c r="P416" s="16">
        <v>0</v>
      </c>
      <c r="Q416" s="16">
        <v>0</v>
      </c>
      <c r="R416" s="16">
        <v>1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f t="shared" si="153"/>
        <v>0.21126835</v>
      </c>
      <c r="AP416" s="16">
        <f t="shared" si="154"/>
        <v>0</v>
      </c>
      <c r="AQ416" s="16">
        <f t="shared" si="155"/>
        <v>0</v>
      </c>
      <c r="AR416" s="16">
        <f t="shared" si="156"/>
        <v>0</v>
      </c>
      <c r="AS416" s="16">
        <f t="shared" si="157"/>
        <v>0</v>
      </c>
      <c r="AT416" s="16">
        <f t="shared" si="158"/>
        <v>1</v>
      </c>
      <c r="AU416" s="16">
        <v>0</v>
      </c>
      <c r="AV416" s="16">
        <v>0.21126835</v>
      </c>
      <c r="AW416" s="16">
        <v>0</v>
      </c>
      <c r="AX416" s="16">
        <v>0</v>
      </c>
      <c r="AY416" s="16">
        <v>0</v>
      </c>
      <c r="AZ416" s="16">
        <v>0</v>
      </c>
      <c r="BA416" s="16">
        <v>1</v>
      </c>
      <c r="BB416" s="16">
        <v>0</v>
      </c>
      <c r="BC416" s="16">
        <v>0</v>
      </c>
      <c r="BD416" s="16">
        <v>0</v>
      </c>
      <c r="BE416" s="16">
        <v>0</v>
      </c>
      <c r="BF416" s="16">
        <v>0</v>
      </c>
      <c r="BG416" s="16">
        <v>0</v>
      </c>
      <c r="BH416" s="16">
        <v>0</v>
      </c>
      <c r="BI416" s="16">
        <v>0</v>
      </c>
      <c r="BJ416" s="16">
        <v>0</v>
      </c>
      <c r="BK416" s="16">
        <v>0</v>
      </c>
      <c r="BL416" s="16">
        <v>0</v>
      </c>
      <c r="BM416" s="16">
        <v>0</v>
      </c>
      <c r="BN416" s="16">
        <v>0</v>
      </c>
      <c r="BO416" s="16">
        <v>0</v>
      </c>
      <c r="BP416" s="16">
        <v>0</v>
      </c>
      <c r="BQ416" s="16">
        <v>0</v>
      </c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  <c r="BW416" s="16">
        <v>0</v>
      </c>
      <c r="BX416" s="16">
        <v>0</v>
      </c>
      <c r="BY416" s="16">
        <f t="shared" si="159"/>
        <v>0.009727323729999987</v>
      </c>
      <c r="BZ416" s="16">
        <f t="shared" si="160"/>
        <v>4.826473254615916</v>
      </c>
      <c r="CA416" s="28"/>
    </row>
    <row r="417" spans="1:79" ht="45">
      <c r="A417" s="13"/>
      <c r="B417" s="65" t="s">
        <v>559</v>
      </c>
      <c r="C417" s="31" t="s">
        <v>261</v>
      </c>
      <c r="D417" s="16">
        <v>0</v>
      </c>
      <c r="E417" s="16">
        <v>0</v>
      </c>
      <c r="F417" s="16">
        <f t="shared" si="147"/>
        <v>0</v>
      </c>
      <c r="G417" s="16">
        <f t="shared" si="148"/>
        <v>0</v>
      </c>
      <c r="H417" s="16">
        <f t="shared" si="149"/>
        <v>0</v>
      </c>
      <c r="I417" s="16">
        <f t="shared" si="150"/>
        <v>0</v>
      </c>
      <c r="J417" s="16">
        <f t="shared" si="151"/>
        <v>0</v>
      </c>
      <c r="K417" s="16">
        <f t="shared" si="152"/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f t="shared" si="153"/>
        <v>0</v>
      </c>
      <c r="AP417" s="16">
        <f t="shared" si="154"/>
        <v>0</v>
      </c>
      <c r="AQ417" s="16">
        <f t="shared" si="155"/>
        <v>0</v>
      </c>
      <c r="AR417" s="16">
        <f t="shared" si="156"/>
        <v>0</v>
      </c>
      <c r="AS417" s="16">
        <f t="shared" si="157"/>
        <v>0</v>
      </c>
      <c r="AT417" s="16">
        <f t="shared" si="158"/>
        <v>0</v>
      </c>
      <c r="AU417" s="16">
        <v>0</v>
      </c>
      <c r="AV417" s="16">
        <v>0</v>
      </c>
      <c r="AW417" s="16">
        <v>0</v>
      </c>
      <c r="AX417" s="16">
        <v>0</v>
      </c>
      <c r="AY417" s="16">
        <v>0</v>
      </c>
      <c r="AZ417" s="16"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16">
        <v>0</v>
      </c>
      <c r="BG417" s="16">
        <v>0</v>
      </c>
      <c r="BH417" s="16">
        <v>0</v>
      </c>
      <c r="BI417" s="16">
        <v>0</v>
      </c>
      <c r="BJ417" s="16">
        <v>0</v>
      </c>
      <c r="BK417" s="16">
        <v>0</v>
      </c>
      <c r="BL417" s="16">
        <v>0</v>
      </c>
      <c r="BM417" s="16">
        <v>0</v>
      </c>
      <c r="BN417" s="16">
        <v>0</v>
      </c>
      <c r="BO417" s="16">
        <v>0</v>
      </c>
      <c r="BP417" s="16">
        <v>0</v>
      </c>
      <c r="BQ417" s="16">
        <v>0</v>
      </c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  <c r="BW417" s="16">
        <v>0</v>
      </c>
      <c r="BX417" s="16">
        <v>0</v>
      </c>
      <c r="BY417" s="16">
        <f t="shared" si="159"/>
        <v>0</v>
      </c>
      <c r="BZ417" s="16"/>
      <c r="CA417" s="35"/>
    </row>
    <row r="418" spans="1:79" ht="30">
      <c r="A418" s="13"/>
      <c r="B418" s="65" t="s">
        <v>533</v>
      </c>
      <c r="C418" s="31" t="s">
        <v>261</v>
      </c>
      <c r="D418" s="16">
        <v>2.08667</v>
      </c>
      <c r="E418" s="16">
        <v>0</v>
      </c>
      <c r="F418" s="16">
        <f t="shared" si="147"/>
        <v>2.08667</v>
      </c>
      <c r="G418" s="16">
        <f t="shared" si="148"/>
        <v>0</v>
      </c>
      <c r="H418" s="16">
        <f t="shared" si="149"/>
        <v>0</v>
      </c>
      <c r="I418" s="16">
        <f t="shared" si="150"/>
        <v>0</v>
      </c>
      <c r="J418" s="16">
        <f t="shared" si="151"/>
        <v>0</v>
      </c>
      <c r="K418" s="16">
        <f t="shared" si="152"/>
        <v>10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1.043335</v>
      </c>
      <c r="AB418" s="16">
        <v>0</v>
      </c>
      <c r="AC418" s="16">
        <v>0</v>
      </c>
      <c r="AD418" s="16">
        <v>0</v>
      </c>
      <c r="AE418" s="16">
        <v>0</v>
      </c>
      <c r="AF418" s="16">
        <v>5</v>
      </c>
      <c r="AG418" s="16">
        <v>0</v>
      </c>
      <c r="AH418" s="16">
        <v>1.043335</v>
      </c>
      <c r="AI418" s="16">
        <v>0</v>
      </c>
      <c r="AJ418" s="16">
        <v>0</v>
      </c>
      <c r="AK418" s="16">
        <v>0</v>
      </c>
      <c r="AL418" s="16">
        <v>0</v>
      </c>
      <c r="AM418" s="16">
        <v>5</v>
      </c>
      <c r="AN418" s="16">
        <v>0</v>
      </c>
      <c r="AO418" s="16">
        <f t="shared" si="153"/>
        <v>2.14362576</v>
      </c>
      <c r="AP418" s="16">
        <f t="shared" si="154"/>
        <v>0</v>
      </c>
      <c r="AQ418" s="16">
        <f t="shared" si="155"/>
        <v>0</v>
      </c>
      <c r="AR418" s="16">
        <f t="shared" si="156"/>
        <v>0</v>
      </c>
      <c r="AS418" s="16">
        <f t="shared" si="157"/>
        <v>0</v>
      </c>
      <c r="AT418" s="16">
        <f t="shared" si="158"/>
        <v>10</v>
      </c>
      <c r="AU418" s="16">
        <v>0</v>
      </c>
      <c r="AV418" s="16">
        <v>0</v>
      </c>
      <c r="AW418" s="16">
        <v>0</v>
      </c>
      <c r="AX418" s="16">
        <v>0</v>
      </c>
      <c r="AY418" s="16">
        <v>0</v>
      </c>
      <c r="AZ418" s="16"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16">
        <v>0</v>
      </c>
      <c r="BG418" s="16">
        <v>0</v>
      </c>
      <c r="BH418" s="16">
        <v>0</v>
      </c>
      <c r="BI418" s="16">
        <v>0</v>
      </c>
      <c r="BJ418" s="16">
        <v>0.84119509</v>
      </c>
      <c r="BK418" s="16">
        <v>0</v>
      </c>
      <c r="BL418" s="16">
        <v>0</v>
      </c>
      <c r="BM418" s="16">
        <v>0</v>
      </c>
      <c r="BN418" s="16">
        <v>0</v>
      </c>
      <c r="BO418" s="16">
        <v>4</v>
      </c>
      <c r="BP418" s="16">
        <v>0</v>
      </c>
      <c r="BQ418" s="16">
        <v>1.3024306700000001</v>
      </c>
      <c r="BR418" s="16">
        <v>0</v>
      </c>
      <c r="BS418" s="16">
        <v>0</v>
      </c>
      <c r="BT418" s="16">
        <v>0</v>
      </c>
      <c r="BU418" s="16">
        <v>0</v>
      </c>
      <c r="BV418" s="16">
        <v>6</v>
      </c>
      <c r="BW418" s="16">
        <v>0</v>
      </c>
      <c r="BX418" s="16">
        <v>0</v>
      </c>
      <c r="BY418" s="16">
        <f t="shared" si="159"/>
        <v>0.05695576000000013</v>
      </c>
      <c r="BZ418" s="16">
        <f t="shared" si="160"/>
        <v>2.729504904944248</v>
      </c>
      <c r="CA418" s="28"/>
    </row>
    <row r="419" spans="1:79" ht="15">
      <c r="A419" s="13"/>
      <c r="B419" s="48" t="s">
        <v>225</v>
      </c>
      <c r="C419" s="31"/>
      <c r="D419" s="16">
        <v>0</v>
      </c>
      <c r="E419" s="16">
        <v>0</v>
      </c>
      <c r="F419" s="16">
        <f t="shared" si="147"/>
        <v>0</v>
      </c>
      <c r="G419" s="16">
        <f t="shared" si="148"/>
        <v>0</v>
      </c>
      <c r="H419" s="16">
        <f t="shared" si="149"/>
        <v>0</v>
      </c>
      <c r="I419" s="16">
        <f t="shared" si="150"/>
        <v>0</v>
      </c>
      <c r="J419" s="16">
        <f t="shared" si="151"/>
        <v>0</v>
      </c>
      <c r="K419" s="16">
        <f t="shared" si="152"/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f t="shared" si="153"/>
        <v>0</v>
      </c>
      <c r="AP419" s="16">
        <f t="shared" si="154"/>
        <v>0</v>
      </c>
      <c r="AQ419" s="16">
        <f t="shared" si="155"/>
        <v>0</v>
      </c>
      <c r="AR419" s="16">
        <f t="shared" si="156"/>
        <v>0</v>
      </c>
      <c r="AS419" s="16">
        <f t="shared" si="157"/>
        <v>0</v>
      </c>
      <c r="AT419" s="16">
        <f t="shared" si="158"/>
        <v>0</v>
      </c>
      <c r="AU419" s="16">
        <v>0</v>
      </c>
      <c r="AV419" s="16">
        <v>0</v>
      </c>
      <c r="AW419" s="16">
        <v>0</v>
      </c>
      <c r="AX419" s="16">
        <v>0</v>
      </c>
      <c r="AY419" s="16">
        <v>0</v>
      </c>
      <c r="AZ419" s="16">
        <v>0</v>
      </c>
      <c r="BA419" s="16">
        <v>0</v>
      </c>
      <c r="BB419" s="16">
        <v>0</v>
      </c>
      <c r="BC419" s="16">
        <v>0</v>
      </c>
      <c r="BD419" s="16">
        <v>0</v>
      </c>
      <c r="BE419" s="16">
        <v>0</v>
      </c>
      <c r="BF419" s="16">
        <v>0</v>
      </c>
      <c r="BG419" s="16">
        <v>0</v>
      </c>
      <c r="BH419" s="16">
        <v>0</v>
      </c>
      <c r="BI419" s="16">
        <v>0</v>
      </c>
      <c r="BJ419" s="16">
        <v>0</v>
      </c>
      <c r="BK419" s="16">
        <v>0</v>
      </c>
      <c r="BL419" s="16">
        <v>0</v>
      </c>
      <c r="BM419" s="16">
        <v>0</v>
      </c>
      <c r="BN419" s="16">
        <v>0</v>
      </c>
      <c r="BO419" s="16">
        <v>0</v>
      </c>
      <c r="BP419" s="16">
        <v>0</v>
      </c>
      <c r="BQ419" s="16">
        <v>0</v>
      </c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  <c r="BW419" s="16">
        <v>0</v>
      </c>
      <c r="BX419" s="16">
        <v>0</v>
      </c>
      <c r="BY419" s="16">
        <f t="shared" si="159"/>
        <v>0</v>
      </c>
      <c r="BZ419" s="16"/>
      <c r="CA419" s="35"/>
    </row>
    <row r="420" spans="1:79" ht="30">
      <c r="A420" s="13"/>
      <c r="B420" s="68" t="s">
        <v>275</v>
      </c>
      <c r="C420" s="31" t="s">
        <v>261</v>
      </c>
      <c r="D420" s="16">
        <v>0.20154102627</v>
      </c>
      <c r="E420" s="16">
        <v>0</v>
      </c>
      <c r="F420" s="16">
        <f t="shared" si="147"/>
        <v>0.20154102627</v>
      </c>
      <c r="G420" s="16">
        <f t="shared" si="148"/>
        <v>0</v>
      </c>
      <c r="H420" s="16">
        <f t="shared" si="149"/>
        <v>0</v>
      </c>
      <c r="I420" s="16">
        <f t="shared" si="150"/>
        <v>0</v>
      </c>
      <c r="J420" s="16">
        <f t="shared" si="151"/>
        <v>0</v>
      </c>
      <c r="K420" s="16">
        <f t="shared" si="152"/>
        <v>1</v>
      </c>
      <c r="L420" s="16">
        <v>0</v>
      </c>
      <c r="M420" s="16">
        <v>0.20154102627</v>
      </c>
      <c r="N420" s="16">
        <v>0</v>
      </c>
      <c r="O420" s="16">
        <v>0</v>
      </c>
      <c r="P420" s="16">
        <v>0</v>
      </c>
      <c r="Q420" s="16">
        <v>0</v>
      </c>
      <c r="R420" s="16">
        <v>1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f t="shared" si="153"/>
        <v>0.21559197000000002</v>
      </c>
      <c r="AP420" s="16">
        <f t="shared" si="154"/>
        <v>0</v>
      </c>
      <c r="AQ420" s="16">
        <f t="shared" si="155"/>
        <v>0</v>
      </c>
      <c r="AR420" s="16">
        <f t="shared" si="156"/>
        <v>0</v>
      </c>
      <c r="AS420" s="16">
        <f t="shared" si="157"/>
        <v>0</v>
      </c>
      <c r="AT420" s="16">
        <f t="shared" si="158"/>
        <v>1</v>
      </c>
      <c r="AU420" s="16">
        <v>0</v>
      </c>
      <c r="AV420" s="16">
        <v>0.21559197000000002</v>
      </c>
      <c r="AW420" s="16">
        <v>0</v>
      </c>
      <c r="AX420" s="16">
        <v>0</v>
      </c>
      <c r="AY420" s="16">
        <v>0</v>
      </c>
      <c r="AZ420" s="16">
        <v>0</v>
      </c>
      <c r="BA420" s="16">
        <v>1</v>
      </c>
      <c r="BB420" s="16">
        <v>0</v>
      </c>
      <c r="BC420" s="16">
        <v>0</v>
      </c>
      <c r="BD420" s="16">
        <v>0</v>
      </c>
      <c r="BE420" s="16">
        <v>0</v>
      </c>
      <c r="BF420" s="16">
        <v>0</v>
      </c>
      <c r="BG420" s="16">
        <v>0</v>
      </c>
      <c r="BH420" s="16">
        <v>0</v>
      </c>
      <c r="BI420" s="16">
        <v>0</v>
      </c>
      <c r="BJ420" s="16">
        <v>0</v>
      </c>
      <c r="BK420" s="16">
        <v>0</v>
      </c>
      <c r="BL420" s="16">
        <v>0</v>
      </c>
      <c r="BM420" s="16">
        <v>0</v>
      </c>
      <c r="BN420" s="16">
        <v>0</v>
      </c>
      <c r="BO420" s="16">
        <v>0</v>
      </c>
      <c r="BP420" s="16">
        <v>0</v>
      </c>
      <c r="BQ420" s="16">
        <v>0</v>
      </c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  <c r="BW420" s="16">
        <v>0</v>
      </c>
      <c r="BX420" s="16">
        <v>0</v>
      </c>
      <c r="BY420" s="16">
        <f t="shared" si="159"/>
        <v>0.014050943730000015</v>
      </c>
      <c r="BZ420" s="16">
        <f t="shared" si="160"/>
        <v>6.971753587865669</v>
      </c>
      <c r="CA420" s="28"/>
    </row>
    <row r="421" spans="1:79" ht="45">
      <c r="A421" s="13"/>
      <c r="B421" s="65" t="s">
        <v>560</v>
      </c>
      <c r="C421" s="31" t="s">
        <v>261</v>
      </c>
      <c r="D421" s="16">
        <v>0</v>
      </c>
      <c r="E421" s="16">
        <v>0</v>
      </c>
      <c r="F421" s="16">
        <f t="shared" si="147"/>
        <v>0</v>
      </c>
      <c r="G421" s="16">
        <f t="shared" si="148"/>
        <v>0</v>
      </c>
      <c r="H421" s="16">
        <f t="shared" si="149"/>
        <v>0</v>
      </c>
      <c r="I421" s="16">
        <f t="shared" si="150"/>
        <v>0</v>
      </c>
      <c r="J421" s="16">
        <f t="shared" si="151"/>
        <v>0</v>
      </c>
      <c r="K421" s="16">
        <f t="shared" si="152"/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f t="shared" si="153"/>
        <v>0</v>
      </c>
      <c r="AP421" s="16">
        <f t="shared" si="154"/>
        <v>0</v>
      </c>
      <c r="AQ421" s="16">
        <f t="shared" si="155"/>
        <v>0</v>
      </c>
      <c r="AR421" s="16">
        <f t="shared" si="156"/>
        <v>0</v>
      </c>
      <c r="AS421" s="16">
        <f t="shared" si="157"/>
        <v>0</v>
      </c>
      <c r="AT421" s="16">
        <f t="shared" si="158"/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16">
        <v>0</v>
      </c>
      <c r="BG421" s="16">
        <v>0</v>
      </c>
      <c r="BH421" s="16">
        <v>0</v>
      </c>
      <c r="BI421" s="16">
        <v>0</v>
      </c>
      <c r="BJ421" s="16">
        <v>0</v>
      </c>
      <c r="BK421" s="16">
        <v>0</v>
      </c>
      <c r="BL421" s="16">
        <v>0</v>
      </c>
      <c r="BM421" s="16">
        <v>0</v>
      </c>
      <c r="BN421" s="16">
        <v>0</v>
      </c>
      <c r="BO421" s="16">
        <v>0</v>
      </c>
      <c r="BP421" s="16">
        <v>0</v>
      </c>
      <c r="BQ421" s="16">
        <v>0</v>
      </c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  <c r="BW421" s="16">
        <v>0</v>
      </c>
      <c r="BX421" s="16">
        <v>0</v>
      </c>
      <c r="BY421" s="16">
        <f t="shared" si="159"/>
        <v>0</v>
      </c>
      <c r="BZ421" s="16"/>
      <c r="CA421" s="35"/>
    </row>
    <row r="422" spans="1:79" ht="30">
      <c r="A422" s="13"/>
      <c r="B422" s="65" t="s">
        <v>561</v>
      </c>
      <c r="C422" s="31" t="s">
        <v>261</v>
      </c>
      <c r="D422" s="16">
        <v>1.878003</v>
      </c>
      <c r="E422" s="16">
        <v>0</v>
      </c>
      <c r="F422" s="16">
        <f t="shared" si="147"/>
        <v>1.878003</v>
      </c>
      <c r="G422" s="16">
        <f t="shared" si="148"/>
        <v>0</v>
      </c>
      <c r="H422" s="16">
        <f t="shared" si="149"/>
        <v>0</v>
      </c>
      <c r="I422" s="16">
        <f t="shared" si="150"/>
        <v>0</v>
      </c>
      <c r="J422" s="16">
        <f t="shared" si="151"/>
        <v>0</v>
      </c>
      <c r="K422" s="16">
        <f t="shared" si="152"/>
        <v>9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0.9390015</v>
      </c>
      <c r="AB422" s="16">
        <v>0</v>
      </c>
      <c r="AC422" s="16">
        <v>0</v>
      </c>
      <c r="AD422" s="16">
        <v>0</v>
      </c>
      <c r="AE422" s="16">
        <v>0</v>
      </c>
      <c r="AF422" s="16">
        <v>4</v>
      </c>
      <c r="AG422" s="16">
        <v>0</v>
      </c>
      <c r="AH422" s="16">
        <v>0.9390015</v>
      </c>
      <c r="AI422" s="16">
        <v>0</v>
      </c>
      <c r="AJ422" s="16">
        <v>0</v>
      </c>
      <c r="AK422" s="16">
        <v>0</v>
      </c>
      <c r="AL422" s="16">
        <v>0</v>
      </c>
      <c r="AM422" s="16">
        <v>5</v>
      </c>
      <c r="AN422" s="16">
        <v>0</v>
      </c>
      <c r="AO422" s="16">
        <f t="shared" si="153"/>
        <v>1.8878008699999995</v>
      </c>
      <c r="AP422" s="16">
        <f t="shared" si="154"/>
        <v>0</v>
      </c>
      <c r="AQ422" s="16">
        <f t="shared" si="155"/>
        <v>0</v>
      </c>
      <c r="AR422" s="16">
        <f t="shared" si="156"/>
        <v>0</v>
      </c>
      <c r="AS422" s="16">
        <f t="shared" si="157"/>
        <v>0</v>
      </c>
      <c r="AT422" s="16">
        <f t="shared" si="158"/>
        <v>9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  <c r="BJ422" s="16">
        <v>0.62620731</v>
      </c>
      <c r="BK422" s="16">
        <v>0</v>
      </c>
      <c r="BL422" s="16">
        <v>0</v>
      </c>
      <c r="BM422" s="16">
        <v>0</v>
      </c>
      <c r="BN422" s="16">
        <v>0</v>
      </c>
      <c r="BO422" s="16">
        <v>3</v>
      </c>
      <c r="BP422" s="16">
        <v>0</v>
      </c>
      <c r="BQ422" s="16">
        <v>1.2615935599999997</v>
      </c>
      <c r="BR422" s="16">
        <v>0</v>
      </c>
      <c r="BS422" s="16">
        <v>0</v>
      </c>
      <c r="BT422" s="16">
        <v>0</v>
      </c>
      <c r="BU422" s="16">
        <v>0</v>
      </c>
      <c r="BV422" s="16">
        <v>6</v>
      </c>
      <c r="BW422" s="16">
        <v>0</v>
      </c>
      <c r="BX422" s="16">
        <v>0</v>
      </c>
      <c r="BY422" s="16">
        <f t="shared" si="159"/>
        <v>0.009797869999999431</v>
      </c>
      <c r="BZ422" s="16">
        <f t="shared" si="160"/>
        <v>0.521717483944351</v>
      </c>
      <c r="CA422" s="28"/>
    </row>
    <row r="423" spans="1:79" ht="25.5">
      <c r="A423" s="20" t="s">
        <v>196</v>
      </c>
      <c r="B423" s="32" t="s">
        <v>197</v>
      </c>
      <c r="C423" s="75" t="s">
        <v>109</v>
      </c>
      <c r="D423" s="16">
        <v>1.5416492858400002</v>
      </c>
      <c r="E423" s="16">
        <v>0</v>
      </c>
      <c r="F423" s="16">
        <f t="shared" si="147"/>
        <v>1.5416492858400002</v>
      </c>
      <c r="G423" s="16">
        <f t="shared" si="148"/>
        <v>0</v>
      </c>
      <c r="H423" s="16">
        <f t="shared" si="149"/>
        <v>0</v>
      </c>
      <c r="I423" s="16">
        <f t="shared" si="150"/>
        <v>0</v>
      </c>
      <c r="J423" s="16">
        <f t="shared" si="151"/>
        <v>0</v>
      </c>
      <c r="K423" s="16">
        <f t="shared" si="152"/>
        <v>6</v>
      </c>
      <c r="L423" s="16">
        <v>0</v>
      </c>
      <c r="M423" s="16">
        <f>M424</f>
        <v>0.46928742386000005</v>
      </c>
      <c r="N423" s="16">
        <f aca="true" t="shared" si="161" ref="N423:AM423">N424</f>
        <v>0</v>
      </c>
      <c r="O423" s="16">
        <f t="shared" si="161"/>
        <v>0</v>
      </c>
      <c r="P423" s="16">
        <f t="shared" si="161"/>
        <v>0</v>
      </c>
      <c r="Q423" s="16">
        <f t="shared" si="161"/>
        <v>0</v>
      </c>
      <c r="R423" s="16">
        <f t="shared" si="161"/>
        <v>2</v>
      </c>
      <c r="S423" s="16">
        <f t="shared" si="161"/>
        <v>0</v>
      </c>
      <c r="T423" s="16">
        <f t="shared" si="161"/>
        <v>0</v>
      </c>
      <c r="U423" s="16">
        <f t="shared" si="161"/>
        <v>0</v>
      </c>
      <c r="V423" s="16">
        <f t="shared" si="161"/>
        <v>0</v>
      </c>
      <c r="W423" s="16">
        <f t="shared" si="161"/>
        <v>0</v>
      </c>
      <c r="X423" s="16">
        <f t="shared" si="161"/>
        <v>0</v>
      </c>
      <c r="Y423" s="16">
        <f t="shared" si="161"/>
        <v>0</v>
      </c>
      <c r="Z423" s="16">
        <f t="shared" si="161"/>
        <v>0</v>
      </c>
      <c r="AA423" s="16">
        <f t="shared" si="161"/>
        <v>0</v>
      </c>
      <c r="AB423" s="16">
        <f t="shared" si="161"/>
        <v>0</v>
      </c>
      <c r="AC423" s="16">
        <f t="shared" si="161"/>
        <v>0</v>
      </c>
      <c r="AD423" s="16">
        <f t="shared" si="161"/>
        <v>0</v>
      </c>
      <c r="AE423" s="16">
        <f t="shared" si="161"/>
        <v>0</v>
      </c>
      <c r="AF423" s="16">
        <f t="shared" si="161"/>
        <v>0</v>
      </c>
      <c r="AG423" s="16">
        <f t="shared" si="161"/>
        <v>0</v>
      </c>
      <c r="AH423" s="16">
        <f t="shared" si="161"/>
        <v>1.0723618619800002</v>
      </c>
      <c r="AI423" s="16">
        <f t="shared" si="161"/>
        <v>0</v>
      </c>
      <c r="AJ423" s="16">
        <f t="shared" si="161"/>
        <v>0</v>
      </c>
      <c r="AK423" s="16">
        <f t="shared" si="161"/>
        <v>0</v>
      </c>
      <c r="AL423" s="16">
        <f t="shared" si="161"/>
        <v>0</v>
      </c>
      <c r="AM423" s="16">
        <f t="shared" si="161"/>
        <v>4</v>
      </c>
      <c r="AN423" s="16">
        <v>0</v>
      </c>
      <c r="AO423" s="16">
        <f t="shared" si="153"/>
        <v>0.95383923</v>
      </c>
      <c r="AP423" s="16">
        <f t="shared" si="154"/>
        <v>0</v>
      </c>
      <c r="AQ423" s="16">
        <f t="shared" si="155"/>
        <v>0</v>
      </c>
      <c r="AR423" s="16">
        <f t="shared" si="156"/>
        <v>0</v>
      </c>
      <c r="AS423" s="16">
        <f t="shared" si="157"/>
        <v>0</v>
      </c>
      <c r="AT423" s="16">
        <f t="shared" si="158"/>
        <v>4</v>
      </c>
      <c r="AU423" s="16">
        <v>0</v>
      </c>
      <c r="AV423" s="16">
        <v>0.47045921</v>
      </c>
      <c r="AW423" s="16">
        <f aca="true" t="shared" si="162" ref="AW423:BV423">AW424</f>
        <v>0</v>
      </c>
      <c r="AX423" s="16">
        <f t="shared" si="162"/>
        <v>0</v>
      </c>
      <c r="AY423" s="16">
        <f t="shared" si="162"/>
        <v>0</v>
      </c>
      <c r="AZ423" s="16">
        <f t="shared" si="162"/>
        <v>0</v>
      </c>
      <c r="BA423" s="16">
        <f t="shared" si="162"/>
        <v>2</v>
      </c>
      <c r="BB423" s="16">
        <f t="shared" si="162"/>
        <v>0</v>
      </c>
      <c r="BC423" s="16">
        <v>0</v>
      </c>
      <c r="BD423" s="16">
        <f t="shared" si="162"/>
        <v>0</v>
      </c>
      <c r="BE423" s="16">
        <f t="shared" si="162"/>
        <v>0</v>
      </c>
      <c r="BF423" s="16">
        <f t="shared" si="162"/>
        <v>0</v>
      </c>
      <c r="BG423" s="16">
        <f t="shared" si="162"/>
        <v>0</v>
      </c>
      <c r="BH423" s="16">
        <f t="shared" si="162"/>
        <v>0</v>
      </c>
      <c r="BI423" s="16">
        <f t="shared" si="162"/>
        <v>0</v>
      </c>
      <c r="BJ423" s="16">
        <v>0</v>
      </c>
      <c r="BK423" s="16">
        <v>0</v>
      </c>
      <c r="BL423" s="16">
        <v>0</v>
      </c>
      <c r="BM423" s="16">
        <v>0</v>
      </c>
      <c r="BN423" s="16">
        <v>0</v>
      </c>
      <c r="BO423" s="16">
        <v>0</v>
      </c>
      <c r="BP423" s="16">
        <f t="shared" si="162"/>
        <v>0</v>
      </c>
      <c r="BQ423" s="16">
        <v>0.48338002</v>
      </c>
      <c r="BR423" s="16">
        <f t="shared" si="162"/>
        <v>0</v>
      </c>
      <c r="BS423" s="16">
        <f t="shared" si="162"/>
        <v>0</v>
      </c>
      <c r="BT423" s="16">
        <f t="shared" si="162"/>
        <v>0</v>
      </c>
      <c r="BU423" s="16">
        <f t="shared" si="162"/>
        <v>0</v>
      </c>
      <c r="BV423" s="16">
        <f t="shared" si="162"/>
        <v>2</v>
      </c>
      <c r="BW423" s="16">
        <v>0</v>
      </c>
      <c r="BX423" s="16">
        <v>0</v>
      </c>
      <c r="BY423" s="16">
        <f t="shared" si="159"/>
        <v>-0.5878100558400001</v>
      </c>
      <c r="BZ423" s="16">
        <f t="shared" si="160"/>
        <v>-38.12864970256315</v>
      </c>
      <c r="CA423" s="35"/>
    </row>
    <row r="424" spans="1:79" ht="38.25">
      <c r="A424" s="20" t="s">
        <v>196</v>
      </c>
      <c r="B424" s="76" t="s">
        <v>198</v>
      </c>
      <c r="C424" s="30" t="s">
        <v>276</v>
      </c>
      <c r="D424" s="16">
        <v>1.5416492858400002</v>
      </c>
      <c r="E424" s="16">
        <v>0</v>
      </c>
      <c r="F424" s="16">
        <f t="shared" si="147"/>
        <v>1.5416492858400002</v>
      </c>
      <c r="G424" s="16">
        <f t="shared" si="148"/>
        <v>0</v>
      </c>
      <c r="H424" s="16">
        <f t="shared" si="149"/>
        <v>0</v>
      </c>
      <c r="I424" s="16">
        <f t="shared" si="150"/>
        <v>0</v>
      </c>
      <c r="J424" s="16">
        <f t="shared" si="151"/>
        <v>0</v>
      </c>
      <c r="K424" s="16">
        <f t="shared" si="152"/>
        <v>6</v>
      </c>
      <c r="L424" s="16">
        <v>0</v>
      </c>
      <c r="M424" s="16">
        <v>0.46928742386000005</v>
      </c>
      <c r="N424" s="16">
        <v>0</v>
      </c>
      <c r="O424" s="16">
        <v>0</v>
      </c>
      <c r="P424" s="16">
        <v>0</v>
      </c>
      <c r="Q424" s="16">
        <v>0</v>
      </c>
      <c r="R424" s="16">
        <f>SUM(R427:R439)</f>
        <v>2</v>
      </c>
      <c r="S424" s="16">
        <f aca="true" t="shared" si="163" ref="S424:AM424">SUM(S427:S439)</f>
        <v>0</v>
      </c>
      <c r="T424" s="16">
        <f t="shared" si="163"/>
        <v>0</v>
      </c>
      <c r="U424" s="16">
        <f t="shared" si="163"/>
        <v>0</v>
      </c>
      <c r="V424" s="16">
        <f t="shared" si="163"/>
        <v>0</v>
      </c>
      <c r="W424" s="16">
        <f t="shared" si="163"/>
        <v>0</v>
      </c>
      <c r="X424" s="16">
        <f t="shared" si="163"/>
        <v>0</v>
      </c>
      <c r="Y424" s="16">
        <f t="shared" si="163"/>
        <v>0</v>
      </c>
      <c r="Z424" s="16">
        <f t="shared" si="163"/>
        <v>0</v>
      </c>
      <c r="AA424" s="16">
        <f t="shared" si="163"/>
        <v>0</v>
      </c>
      <c r="AB424" s="16">
        <f t="shared" si="163"/>
        <v>0</v>
      </c>
      <c r="AC424" s="16">
        <f t="shared" si="163"/>
        <v>0</v>
      </c>
      <c r="AD424" s="16">
        <f t="shared" si="163"/>
        <v>0</v>
      </c>
      <c r="AE424" s="16">
        <f t="shared" si="163"/>
        <v>0</v>
      </c>
      <c r="AF424" s="16">
        <f t="shared" si="163"/>
        <v>0</v>
      </c>
      <c r="AG424" s="16">
        <f t="shared" si="163"/>
        <v>0</v>
      </c>
      <c r="AH424" s="16">
        <f t="shared" si="163"/>
        <v>1.0723618619800002</v>
      </c>
      <c r="AI424" s="16">
        <f t="shared" si="163"/>
        <v>0</v>
      </c>
      <c r="AJ424" s="16">
        <f t="shared" si="163"/>
        <v>0</v>
      </c>
      <c r="AK424" s="16">
        <f t="shared" si="163"/>
        <v>0</v>
      </c>
      <c r="AL424" s="16">
        <f t="shared" si="163"/>
        <v>0</v>
      </c>
      <c r="AM424" s="16">
        <f t="shared" si="163"/>
        <v>4</v>
      </c>
      <c r="AN424" s="16">
        <v>0</v>
      </c>
      <c r="AO424" s="16">
        <f t="shared" si="153"/>
        <v>0.95383923</v>
      </c>
      <c r="AP424" s="16">
        <f t="shared" si="154"/>
        <v>0</v>
      </c>
      <c r="AQ424" s="16">
        <f t="shared" si="155"/>
        <v>0</v>
      </c>
      <c r="AR424" s="16">
        <f t="shared" si="156"/>
        <v>0</v>
      </c>
      <c r="AS424" s="16">
        <f t="shared" si="157"/>
        <v>0</v>
      </c>
      <c r="AT424" s="16">
        <f t="shared" si="158"/>
        <v>4</v>
      </c>
      <c r="AU424" s="16">
        <v>0</v>
      </c>
      <c r="AV424" s="16">
        <v>0.47045921</v>
      </c>
      <c r="AW424" s="16">
        <f>SUM(AW427:AW439)</f>
        <v>0</v>
      </c>
      <c r="AX424" s="16">
        <f aca="true" t="shared" si="164" ref="AX424:BV424">SUM(AX427:AX439)</f>
        <v>0</v>
      </c>
      <c r="AY424" s="16">
        <f t="shared" si="164"/>
        <v>0</v>
      </c>
      <c r="AZ424" s="16">
        <f t="shared" si="164"/>
        <v>0</v>
      </c>
      <c r="BA424" s="16">
        <f t="shared" si="164"/>
        <v>2</v>
      </c>
      <c r="BB424" s="16">
        <f t="shared" si="164"/>
        <v>0</v>
      </c>
      <c r="BC424" s="16">
        <v>0</v>
      </c>
      <c r="BD424" s="16">
        <f t="shared" si="164"/>
        <v>0</v>
      </c>
      <c r="BE424" s="16">
        <f t="shared" si="164"/>
        <v>0</v>
      </c>
      <c r="BF424" s="16">
        <f t="shared" si="164"/>
        <v>0</v>
      </c>
      <c r="BG424" s="16">
        <f t="shared" si="164"/>
        <v>0</v>
      </c>
      <c r="BH424" s="16">
        <f t="shared" si="164"/>
        <v>0</v>
      </c>
      <c r="BI424" s="16">
        <f t="shared" si="164"/>
        <v>0</v>
      </c>
      <c r="BJ424" s="16">
        <v>0</v>
      </c>
      <c r="BK424" s="16">
        <v>0</v>
      </c>
      <c r="BL424" s="16">
        <v>0</v>
      </c>
      <c r="BM424" s="16">
        <v>0</v>
      </c>
      <c r="BN424" s="16">
        <v>0</v>
      </c>
      <c r="BO424" s="16">
        <v>0</v>
      </c>
      <c r="BP424" s="16">
        <f t="shared" si="164"/>
        <v>0</v>
      </c>
      <c r="BQ424" s="16">
        <v>0.48338002</v>
      </c>
      <c r="BR424" s="16">
        <f t="shared" si="164"/>
        <v>0</v>
      </c>
      <c r="BS424" s="16">
        <f t="shared" si="164"/>
        <v>0</v>
      </c>
      <c r="BT424" s="16">
        <f t="shared" si="164"/>
        <v>0</v>
      </c>
      <c r="BU424" s="16">
        <f t="shared" si="164"/>
        <v>0</v>
      </c>
      <c r="BV424" s="16">
        <f t="shared" si="164"/>
        <v>2</v>
      </c>
      <c r="BW424" s="16">
        <v>0</v>
      </c>
      <c r="BX424" s="16">
        <v>0</v>
      </c>
      <c r="BY424" s="16">
        <f t="shared" si="159"/>
        <v>-0.5878100558400001</v>
      </c>
      <c r="BZ424" s="16">
        <f t="shared" si="160"/>
        <v>-38.12864970256315</v>
      </c>
      <c r="CA424" s="35"/>
    </row>
    <row r="425" spans="1:79" ht="13.5">
      <c r="A425" s="13"/>
      <c r="B425" s="23" t="s">
        <v>245</v>
      </c>
      <c r="C425" s="31"/>
      <c r="D425" s="16">
        <v>0</v>
      </c>
      <c r="E425" s="16">
        <v>0</v>
      </c>
      <c r="F425" s="16">
        <f t="shared" si="147"/>
        <v>0</v>
      </c>
      <c r="G425" s="16">
        <f t="shared" si="148"/>
        <v>0</v>
      </c>
      <c r="H425" s="16">
        <f t="shared" si="149"/>
        <v>0</v>
      </c>
      <c r="I425" s="16">
        <f t="shared" si="150"/>
        <v>0</v>
      </c>
      <c r="J425" s="16">
        <f t="shared" si="151"/>
        <v>0</v>
      </c>
      <c r="K425" s="16">
        <f t="shared" si="152"/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f t="shared" si="153"/>
        <v>0</v>
      </c>
      <c r="AP425" s="16">
        <f t="shared" si="154"/>
        <v>0</v>
      </c>
      <c r="AQ425" s="16">
        <f t="shared" si="155"/>
        <v>0</v>
      </c>
      <c r="AR425" s="16">
        <f t="shared" si="156"/>
        <v>0</v>
      </c>
      <c r="AS425" s="16">
        <f t="shared" si="157"/>
        <v>0</v>
      </c>
      <c r="AT425" s="16">
        <f t="shared" si="158"/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0</v>
      </c>
      <c r="AZ425" s="16">
        <v>0</v>
      </c>
      <c r="BA425" s="16">
        <v>0</v>
      </c>
      <c r="BB425" s="16">
        <v>0</v>
      </c>
      <c r="BC425" s="16">
        <v>0</v>
      </c>
      <c r="BD425" s="16">
        <v>0</v>
      </c>
      <c r="BE425" s="16">
        <v>0</v>
      </c>
      <c r="BF425" s="16">
        <v>0</v>
      </c>
      <c r="BG425" s="16">
        <v>0</v>
      </c>
      <c r="BH425" s="16">
        <v>0</v>
      </c>
      <c r="BI425" s="16">
        <v>0</v>
      </c>
      <c r="BJ425" s="16">
        <v>0</v>
      </c>
      <c r="BK425" s="16">
        <v>0</v>
      </c>
      <c r="BL425" s="16">
        <v>0</v>
      </c>
      <c r="BM425" s="16">
        <v>0</v>
      </c>
      <c r="BN425" s="16">
        <v>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  <c r="BW425" s="16">
        <v>0</v>
      </c>
      <c r="BX425" s="16">
        <v>0</v>
      </c>
      <c r="BY425" s="16">
        <f t="shared" si="159"/>
        <v>0</v>
      </c>
      <c r="BZ425" s="16"/>
      <c r="CA425" s="35"/>
    </row>
    <row r="426" spans="1:79" ht="13.5">
      <c r="A426" s="13"/>
      <c r="B426" s="23" t="s">
        <v>199</v>
      </c>
      <c r="C426" s="31"/>
      <c r="D426" s="16">
        <v>0</v>
      </c>
      <c r="E426" s="16">
        <v>0</v>
      </c>
      <c r="F426" s="16">
        <f t="shared" si="147"/>
        <v>0</v>
      </c>
      <c r="G426" s="16">
        <f t="shared" si="148"/>
        <v>0</v>
      </c>
      <c r="H426" s="16">
        <f t="shared" si="149"/>
        <v>0</v>
      </c>
      <c r="I426" s="16">
        <f t="shared" si="150"/>
        <v>0</v>
      </c>
      <c r="J426" s="16">
        <f t="shared" si="151"/>
        <v>0</v>
      </c>
      <c r="K426" s="16">
        <f t="shared" si="152"/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f t="shared" si="153"/>
        <v>0</v>
      </c>
      <c r="AP426" s="16">
        <f t="shared" si="154"/>
        <v>0</v>
      </c>
      <c r="AQ426" s="16">
        <f t="shared" si="155"/>
        <v>0</v>
      </c>
      <c r="AR426" s="16">
        <f t="shared" si="156"/>
        <v>0</v>
      </c>
      <c r="AS426" s="16">
        <f t="shared" si="157"/>
        <v>0</v>
      </c>
      <c r="AT426" s="16">
        <f t="shared" si="158"/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  <c r="BJ426" s="16">
        <v>0</v>
      </c>
      <c r="BK426" s="16">
        <v>0</v>
      </c>
      <c r="BL426" s="16">
        <v>0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f t="shared" si="159"/>
        <v>0</v>
      </c>
      <c r="BZ426" s="16"/>
      <c r="CA426" s="35"/>
    </row>
    <row r="427" spans="1:79" ht="59.25">
      <c r="A427" s="13"/>
      <c r="B427" s="65" t="s">
        <v>562</v>
      </c>
      <c r="C427" s="31" t="s">
        <v>276</v>
      </c>
      <c r="D427" s="16">
        <v>0</v>
      </c>
      <c r="E427" s="16">
        <v>0</v>
      </c>
      <c r="F427" s="16">
        <f t="shared" si="147"/>
        <v>0</v>
      </c>
      <c r="G427" s="16">
        <f t="shared" si="148"/>
        <v>0</v>
      </c>
      <c r="H427" s="16">
        <f t="shared" si="149"/>
        <v>0</v>
      </c>
      <c r="I427" s="16">
        <f t="shared" si="150"/>
        <v>0</v>
      </c>
      <c r="J427" s="16">
        <f t="shared" si="151"/>
        <v>0</v>
      </c>
      <c r="K427" s="16">
        <f t="shared" si="152"/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f t="shared" si="153"/>
        <v>0</v>
      </c>
      <c r="AP427" s="16">
        <f t="shared" si="154"/>
        <v>0</v>
      </c>
      <c r="AQ427" s="16">
        <f t="shared" si="155"/>
        <v>0</v>
      </c>
      <c r="AR427" s="16">
        <f t="shared" si="156"/>
        <v>0</v>
      </c>
      <c r="AS427" s="16">
        <f t="shared" si="157"/>
        <v>0</v>
      </c>
      <c r="AT427" s="16">
        <f t="shared" si="158"/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16">
        <v>0</v>
      </c>
      <c r="BG427" s="16">
        <v>0</v>
      </c>
      <c r="BH427" s="16">
        <v>0</v>
      </c>
      <c r="BI427" s="16">
        <v>0</v>
      </c>
      <c r="BJ427" s="16">
        <v>0</v>
      </c>
      <c r="BK427" s="16">
        <v>0</v>
      </c>
      <c r="BL427" s="16">
        <v>0</v>
      </c>
      <c r="BM427" s="16">
        <v>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  <c r="BW427" s="16">
        <v>0</v>
      </c>
      <c r="BX427" s="16">
        <v>0</v>
      </c>
      <c r="BY427" s="16">
        <f t="shared" si="159"/>
        <v>0</v>
      </c>
      <c r="BZ427" s="16"/>
      <c r="CA427" s="35"/>
    </row>
    <row r="428" spans="1:79" ht="45">
      <c r="A428" s="13"/>
      <c r="B428" s="65" t="s">
        <v>277</v>
      </c>
      <c r="C428" s="31" t="s">
        <v>276</v>
      </c>
      <c r="D428" s="16">
        <v>0.23464371193000003</v>
      </c>
      <c r="E428" s="16">
        <v>0</v>
      </c>
      <c r="F428" s="16">
        <f t="shared" si="147"/>
        <v>0.23464371193000003</v>
      </c>
      <c r="G428" s="16">
        <f t="shared" si="148"/>
        <v>0</v>
      </c>
      <c r="H428" s="16">
        <f t="shared" si="149"/>
        <v>0</v>
      </c>
      <c r="I428" s="16">
        <f t="shared" si="150"/>
        <v>0</v>
      </c>
      <c r="J428" s="16">
        <f t="shared" si="151"/>
        <v>0</v>
      </c>
      <c r="K428" s="16">
        <f t="shared" si="152"/>
        <v>1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0.23464371193000003</v>
      </c>
      <c r="AI428" s="16">
        <v>0</v>
      </c>
      <c r="AJ428" s="16">
        <v>0</v>
      </c>
      <c r="AK428" s="16">
        <v>0</v>
      </c>
      <c r="AL428" s="16">
        <v>0</v>
      </c>
      <c r="AM428" s="16">
        <v>1</v>
      </c>
      <c r="AN428" s="16">
        <v>0</v>
      </c>
      <c r="AO428" s="16">
        <f t="shared" si="153"/>
        <v>0.23501629000000002</v>
      </c>
      <c r="AP428" s="16">
        <f t="shared" si="154"/>
        <v>0</v>
      </c>
      <c r="AQ428" s="16">
        <f t="shared" si="155"/>
        <v>0</v>
      </c>
      <c r="AR428" s="16">
        <f t="shared" si="156"/>
        <v>0</v>
      </c>
      <c r="AS428" s="16">
        <f t="shared" si="157"/>
        <v>0</v>
      </c>
      <c r="AT428" s="16">
        <f t="shared" si="158"/>
        <v>1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  <c r="BJ428" s="16">
        <v>0</v>
      </c>
      <c r="BK428" s="16">
        <v>0</v>
      </c>
      <c r="BL428" s="16">
        <v>0</v>
      </c>
      <c r="BM428" s="16">
        <v>0</v>
      </c>
      <c r="BN428" s="16">
        <v>0</v>
      </c>
      <c r="BO428" s="16">
        <v>0</v>
      </c>
      <c r="BP428" s="16">
        <v>0</v>
      </c>
      <c r="BQ428" s="16">
        <v>0.23501629000000002</v>
      </c>
      <c r="BR428" s="16">
        <v>0</v>
      </c>
      <c r="BS428" s="16">
        <v>0</v>
      </c>
      <c r="BT428" s="16">
        <v>0</v>
      </c>
      <c r="BU428" s="16">
        <v>0</v>
      </c>
      <c r="BV428" s="16">
        <v>1</v>
      </c>
      <c r="BW428" s="16">
        <v>0</v>
      </c>
      <c r="BX428" s="16">
        <v>0</v>
      </c>
      <c r="BY428" s="16">
        <f t="shared" si="159"/>
        <v>0.0003725780699999903</v>
      </c>
      <c r="BZ428" s="16">
        <f t="shared" si="160"/>
        <v>0.15878459598829545</v>
      </c>
      <c r="CA428" s="35"/>
    </row>
    <row r="429" spans="1:79" ht="45">
      <c r="A429" s="13"/>
      <c r="B429" s="65" t="s">
        <v>278</v>
      </c>
      <c r="C429" s="31" t="s">
        <v>276</v>
      </c>
      <c r="D429" s="16">
        <v>0.23464371193000003</v>
      </c>
      <c r="E429" s="16">
        <v>0</v>
      </c>
      <c r="F429" s="16">
        <f t="shared" si="147"/>
        <v>0.23464371193000003</v>
      </c>
      <c r="G429" s="16">
        <f t="shared" si="148"/>
        <v>0</v>
      </c>
      <c r="H429" s="16">
        <f t="shared" si="149"/>
        <v>0</v>
      </c>
      <c r="I429" s="16">
        <f t="shared" si="150"/>
        <v>0</v>
      </c>
      <c r="J429" s="16">
        <f t="shared" si="151"/>
        <v>0</v>
      </c>
      <c r="K429" s="16">
        <f t="shared" si="152"/>
        <v>1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0.23464371193000003</v>
      </c>
      <c r="AI429" s="16">
        <v>0</v>
      </c>
      <c r="AJ429" s="16">
        <v>0</v>
      </c>
      <c r="AK429" s="16">
        <v>0</v>
      </c>
      <c r="AL429" s="16">
        <v>0</v>
      </c>
      <c r="AM429" s="16">
        <v>1</v>
      </c>
      <c r="AN429" s="16">
        <v>0</v>
      </c>
      <c r="AO429" s="16">
        <f t="shared" si="153"/>
        <v>0.24836373</v>
      </c>
      <c r="AP429" s="16">
        <f t="shared" si="154"/>
        <v>0</v>
      </c>
      <c r="AQ429" s="16">
        <f t="shared" si="155"/>
        <v>0</v>
      </c>
      <c r="AR429" s="16">
        <f t="shared" si="156"/>
        <v>0</v>
      </c>
      <c r="AS429" s="16">
        <f t="shared" si="157"/>
        <v>0</v>
      </c>
      <c r="AT429" s="16">
        <f t="shared" si="158"/>
        <v>1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  <c r="BJ429" s="16">
        <v>0</v>
      </c>
      <c r="BK429" s="16">
        <v>0</v>
      </c>
      <c r="BL429" s="16">
        <v>0</v>
      </c>
      <c r="BM429" s="16">
        <v>0</v>
      </c>
      <c r="BN429" s="16">
        <v>0</v>
      </c>
      <c r="BO429" s="16">
        <v>0</v>
      </c>
      <c r="BP429" s="16">
        <v>0</v>
      </c>
      <c r="BQ429" s="16">
        <v>0.24836373</v>
      </c>
      <c r="BR429" s="16">
        <v>0</v>
      </c>
      <c r="BS429" s="16">
        <v>0</v>
      </c>
      <c r="BT429" s="16">
        <v>0</v>
      </c>
      <c r="BU429" s="16">
        <v>0</v>
      </c>
      <c r="BV429" s="16">
        <v>1</v>
      </c>
      <c r="BW429" s="16">
        <v>0</v>
      </c>
      <c r="BX429" s="16">
        <v>0</v>
      </c>
      <c r="BY429" s="16">
        <f t="shared" si="159"/>
        <v>0.013720018069999979</v>
      </c>
      <c r="BZ429" s="16">
        <f t="shared" si="160"/>
        <v>5.847170570713183</v>
      </c>
      <c r="CA429" s="35"/>
    </row>
    <row r="430" spans="1:79" ht="15">
      <c r="A430" s="13"/>
      <c r="B430" s="59" t="s">
        <v>166</v>
      </c>
      <c r="C430" s="31"/>
      <c r="D430" s="16">
        <v>0</v>
      </c>
      <c r="E430" s="16">
        <v>0</v>
      </c>
      <c r="F430" s="16">
        <f t="shared" si="147"/>
        <v>0</v>
      </c>
      <c r="G430" s="16">
        <f t="shared" si="148"/>
        <v>0</v>
      </c>
      <c r="H430" s="16">
        <f t="shared" si="149"/>
        <v>0</v>
      </c>
      <c r="I430" s="16">
        <f t="shared" si="150"/>
        <v>0</v>
      </c>
      <c r="J430" s="16">
        <f t="shared" si="151"/>
        <v>0</v>
      </c>
      <c r="K430" s="16">
        <f t="shared" si="152"/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f t="shared" si="153"/>
        <v>0</v>
      </c>
      <c r="AP430" s="16">
        <f t="shared" si="154"/>
        <v>0</v>
      </c>
      <c r="AQ430" s="16">
        <f t="shared" si="155"/>
        <v>0</v>
      </c>
      <c r="AR430" s="16">
        <f t="shared" si="156"/>
        <v>0</v>
      </c>
      <c r="AS430" s="16">
        <f t="shared" si="157"/>
        <v>0</v>
      </c>
      <c r="AT430" s="16">
        <f t="shared" si="158"/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16">
        <v>0</v>
      </c>
      <c r="BG430" s="16">
        <v>0</v>
      </c>
      <c r="BH430" s="16">
        <v>0</v>
      </c>
      <c r="BI430" s="16">
        <v>0</v>
      </c>
      <c r="BJ430" s="16">
        <v>0</v>
      </c>
      <c r="BK430" s="16">
        <v>0</v>
      </c>
      <c r="BL430" s="16">
        <v>0</v>
      </c>
      <c r="BM430" s="16">
        <v>0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  <c r="BW430" s="16">
        <v>0</v>
      </c>
      <c r="BX430" s="16">
        <v>0</v>
      </c>
      <c r="BY430" s="16">
        <f t="shared" si="159"/>
        <v>0</v>
      </c>
      <c r="BZ430" s="16"/>
      <c r="CA430" s="35"/>
    </row>
    <row r="431" spans="1:79" ht="60">
      <c r="A431" s="13"/>
      <c r="B431" s="57" t="s">
        <v>563</v>
      </c>
      <c r="C431" s="31" t="s">
        <v>276</v>
      </c>
      <c r="D431" s="16">
        <v>0.30153721906</v>
      </c>
      <c r="E431" s="16">
        <v>0</v>
      </c>
      <c r="F431" s="16">
        <f t="shared" si="147"/>
        <v>0.30153721906</v>
      </c>
      <c r="G431" s="16">
        <f t="shared" si="148"/>
        <v>0</v>
      </c>
      <c r="H431" s="16">
        <f t="shared" si="149"/>
        <v>0</v>
      </c>
      <c r="I431" s="16">
        <f t="shared" si="150"/>
        <v>0</v>
      </c>
      <c r="J431" s="16">
        <f t="shared" si="151"/>
        <v>0</v>
      </c>
      <c r="K431" s="16">
        <f t="shared" si="152"/>
        <v>1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0.30153721906</v>
      </c>
      <c r="AI431" s="16">
        <v>0</v>
      </c>
      <c r="AJ431" s="16">
        <v>0</v>
      </c>
      <c r="AK431" s="16">
        <v>0</v>
      </c>
      <c r="AL431" s="16">
        <v>0</v>
      </c>
      <c r="AM431" s="16">
        <v>1</v>
      </c>
      <c r="AN431" s="16">
        <v>0</v>
      </c>
      <c r="AO431" s="16">
        <f t="shared" si="153"/>
        <v>0</v>
      </c>
      <c r="AP431" s="16">
        <f t="shared" si="154"/>
        <v>0</v>
      </c>
      <c r="AQ431" s="16">
        <f t="shared" si="155"/>
        <v>0</v>
      </c>
      <c r="AR431" s="16">
        <f t="shared" si="156"/>
        <v>0</v>
      </c>
      <c r="AS431" s="16">
        <f t="shared" si="157"/>
        <v>0</v>
      </c>
      <c r="AT431" s="16">
        <f t="shared" si="158"/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16">
        <v>0</v>
      </c>
      <c r="BG431" s="16">
        <v>0</v>
      </c>
      <c r="BH431" s="16">
        <v>0</v>
      </c>
      <c r="BI431" s="16">
        <v>0</v>
      </c>
      <c r="BJ431" s="16">
        <v>0</v>
      </c>
      <c r="BK431" s="16">
        <v>0</v>
      </c>
      <c r="BL431" s="16">
        <v>0</v>
      </c>
      <c r="BM431" s="16">
        <v>0</v>
      </c>
      <c r="BN431" s="16">
        <v>0</v>
      </c>
      <c r="BO431" s="16">
        <v>0</v>
      </c>
      <c r="BP431" s="16">
        <v>0</v>
      </c>
      <c r="BQ431" s="16">
        <v>0</v>
      </c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f t="shared" si="159"/>
        <v>-0.30153721906</v>
      </c>
      <c r="BZ431" s="16">
        <f t="shared" si="160"/>
        <v>-100</v>
      </c>
      <c r="CA431" s="28" t="s">
        <v>648</v>
      </c>
    </row>
    <row r="432" spans="1:79" ht="60">
      <c r="A432" s="13"/>
      <c r="B432" s="57" t="s">
        <v>564</v>
      </c>
      <c r="C432" s="31" t="s">
        <v>276</v>
      </c>
      <c r="D432" s="16">
        <v>0.30153721906</v>
      </c>
      <c r="E432" s="16">
        <v>0</v>
      </c>
      <c r="F432" s="16">
        <f t="shared" si="147"/>
        <v>0.30153721906</v>
      </c>
      <c r="G432" s="16">
        <f t="shared" si="148"/>
        <v>0</v>
      </c>
      <c r="H432" s="16">
        <f t="shared" si="149"/>
        <v>0</v>
      </c>
      <c r="I432" s="16">
        <f t="shared" si="150"/>
        <v>0</v>
      </c>
      <c r="J432" s="16">
        <f t="shared" si="151"/>
        <v>0</v>
      </c>
      <c r="K432" s="16">
        <f t="shared" si="152"/>
        <v>1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0.30153721906</v>
      </c>
      <c r="AI432" s="16">
        <v>0</v>
      </c>
      <c r="AJ432" s="16">
        <v>0</v>
      </c>
      <c r="AK432" s="16">
        <v>0</v>
      </c>
      <c r="AL432" s="16">
        <v>0</v>
      </c>
      <c r="AM432" s="16">
        <v>1</v>
      </c>
      <c r="AN432" s="16">
        <v>0</v>
      </c>
      <c r="AO432" s="16">
        <f t="shared" si="153"/>
        <v>0</v>
      </c>
      <c r="AP432" s="16">
        <f t="shared" si="154"/>
        <v>0</v>
      </c>
      <c r="AQ432" s="16">
        <f t="shared" si="155"/>
        <v>0</v>
      </c>
      <c r="AR432" s="16">
        <f t="shared" si="156"/>
        <v>0</v>
      </c>
      <c r="AS432" s="16">
        <f t="shared" si="157"/>
        <v>0</v>
      </c>
      <c r="AT432" s="16">
        <f t="shared" si="158"/>
        <v>0</v>
      </c>
      <c r="AU432" s="16">
        <v>0</v>
      </c>
      <c r="AV432" s="16">
        <v>0</v>
      </c>
      <c r="AW432" s="16">
        <v>0</v>
      </c>
      <c r="AX432" s="16">
        <v>0</v>
      </c>
      <c r="AY432" s="16">
        <v>0</v>
      </c>
      <c r="AZ432" s="16">
        <v>0</v>
      </c>
      <c r="BA432" s="16">
        <v>0</v>
      </c>
      <c r="BB432" s="16">
        <v>0</v>
      </c>
      <c r="BC432" s="16">
        <v>0</v>
      </c>
      <c r="BD432" s="16">
        <v>0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  <c r="BJ432" s="16">
        <v>0</v>
      </c>
      <c r="BK432" s="16">
        <v>0</v>
      </c>
      <c r="BL432" s="16">
        <v>0</v>
      </c>
      <c r="BM432" s="16">
        <v>0</v>
      </c>
      <c r="BN432" s="16">
        <v>0</v>
      </c>
      <c r="BO432" s="16">
        <v>0</v>
      </c>
      <c r="BP432" s="16">
        <v>0</v>
      </c>
      <c r="BQ432" s="16">
        <v>0</v>
      </c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  <c r="BW432" s="16">
        <v>0</v>
      </c>
      <c r="BX432" s="16">
        <v>0</v>
      </c>
      <c r="BY432" s="16">
        <f t="shared" si="159"/>
        <v>-0.30153721906</v>
      </c>
      <c r="BZ432" s="16">
        <f t="shared" si="160"/>
        <v>-100</v>
      </c>
      <c r="CA432" s="28" t="s">
        <v>648</v>
      </c>
    </row>
    <row r="433" spans="1:79" ht="15">
      <c r="A433" s="13"/>
      <c r="B433" s="66" t="s">
        <v>221</v>
      </c>
      <c r="C433" s="31"/>
      <c r="D433" s="16">
        <v>0</v>
      </c>
      <c r="E433" s="16">
        <v>0</v>
      </c>
      <c r="F433" s="16">
        <f t="shared" si="147"/>
        <v>0</v>
      </c>
      <c r="G433" s="16">
        <f t="shared" si="148"/>
        <v>0</v>
      </c>
      <c r="H433" s="16">
        <f t="shared" si="149"/>
        <v>0</v>
      </c>
      <c r="I433" s="16">
        <f t="shared" si="150"/>
        <v>0</v>
      </c>
      <c r="J433" s="16">
        <f t="shared" si="151"/>
        <v>0</v>
      </c>
      <c r="K433" s="16">
        <f t="shared" si="152"/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f t="shared" si="153"/>
        <v>0</v>
      </c>
      <c r="AP433" s="16">
        <f t="shared" si="154"/>
        <v>0</v>
      </c>
      <c r="AQ433" s="16">
        <f t="shared" si="155"/>
        <v>0</v>
      </c>
      <c r="AR433" s="16">
        <f t="shared" si="156"/>
        <v>0</v>
      </c>
      <c r="AS433" s="16">
        <f t="shared" si="157"/>
        <v>0</v>
      </c>
      <c r="AT433" s="16">
        <f t="shared" si="158"/>
        <v>0</v>
      </c>
      <c r="AU433" s="16">
        <v>0</v>
      </c>
      <c r="AV433" s="16">
        <v>0</v>
      </c>
      <c r="AW433" s="16">
        <v>0</v>
      </c>
      <c r="AX433" s="16">
        <v>0</v>
      </c>
      <c r="AY433" s="16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16">
        <v>0</v>
      </c>
      <c r="BG433" s="16">
        <v>0</v>
      </c>
      <c r="BH433" s="16">
        <v>0</v>
      </c>
      <c r="BI433" s="16">
        <v>0</v>
      </c>
      <c r="BJ433" s="16">
        <v>0</v>
      </c>
      <c r="BK433" s="16">
        <v>0</v>
      </c>
      <c r="BL433" s="16">
        <v>0</v>
      </c>
      <c r="BM433" s="16">
        <v>0</v>
      </c>
      <c r="BN433" s="16">
        <v>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  <c r="BW433" s="16">
        <v>0</v>
      </c>
      <c r="BX433" s="16">
        <v>0</v>
      </c>
      <c r="BY433" s="16">
        <f t="shared" si="159"/>
        <v>0</v>
      </c>
      <c r="BZ433" s="16"/>
      <c r="CA433" s="35"/>
    </row>
    <row r="434" spans="1:79" ht="60">
      <c r="A434" s="13"/>
      <c r="B434" s="65" t="s">
        <v>279</v>
      </c>
      <c r="C434" s="31" t="s">
        <v>276</v>
      </c>
      <c r="D434" s="16">
        <v>0.23464371193000003</v>
      </c>
      <c r="E434" s="16">
        <v>0</v>
      </c>
      <c r="F434" s="16">
        <f t="shared" si="147"/>
        <v>0.23464371193000003</v>
      </c>
      <c r="G434" s="16">
        <f t="shared" si="148"/>
        <v>0</v>
      </c>
      <c r="H434" s="16">
        <f t="shared" si="149"/>
        <v>0</v>
      </c>
      <c r="I434" s="16">
        <f t="shared" si="150"/>
        <v>0</v>
      </c>
      <c r="J434" s="16">
        <f t="shared" si="151"/>
        <v>0</v>
      </c>
      <c r="K434" s="16">
        <f t="shared" si="152"/>
        <v>1</v>
      </c>
      <c r="L434" s="16">
        <v>0</v>
      </c>
      <c r="M434" s="16">
        <v>0.23464371193000003</v>
      </c>
      <c r="N434" s="16">
        <v>0</v>
      </c>
      <c r="O434" s="16">
        <v>0</v>
      </c>
      <c r="P434" s="16">
        <v>0</v>
      </c>
      <c r="Q434" s="16">
        <v>0</v>
      </c>
      <c r="R434" s="16">
        <v>1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f t="shared" si="153"/>
        <v>0.23103221000000002</v>
      </c>
      <c r="AP434" s="16">
        <f t="shared" si="154"/>
        <v>0</v>
      </c>
      <c r="AQ434" s="16">
        <f t="shared" si="155"/>
        <v>0</v>
      </c>
      <c r="AR434" s="16">
        <f t="shared" si="156"/>
        <v>0</v>
      </c>
      <c r="AS434" s="16">
        <f t="shared" si="157"/>
        <v>0</v>
      </c>
      <c r="AT434" s="16">
        <f t="shared" si="158"/>
        <v>1</v>
      </c>
      <c r="AU434" s="16">
        <v>0</v>
      </c>
      <c r="AV434" s="16">
        <v>0.23103221000000002</v>
      </c>
      <c r="AW434" s="16">
        <v>0</v>
      </c>
      <c r="AX434" s="16">
        <v>0</v>
      </c>
      <c r="AY434" s="16">
        <v>0</v>
      </c>
      <c r="AZ434" s="16">
        <v>0</v>
      </c>
      <c r="BA434" s="16">
        <v>1</v>
      </c>
      <c r="BB434" s="16">
        <v>0</v>
      </c>
      <c r="BC434" s="16">
        <v>0</v>
      </c>
      <c r="BD434" s="16">
        <v>0</v>
      </c>
      <c r="BE434" s="16">
        <v>0</v>
      </c>
      <c r="BF434" s="16">
        <v>0</v>
      </c>
      <c r="BG434" s="16">
        <v>0</v>
      </c>
      <c r="BH434" s="16">
        <v>0</v>
      </c>
      <c r="BI434" s="16">
        <v>0</v>
      </c>
      <c r="BJ434" s="16">
        <v>0</v>
      </c>
      <c r="BK434" s="16">
        <v>0</v>
      </c>
      <c r="BL434" s="16">
        <v>0</v>
      </c>
      <c r="BM434" s="16">
        <v>0</v>
      </c>
      <c r="BN434" s="16">
        <v>0</v>
      </c>
      <c r="BO434" s="16">
        <v>0</v>
      </c>
      <c r="BP434" s="16">
        <v>0</v>
      </c>
      <c r="BQ434" s="16">
        <v>0</v>
      </c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  <c r="BW434" s="16">
        <v>0</v>
      </c>
      <c r="BX434" s="16">
        <v>0</v>
      </c>
      <c r="BY434" s="16">
        <f t="shared" si="159"/>
        <v>-0.0036115019300000106</v>
      </c>
      <c r="BZ434" s="16">
        <f t="shared" si="160"/>
        <v>-1.5391428563307976</v>
      </c>
      <c r="CA434" s="28"/>
    </row>
    <row r="435" spans="1:79" ht="60">
      <c r="A435" s="13"/>
      <c r="B435" s="65" t="s">
        <v>565</v>
      </c>
      <c r="C435" s="31" t="s">
        <v>276</v>
      </c>
      <c r="D435" s="16">
        <v>0</v>
      </c>
      <c r="E435" s="16">
        <v>0</v>
      </c>
      <c r="F435" s="16">
        <f t="shared" si="147"/>
        <v>0</v>
      </c>
      <c r="G435" s="16">
        <f t="shared" si="148"/>
        <v>0</v>
      </c>
      <c r="H435" s="16">
        <f t="shared" si="149"/>
        <v>0</v>
      </c>
      <c r="I435" s="16">
        <f t="shared" si="150"/>
        <v>0</v>
      </c>
      <c r="J435" s="16">
        <f t="shared" si="151"/>
        <v>0</v>
      </c>
      <c r="K435" s="16">
        <f t="shared" si="152"/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f t="shared" si="153"/>
        <v>0</v>
      </c>
      <c r="AP435" s="16">
        <f t="shared" si="154"/>
        <v>0</v>
      </c>
      <c r="AQ435" s="16">
        <f t="shared" si="155"/>
        <v>0</v>
      </c>
      <c r="AR435" s="16">
        <f t="shared" si="156"/>
        <v>0</v>
      </c>
      <c r="AS435" s="16">
        <f t="shared" si="157"/>
        <v>0</v>
      </c>
      <c r="AT435" s="16">
        <f t="shared" si="158"/>
        <v>0</v>
      </c>
      <c r="AU435" s="16">
        <v>0</v>
      </c>
      <c r="AV435" s="16">
        <v>0</v>
      </c>
      <c r="AW435" s="16">
        <v>0</v>
      </c>
      <c r="AX435" s="16">
        <v>0</v>
      </c>
      <c r="AY435" s="16">
        <v>0</v>
      </c>
      <c r="AZ435" s="16">
        <v>0</v>
      </c>
      <c r="BA435" s="16">
        <v>0</v>
      </c>
      <c r="BB435" s="16">
        <v>0</v>
      </c>
      <c r="BC435" s="16">
        <v>0</v>
      </c>
      <c r="BD435" s="16">
        <v>0</v>
      </c>
      <c r="BE435" s="16">
        <v>0</v>
      </c>
      <c r="BF435" s="16">
        <v>0</v>
      </c>
      <c r="BG435" s="16">
        <v>0</v>
      </c>
      <c r="BH435" s="16">
        <v>0</v>
      </c>
      <c r="BI435" s="16">
        <v>0</v>
      </c>
      <c r="BJ435" s="16">
        <v>0</v>
      </c>
      <c r="BK435" s="16">
        <v>0</v>
      </c>
      <c r="BL435" s="16">
        <v>0</v>
      </c>
      <c r="BM435" s="16">
        <v>0</v>
      </c>
      <c r="BN435" s="16">
        <v>0</v>
      </c>
      <c r="BO435" s="16">
        <v>0</v>
      </c>
      <c r="BP435" s="16">
        <v>0</v>
      </c>
      <c r="BQ435" s="16">
        <v>0</v>
      </c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  <c r="BW435" s="16">
        <v>0</v>
      </c>
      <c r="BX435" s="16">
        <v>0</v>
      </c>
      <c r="BY435" s="16">
        <f t="shared" si="159"/>
        <v>0</v>
      </c>
      <c r="BZ435" s="16"/>
      <c r="CA435" s="35"/>
    </row>
    <row r="436" spans="1:79" ht="15">
      <c r="A436" s="13"/>
      <c r="B436" s="59" t="s">
        <v>168</v>
      </c>
      <c r="C436" s="31"/>
      <c r="D436" s="16">
        <v>0</v>
      </c>
      <c r="E436" s="16">
        <v>0</v>
      </c>
      <c r="F436" s="16">
        <f t="shared" si="147"/>
        <v>0</v>
      </c>
      <c r="G436" s="16">
        <f t="shared" si="148"/>
        <v>0</v>
      </c>
      <c r="H436" s="16">
        <f t="shared" si="149"/>
        <v>0</v>
      </c>
      <c r="I436" s="16">
        <f t="shared" si="150"/>
        <v>0</v>
      </c>
      <c r="J436" s="16">
        <f t="shared" si="151"/>
        <v>0</v>
      </c>
      <c r="K436" s="16">
        <f t="shared" si="152"/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f t="shared" si="153"/>
        <v>0</v>
      </c>
      <c r="AP436" s="16">
        <f t="shared" si="154"/>
        <v>0</v>
      </c>
      <c r="AQ436" s="16">
        <f t="shared" si="155"/>
        <v>0</v>
      </c>
      <c r="AR436" s="16">
        <f t="shared" si="156"/>
        <v>0</v>
      </c>
      <c r="AS436" s="16">
        <f t="shared" si="157"/>
        <v>0</v>
      </c>
      <c r="AT436" s="16">
        <f t="shared" si="158"/>
        <v>0</v>
      </c>
      <c r="AU436" s="16">
        <v>0</v>
      </c>
      <c r="AV436" s="16">
        <v>0</v>
      </c>
      <c r="AW436" s="16">
        <v>0</v>
      </c>
      <c r="AX436" s="16">
        <v>0</v>
      </c>
      <c r="AY436" s="16">
        <v>0</v>
      </c>
      <c r="AZ436" s="16">
        <v>0</v>
      </c>
      <c r="BA436" s="16">
        <v>0</v>
      </c>
      <c r="BB436" s="16">
        <v>0</v>
      </c>
      <c r="BC436" s="16">
        <v>0</v>
      </c>
      <c r="BD436" s="16">
        <v>0</v>
      </c>
      <c r="BE436" s="16">
        <v>0</v>
      </c>
      <c r="BF436" s="16">
        <v>0</v>
      </c>
      <c r="BG436" s="16">
        <v>0</v>
      </c>
      <c r="BH436" s="16">
        <v>0</v>
      </c>
      <c r="BI436" s="16">
        <v>0</v>
      </c>
      <c r="BJ436" s="16">
        <v>0</v>
      </c>
      <c r="BK436" s="16">
        <v>0</v>
      </c>
      <c r="BL436" s="16">
        <v>0</v>
      </c>
      <c r="BM436" s="16">
        <v>0</v>
      </c>
      <c r="BN436" s="16">
        <v>0</v>
      </c>
      <c r="BO436" s="16">
        <v>0</v>
      </c>
      <c r="BP436" s="16">
        <v>0</v>
      </c>
      <c r="BQ436" s="16">
        <v>0</v>
      </c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  <c r="BW436" s="16">
        <v>0</v>
      </c>
      <c r="BX436" s="16">
        <v>0</v>
      </c>
      <c r="BY436" s="16">
        <f t="shared" si="159"/>
        <v>0</v>
      </c>
      <c r="BZ436" s="16"/>
      <c r="CA436" s="35"/>
    </row>
    <row r="437" spans="1:79" ht="60">
      <c r="A437" s="13"/>
      <c r="B437" s="56" t="s">
        <v>280</v>
      </c>
      <c r="C437" s="31" t="s">
        <v>276</v>
      </c>
      <c r="D437" s="16">
        <v>0.23464371193000003</v>
      </c>
      <c r="E437" s="16">
        <v>0</v>
      </c>
      <c r="F437" s="16">
        <f t="shared" si="147"/>
        <v>0.23464371193000003</v>
      </c>
      <c r="G437" s="16">
        <f t="shared" si="148"/>
        <v>0</v>
      </c>
      <c r="H437" s="16">
        <f t="shared" si="149"/>
        <v>0</v>
      </c>
      <c r="I437" s="16">
        <f t="shared" si="150"/>
        <v>0</v>
      </c>
      <c r="J437" s="16">
        <f t="shared" si="151"/>
        <v>0</v>
      </c>
      <c r="K437" s="16">
        <f t="shared" si="152"/>
        <v>1</v>
      </c>
      <c r="L437" s="16">
        <v>0</v>
      </c>
      <c r="M437" s="16">
        <v>0.23464371193000003</v>
      </c>
      <c r="N437" s="16">
        <v>0</v>
      </c>
      <c r="O437" s="16">
        <v>0</v>
      </c>
      <c r="P437" s="16">
        <v>0</v>
      </c>
      <c r="Q437" s="16">
        <v>0</v>
      </c>
      <c r="R437" s="16">
        <v>1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f t="shared" si="153"/>
        <v>0.239427</v>
      </c>
      <c r="AP437" s="16">
        <f t="shared" si="154"/>
        <v>0</v>
      </c>
      <c r="AQ437" s="16">
        <f t="shared" si="155"/>
        <v>0</v>
      </c>
      <c r="AR437" s="16">
        <f t="shared" si="156"/>
        <v>0</v>
      </c>
      <c r="AS437" s="16">
        <f t="shared" si="157"/>
        <v>0</v>
      </c>
      <c r="AT437" s="16">
        <f t="shared" si="158"/>
        <v>1</v>
      </c>
      <c r="AU437" s="16">
        <v>0</v>
      </c>
      <c r="AV437" s="16">
        <v>0.239427</v>
      </c>
      <c r="AW437" s="16">
        <v>0</v>
      </c>
      <c r="AX437" s="16">
        <v>0</v>
      </c>
      <c r="AY437" s="16">
        <v>0</v>
      </c>
      <c r="AZ437" s="16">
        <v>0</v>
      </c>
      <c r="BA437" s="16">
        <v>1</v>
      </c>
      <c r="BB437" s="16">
        <v>0</v>
      </c>
      <c r="BC437" s="16">
        <v>0</v>
      </c>
      <c r="BD437" s="16">
        <v>0</v>
      </c>
      <c r="BE437" s="16">
        <v>0</v>
      </c>
      <c r="BF437" s="16">
        <v>0</v>
      </c>
      <c r="BG437" s="16">
        <v>0</v>
      </c>
      <c r="BH437" s="16">
        <v>0</v>
      </c>
      <c r="BI437" s="16">
        <v>0</v>
      </c>
      <c r="BJ437" s="16">
        <v>0</v>
      </c>
      <c r="BK437" s="16">
        <v>0</v>
      </c>
      <c r="BL437" s="16">
        <v>0</v>
      </c>
      <c r="BM437" s="16">
        <v>0</v>
      </c>
      <c r="BN437" s="16">
        <v>0</v>
      </c>
      <c r="BO437" s="16">
        <v>0</v>
      </c>
      <c r="BP437" s="16">
        <v>0</v>
      </c>
      <c r="BQ437" s="16">
        <v>0</v>
      </c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  <c r="BW437" s="16">
        <v>0</v>
      </c>
      <c r="BX437" s="16">
        <v>0</v>
      </c>
      <c r="BY437" s="16">
        <f t="shared" si="159"/>
        <v>0.004783288069999975</v>
      </c>
      <c r="BZ437" s="16">
        <f t="shared" si="160"/>
        <v>2.038532390515092</v>
      </c>
      <c r="CA437" s="28"/>
    </row>
    <row r="438" spans="1:79" ht="15">
      <c r="A438" s="13"/>
      <c r="B438" s="66" t="s">
        <v>225</v>
      </c>
      <c r="C438" s="31"/>
      <c r="D438" s="16">
        <v>0</v>
      </c>
      <c r="E438" s="16">
        <v>0</v>
      </c>
      <c r="F438" s="16">
        <f t="shared" si="147"/>
        <v>0</v>
      </c>
      <c r="G438" s="16">
        <f t="shared" si="148"/>
        <v>0</v>
      </c>
      <c r="H438" s="16">
        <f t="shared" si="149"/>
        <v>0</v>
      </c>
      <c r="I438" s="16">
        <f t="shared" si="150"/>
        <v>0</v>
      </c>
      <c r="J438" s="16">
        <f t="shared" si="151"/>
        <v>0</v>
      </c>
      <c r="K438" s="16">
        <f t="shared" si="152"/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f t="shared" si="153"/>
        <v>0</v>
      </c>
      <c r="AP438" s="16">
        <f t="shared" si="154"/>
        <v>0</v>
      </c>
      <c r="AQ438" s="16">
        <f t="shared" si="155"/>
        <v>0</v>
      </c>
      <c r="AR438" s="16">
        <f t="shared" si="156"/>
        <v>0</v>
      </c>
      <c r="AS438" s="16">
        <f t="shared" si="157"/>
        <v>0</v>
      </c>
      <c r="AT438" s="16">
        <f t="shared" si="158"/>
        <v>0</v>
      </c>
      <c r="AU438" s="16">
        <v>0</v>
      </c>
      <c r="AV438" s="16">
        <v>0</v>
      </c>
      <c r="AW438" s="16">
        <v>0</v>
      </c>
      <c r="AX438" s="16">
        <v>0</v>
      </c>
      <c r="AY438" s="16">
        <v>0</v>
      </c>
      <c r="AZ438" s="16">
        <v>0</v>
      </c>
      <c r="BA438" s="16">
        <v>0</v>
      </c>
      <c r="BB438" s="16">
        <v>0</v>
      </c>
      <c r="BC438" s="16">
        <v>0</v>
      </c>
      <c r="BD438" s="16">
        <v>0</v>
      </c>
      <c r="BE438" s="16">
        <v>0</v>
      </c>
      <c r="BF438" s="16">
        <v>0</v>
      </c>
      <c r="BG438" s="16">
        <v>0</v>
      </c>
      <c r="BH438" s="16">
        <v>0</v>
      </c>
      <c r="BI438" s="16">
        <v>0</v>
      </c>
      <c r="BJ438" s="16">
        <v>0</v>
      </c>
      <c r="BK438" s="16">
        <v>0</v>
      </c>
      <c r="BL438" s="16">
        <v>0</v>
      </c>
      <c r="BM438" s="16">
        <v>0</v>
      </c>
      <c r="BN438" s="16">
        <v>0</v>
      </c>
      <c r="BO438" s="16">
        <v>0</v>
      </c>
      <c r="BP438" s="16">
        <v>0</v>
      </c>
      <c r="BQ438" s="16">
        <v>0</v>
      </c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  <c r="BW438" s="16">
        <v>0</v>
      </c>
      <c r="BX438" s="16">
        <v>0</v>
      </c>
      <c r="BY438" s="16">
        <f t="shared" si="159"/>
        <v>0</v>
      </c>
      <c r="BZ438" s="16"/>
      <c r="CA438" s="35"/>
    </row>
    <row r="439" spans="1:79" ht="60">
      <c r="A439" s="13"/>
      <c r="B439" s="46" t="s">
        <v>566</v>
      </c>
      <c r="C439" s="31" t="s">
        <v>276</v>
      </c>
      <c r="D439" s="16">
        <v>0</v>
      </c>
      <c r="E439" s="16">
        <v>0</v>
      </c>
      <c r="F439" s="16">
        <f t="shared" si="147"/>
        <v>0</v>
      </c>
      <c r="G439" s="16">
        <f t="shared" si="148"/>
        <v>0</v>
      </c>
      <c r="H439" s="16">
        <f t="shared" si="149"/>
        <v>0</v>
      </c>
      <c r="I439" s="16">
        <f t="shared" si="150"/>
        <v>0</v>
      </c>
      <c r="J439" s="16">
        <f t="shared" si="151"/>
        <v>0</v>
      </c>
      <c r="K439" s="16">
        <f t="shared" si="152"/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f t="shared" si="153"/>
        <v>0</v>
      </c>
      <c r="AP439" s="16">
        <f t="shared" si="154"/>
        <v>0</v>
      </c>
      <c r="AQ439" s="16">
        <f t="shared" si="155"/>
        <v>0</v>
      </c>
      <c r="AR439" s="16">
        <f t="shared" si="156"/>
        <v>0</v>
      </c>
      <c r="AS439" s="16">
        <f t="shared" si="157"/>
        <v>0</v>
      </c>
      <c r="AT439" s="16">
        <f t="shared" si="158"/>
        <v>0</v>
      </c>
      <c r="AU439" s="16">
        <v>0</v>
      </c>
      <c r="AV439" s="16">
        <v>0</v>
      </c>
      <c r="AW439" s="16">
        <v>0</v>
      </c>
      <c r="AX439" s="16">
        <v>0</v>
      </c>
      <c r="AY439" s="16">
        <v>0</v>
      </c>
      <c r="AZ439" s="16">
        <v>0</v>
      </c>
      <c r="BA439" s="16">
        <v>0</v>
      </c>
      <c r="BB439" s="16">
        <v>0</v>
      </c>
      <c r="BC439" s="16">
        <v>0</v>
      </c>
      <c r="BD439" s="16">
        <v>0</v>
      </c>
      <c r="BE439" s="16">
        <v>0</v>
      </c>
      <c r="BF439" s="16">
        <v>0</v>
      </c>
      <c r="BG439" s="16">
        <v>0</v>
      </c>
      <c r="BH439" s="16">
        <v>0</v>
      </c>
      <c r="BI439" s="16">
        <v>0</v>
      </c>
      <c r="BJ439" s="16">
        <v>0</v>
      </c>
      <c r="BK439" s="16">
        <v>0</v>
      </c>
      <c r="BL439" s="16">
        <v>0</v>
      </c>
      <c r="BM439" s="16">
        <v>0</v>
      </c>
      <c r="BN439" s="16">
        <v>0</v>
      </c>
      <c r="BO439" s="16">
        <v>0</v>
      </c>
      <c r="BP439" s="16">
        <v>0</v>
      </c>
      <c r="BQ439" s="16">
        <v>0</v>
      </c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  <c r="BW439" s="16">
        <v>0</v>
      </c>
      <c r="BX439" s="16">
        <v>0</v>
      </c>
      <c r="BY439" s="16">
        <f t="shared" si="159"/>
        <v>0</v>
      </c>
      <c r="BZ439" s="16"/>
      <c r="CA439" s="35"/>
    </row>
    <row r="440" spans="1:79" ht="25.5">
      <c r="A440" s="13" t="s">
        <v>200</v>
      </c>
      <c r="B440" s="32" t="s">
        <v>201</v>
      </c>
      <c r="C440" s="31"/>
      <c r="D440" s="16">
        <v>0</v>
      </c>
      <c r="E440" s="16">
        <v>0</v>
      </c>
      <c r="F440" s="16">
        <f t="shared" si="147"/>
        <v>0</v>
      </c>
      <c r="G440" s="16">
        <f t="shared" si="148"/>
        <v>0</v>
      </c>
      <c r="H440" s="16">
        <f t="shared" si="149"/>
        <v>0</v>
      </c>
      <c r="I440" s="16">
        <f t="shared" si="150"/>
        <v>0</v>
      </c>
      <c r="J440" s="16">
        <f t="shared" si="151"/>
        <v>0</v>
      </c>
      <c r="K440" s="16">
        <f t="shared" si="152"/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f t="shared" si="153"/>
        <v>0</v>
      </c>
      <c r="AP440" s="16">
        <f t="shared" si="154"/>
        <v>0</v>
      </c>
      <c r="AQ440" s="16">
        <f t="shared" si="155"/>
        <v>0</v>
      </c>
      <c r="AR440" s="16">
        <f t="shared" si="156"/>
        <v>0</v>
      </c>
      <c r="AS440" s="16">
        <f t="shared" si="157"/>
        <v>0</v>
      </c>
      <c r="AT440" s="16">
        <f t="shared" si="158"/>
        <v>0</v>
      </c>
      <c r="AU440" s="16">
        <v>0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0</v>
      </c>
      <c r="BB440" s="16">
        <v>0</v>
      </c>
      <c r="BC440" s="16">
        <v>0</v>
      </c>
      <c r="BD440" s="16">
        <v>0</v>
      </c>
      <c r="BE440" s="16">
        <v>0</v>
      </c>
      <c r="BF440" s="16">
        <v>0</v>
      </c>
      <c r="BG440" s="16">
        <v>0</v>
      </c>
      <c r="BH440" s="16">
        <v>0</v>
      </c>
      <c r="BI440" s="16">
        <v>0</v>
      </c>
      <c r="BJ440" s="16">
        <v>0</v>
      </c>
      <c r="BK440" s="16">
        <v>0</v>
      </c>
      <c r="BL440" s="16">
        <v>0</v>
      </c>
      <c r="BM440" s="16">
        <v>0</v>
      </c>
      <c r="BN440" s="16">
        <v>0</v>
      </c>
      <c r="BO440" s="16">
        <v>0</v>
      </c>
      <c r="BP440" s="16">
        <v>0</v>
      </c>
      <c r="BQ440" s="16">
        <v>0</v>
      </c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  <c r="BW440" s="16">
        <v>0</v>
      </c>
      <c r="BX440" s="16">
        <v>0</v>
      </c>
      <c r="BY440" s="16">
        <f t="shared" si="159"/>
        <v>0</v>
      </c>
      <c r="BZ440" s="16"/>
      <c r="CA440" s="35"/>
    </row>
    <row r="441" spans="1:79" ht="38.25">
      <c r="A441" s="13" t="s">
        <v>202</v>
      </c>
      <c r="B441" s="32" t="s">
        <v>203</v>
      </c>
      <c r="C441" s="31"/>
      <c r="D441" s="16">
        <v>0</v>
      </c>
      <c r="E441" s="16">
        <v>0</v>
      </c>
      <c r="F441" s="16">
        <f t="shared" si="147"/>
        <v>0</v>
      </c>
      <c r="G441" s="16">
        <f t="shared" si="148"/>
        <v>0</v>
      </c>
      <c r="H441" s="16">
        <f t="shared" si="149"/>
        <v>0</v>
      </c>
      <c r="I441" s="16">
        <f t="shared" si="150"/>
        <v>0</v>
      </c>
      <c r="J441" s="16">
        <f t="shared" si="151"/>
        <v>0</v>
      </c>
      <c r="K441" s="16">
        <f t="shared" si="152"/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f t="shared" si="153"/>
        <v>0</v>
      </c>
      <c r="AP441" s="16">
        <f t="shared" si="154"/>
        <v>0</v>
      </c>
      <c r="AQ441" s="16">
        <f t="shared" si="155"/>
        <v>0</v>
      </c>
      <c r="AR441" s="16">
        <f t="shared" si="156"/>
        <v>0</v>
      </c>
      <c r="AS441" s="16">
        <f t="shared" si="157"/>
        <v>0</v>
      </c>
      <c r="AT441" s="16">
        <f t="shared" si="158"/>
        <v>0</v>
      </c>
      <c r="AU441" s="16">
        <v>0</v>
      </c>
      <c r="AV441" s="16">
        <v>0</v>
      </c>
      <c r="AW441" s="16">
        <v>0</v>
      </c>
      <c r="AX441" s="16">
        <v>0</v>
      </c>
      <c r="AY441" s="16">
        <v>0</v>
      </c>
      <c r="AZ441" s="16">
        <v>0</v>
      </c>
      <c r="BA441" s="16">
        <v>0</v>
      </c>
      <c r="BB441" s="16">
        <v>0</v>
      </c>
      <c r="BC441" s="16">
        <v>0</v>
      </c>
      <c r="BD441" s="16">
        <v>0</v>
      </c>
      <c r="BE441" s="16">
        <v>0</v>
      </c>
      <c r="BF441" s="16">
        <v>0</v>
      </c>
      <c r="BG441" s="16">
        <v>0</v>
      </c>
      <c r="BH441" s="16">
        <v>0</v>
      </c>
      <c r="BI441" s="16">
        <v>0</v>
      </c>
      <c r="BJ441" s="16">
        <v>0</v>
      </c>
      <c r="BK441" s="16">
        <v>0</v>
      </c>
      <c r="BL441" s="16">
        <v>0</v>
      </c>
      <c r="BM441" s="16">
        <v>0</v>
      </c>
      <c r="BN441" s="16">
        <v>0</v>
      </c>
      <c r="BO441" s="16">
        <v>0</v>
      </c>
      <c r="BP441" s="16">
        <v>0</v>
      </c>
      <c r="BQ441" s="16">
        <v>0</v>
      </c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  <c r="BW441" s="16">
        <v>0</v>
      </c>
      <c r="BX441" s="16">
        <v>0</v>
      </c>
      <c r="BY441" s="16">
        <f t="shared" si="159"/>
        <v>0</v>
      </c>
      <c r="BZ441" s="16"/>
      <c r="CA441" s="35"/>
    </row>
    <row r="442" spans="1:79" ht="25.5">
      <c r="A442" s="20" t="s">
        <v>204</v>
      </c>
      <c r="B442" s="32" t="s">
        <v>205</v>
      </c>
      <c r="C442" s="75" t="s">
        <v>109</v>
      </c>
      <c r="D442" s="16">
        <v>30.08178594107534</v>
      </c>
      <c r="E442" s="16">
        <v>0</v>
      </c>
      <c r="F442" s="16">
        <f t="shared" si="147"/>
        <v>30.08178594107534</v>
      </c>
      <c r="G442" s="16">
        <f t="shared" si="148"/>
        <v>0</v>
      </c>
      <c r="H442" s="16">
        <f t="shared" si="149"/>
        <v>0</v>
      </c>
      <c r="I442" s="16">
        <f t="shared" si="150"/>
        <v>0</v>
      </c>
      <c r="J442" s="16">
        <f t="shared" si="151"/>
        <v>0</v>
      </c>
      <c r="K442" s="16">
        <f t="shared" si="152"/>
        <v>18</v>
      </c>
      <c r="L442" s="16">
        <v>0</v>
      </c>
      <c r="M442" s="16">
        <f>M444</f>
        <v>5.92138611</v>
      </c>
      <c r="N442" s="16">
        <f aca="true" t="shared" si="165" ref="N442:AM442">N444</f>
        <v>0</v>
      </c>
      <c r="O442" s="16">
        <f t="shared" si="165"/>
        <v>0</v>
      </c>
      <c r="P442" s="16">
        <f t="shared" si="165"/>
        <v>0</v>
      </c>
      <c r="Q442" s="16">
        <f t="shared" si="165"/>
        <v>0</v>
      </c>
      <c r="R442" s="16">
        <f t="shared" si="165"/>
        <v>8</v>
      </c>
      <c r="S442" s="16">
        <f t="shared" si="165"/>
        <v>0</v>
      </c>
      <c r="T442" s="16">
        <f t="shared" si="165"/>
        <v>1.42982292595</v>
      </c>
      <c r="U442" s="16">
        <f t="shared" si="165"/>
        <v>0</v>
      </c>
      <c r="V442" s="16">
        <f t="shared" si="165"/>
        <v>0</v>
      </c>
      <c r="W442" s="16">
        <f t="shared" si="165"/>
        <v>0</v>
      </c>
      <c r="X442" s="16">
        <f t="shared" si="165"/>
        <v>0</v>
      </c>
      <c r="Y442" s="16">
        <f t="shared" si="165"/>
        <v>3</v>
      </c>
      <c r="Z442" s="16">
        <f t="shared" si="165"/>
        <v>0</v>
      </c>
      <c r="AA442" s="16">
        <f t="shared" si="165"/>
        <v>5.369196979294927</v>
      </c>
      <c r="AB442" s="16">
        <f t="shared" si="165"/>
        <v>0</v>
      </c>
      <c r="AC442" s="16">
        <f t="shared" si="165"/>
        <v>0</v>
      </c>
      <c r="AD442" s="16">
        <f t="shared" si="165"/>
        <v>0</v>
      </c>
      <c r="AE442" s="16">
        <f t="shared" si="165"/>
        <v>0</v>
      </c>
      <c r="AF442" s="16">
        <f t="shared" si="165"/>
        <v>1</v>
      </c>
      <c r="AG442" s="16">
        <f t="shared" si="165"/>
        <v>0</v>
      </c>
      <c r="AH442" s="16">
        <f t="shared" si="165"/>
        <v>17.361379925830413</v>
      </c>
      <c r="AI442" s="16">
        <f t="shared" si="165"/>
        <v>0</v>
      </c>
      <c r="AJ442" s="16">
        <f t="shared" si="165"/>
        <v>0</v>
      </c>
      <c r="AK442" s="16">
        <f t="shared" si="165"/>
        <v>0</v>
      </c>
      <c r="AL442" s="16">
        <f t="shared" si="165"/>
        <v>0</v>
      </c>
      <c r="AM442" s="16">
        <f t="shared" si="165"/>
        <v>6</v>
      </c>
      <c r="AN442" s="16">
        <v>0</v>
      </c>
      <c r="AO442" s="16">
        <f t="shared" si="153"/>
        <v>30.686418909999997</v>
      </c>
      <c r="AP442" s="16">
        <f t="shared" si="154"/>
        <v>0</v>
      </c>
      <c r="AQ442" s="16">
        <f t="shared" si="155"/>
        <v>0</v>
      </c>
      <c r="AR442" s="16">
        <f t="shared" si="156"/>
        <v>0</v>
      </c>
      <c r="AS442" s="16">
        <f t="shared" si="157"/>
        <v>0</v>
      </c>
      <c r="AT442" s="16">
        <f t="shared" si="158"/>
        <v>15</v>
      </c>
      <c r="AU442" s="16">
        <v>0</v>
      </c>
      <c r="AV442" s="16">
        <v>5.921386099999999</v>
      </c>
      <c r="AW442" s="16">
        <f aca="true" t="shared" si="166" ref="AW442:BV442">AW443+AW444</f>
        <v>0</v>
      </c>
      <c r="AX442" s="16">
        <f t="shared" si="166"/>
        <v>0</v>
      </c>
      <c r="AY442" s="16">
        <f t="shared" si="166"/>
        <v>0</v>
      </c>
      <c r="AZ442" s="16">
        <f t="shared" si="166"/>
        <v>0</v>
      </c>
      <c r="BA442" s="16">
        <f t="shared" si="166"/>
        <v>8</v>
      </c>
      <c r="BB442" s="16">
        <f t="shared" si="166"/>
        <v>0</v>
      </c>
      <c r="BC442" s="16">
        <f t="shared" si="166"/>
        <v>0.29789845000000004</v>
      </c>
      <c r="BD442" s="16">
        <f t="shared" si="166"/>
        <v>0</v>
      </c>
      <c r="BE442" s="16">
        <f t="shared" si="166"/>
        <v>0</v>
      </c>
      <c r="BF442" s="16">
        <f t="shared" si="166"/>
        <v>0</v>
      </c>
      <c r="BG442" s="16">
        <f t="shared" si="166"/>
        <v>0</v>
      </c>
      <c r="BH442" s="16">
        <f t="shared" si="166"/>
        <v>0</v>
      </c>
      <c r="BI442" s="16">
        <f t="shared" si="166"/>
        <v>0</v>
      </c>
      <c r="BJ442" s="16">
        <f t="shared" si="166"/>
        <v>11.402038529999999</v>
      </c>
      <c r="BK442" s="16">
        <f t="shared" si="166"/>
        <v>0</v>
      </c>
      <c r="BL442" s="16">
        <f t="shared" si="166"/>
        <v>0</v>
      </c>
      <c r="BM442" s="16">
        <f t="shared" si="166"/>
        <v>0</v>
      </c>
      <c r="BN442" s="16">
        <f t="shared" si="166"/>
        <v>0</v>
      </c>
      <c r="BO442" s="16">
        <f t="shared" si="166"/>
        <v>2</v>
      </c>
      <c r="BP442" s="16">
        <f t="shared" si="166"/>
        <v>0</v>
      </c>
      <c r="BQ442" s="16">
        <v>13.06509583</v>
      </c>
      <c r="BR442" s="16">
        <f t="shared" si="166"/>
        <v>0</v>
      </c>
      <c r="BS442" s="16">
        <f t="shared" si="166"/>
        <v>0</v>
      </c>
      <c r="BT442" s="16">
        <f t="shared" si="166"/>
        <v>0</v>
      </c>
      <c r="BU442" s="16">
        <f t="shared" si="166"/>
        <v>0</v>
      </c>
      <c r="BV442" s="16">
        <f t="shared" si="166"/>
        <v>5</v>
      </c>
      <c r="BW442" s="16">
        <v>0</v>
      </c>
      <c r="BX442" s="16">
        <v>0</v>
      </c>
      <c r="BY442" s="16">
        <f t="shared" si="159"/>
        <v>0.6046329689246583</v>
      </c>
      <c r="BZ442" s="16">
        <f t="shared" si="160"/>
        <v>2.0099636707375774</v>
      </c>
      <c r="CA442" s="35"/>
    </row>
    <row r="443" spans="1:79" ht="25.5">
      <c r="A443" s="20" t="s">
        <v>206</v>
      </c>
      <c r="B443" s="32" t="s">
        <v>207</v>
      </c>
      <c r="C443" s="30"/>
      <c r="D443" s="16">
        <v>0</v>
      </c>
      <c r="E443" s="16">
        <v>0</v>
      </c>
      <c r="F443" s="16">
        <f t="shared" si="147"/>
        <v>0</v>
      </c>
      <c r="G443" s="16">
        <f t="shared" si="148"/>
        <v>0</v>
      </c>
      <c r="H443" s="16">
        <f t="shared" si="149"/>
        <v>0</v>
      </c>
      <c r="I443" s="16">
        <f t="shared" si="150"/>
        <v>0</v>
      </c>
      <c r="J443" s="16">
        <f t="shared" si="151"/>
        <v>0</v>
      </c>
      <c r="K443" s="16">
        <f t="shared" si="152"/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f t="shared" si="153"/>
        <v>0</v>
      </c>
      <c r="AP443" s="16">
        <f t="shared" si="154"/>
        <v>0</v>
      </c>
      <c r="AQ443" s="16">
        <f t="shared" si="155"/>
        <v>0</v>
      </c>
      <c r="AR443" s="16">
        <f t="shared" si="156"/>
        <v>0</v>
      </c>
      <c r="AS443" s="16">
        <f t="shared" si="157"/>
        <v>0</v>
      </c>
      <c r="AT443" s="16">
        <f t="shared" si="158"/>
        <v>0</v>
      </c>
      <c r="AU443" s="16">
        <v>0</v>
      </c>
      <c r="AV443" s="16">
        <v>0</v>
      </c>
      <c r="AW443" s="16">
        <v>0</v>
      </c>
      <c r="AX443" s="16">
        <v>0</v>
      </c>
      <c r="AY443" s="16">
        <v>0</v>
      </c>
      <c r="AZ443" s="16">
        <v>0</v>
      </c>
      <c r="BA443" s="16">
        <v>0</v>
      </c>
      <c r="BB443" s="16">
        <v>0</v>
      </c>
      <c r="BC443" s="16">
        <v>0</v>
      </c>
      <c r="BD443" s="16">
        <v>0</v>
      </c>
      <c r="BE443" s="16">
        <v>0</v>
      </c>
      <c r="BF443" s="16">
        <v>0</v>
      </c>
      <c r="BG443" s="16">
        <v>0</v>
      </c>
      <c r="BH443" s="16">
        <v>0</v>
      </c>
      <c r="BI443" s="16">
        <v>0</v>
      </c>
      <c r="BJ443" s="16">
        <v>0</v>
      </c>
      <c r="BK443" s="16">
        <v>0</v>
      </c>
      <c r="BL443" s="16">
        <v>0</v>
      </c>
      <c r="BM443" s="16">
        <v>0</v>
      </c>
      <c r="BN443" s="16">
        <v>0</v>
      </c>
      <c r="BO443" s="16">
        <v>0</v>
      </c>
      <c r="BP443" s="16">
        <v>0</v>
      </c>
      <c r="BQ443" s="16">
        <v>0</v>
      </c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  <c r="BW443" s="16">
        <v>0</v>
      </c>
      <c r="BX443" s="16">
        <v>0</v>
      </c>
      <c r="BY443" s="16">
        <f t="shared" si="159"/>
        <v>0</v>
      </c>
      <c r="BZ443" s="16"/>
      <c r="CA443" s="35"/>
    </row>
    <row r="444" spans="1:79" ht="25.5">
      <c r="A444" s="20" t="s">
        <v>208</v>
      </c>
      <c r="B444" s="32" t="s">
        <v>209</v>
      </c>
      <c r="C444" s="75" t="s">
        <v>109</v>
      </c>
      <c r="D444" s="16">
        <v>30.08178594107534</v>
      </c>
      <c r="E444" s="16">
        <v>0</v>
      </c>
      <c r="F444" s="16">
        <f t="shared" si="147"/>
        <v>30.08178594107534</v>
      </c>
      <c r="G444" s="16">
        <f t="shared" si="148"/>
        <v>0</v>
      </c>
      <c r="H444" s="16">
        <f t="shared" si="149"/>
        <v>0</v>
      </c>
      <c r="I444" s="16">
        <f t="shared" si="150"/>
        <v>0</v>
      </c>
      <c r="J444" s="16">
        <f t="shared" si="151"/>
        <v>0</v>
      </c>
      <c r="K444" s="16">
        <f t="shared" si="152"/>
        <v>18</v>
      </c>
      <c r="L444" s="16">
        <v>0</v>
      </c>
      <c r="M444" s="16">
        <f>M445+M466+M468+M470</f>
        <v>5.92138611</v>
      </c>
      <c r="N444" s="16">
        <f aca="true" t="shared" si="167" ref="N444:AM444">N445+N466+N468+N470</f>
        <v>0</v>
      </c>
      <c r="O444" s="16">
        <f t="shared" si="167"/>
        <v>0</v>
      </c>
      <c r="P444" s="16">
        <f t="shared" si="167"/>
        <v>0</v>
      </c>
      <c r="Q444" s="16">
        <f t="shared" si="167"/>
        <v>0</v>
      </c>
      <c r="R444" s="16">
        <f t="shared" si="167"/>
        <v>8</v>
      </c>
      <c r="S444" s="16">
        <f t="shared" si="167"/>
        <v>0</v>
      </c>
      <c r="T444" s="16">
        <f t="shared" si="167"/>
        <v>1.42982292595</v>
      </c>
      <c r="U444" s="16">
        <f t="shared" si="167"/>
        <v>0</v>
      </c>
      <c r="V444" s="16">
        <f t="shared" si="167"/>
        <v>0</v>
      </c>
      <c r="W444" s="16">
        <f t="shared" si="167"/>
        <v>0</v>
      </c>
      <c r="X444" s="16">
        <f t="shared" si="167"/>
        <v>0</v>
      </c>
      <c r="Y444" s="16">
        <f t="shared" si="167"/>
        <v>3</v>
      </c>
      <c r="Z444" s="16">
        <f t="shared" si="167"/>
        <v>0</v>
      </c>
      <c r="AA444" s="16">
        <f t="shared" si="167"/>
        <v>5.369196979294927</v>
      </c>
      <c r="AB444" s="16">
        <f t="shared" si="167"/>
        <v>0</v>
      </c>
      <c r="AC444" s="16">
        <f t="shared" si="167"/>
        <v>0</v>
      </c>
      <c r="AD444" s="16">
        <f t="shared" si="167"/>
        <v>0</v>
      </c>
      <c r="AE444" s="16">
        <f t="shared" si="167"/>
        <v>0</v>
      </c>
      <c r="AF444" s="16">
        <f t="shared" si="167"/>
        <v>1</v>
      </c>
      <c r="AG444" s="16">
        <f t="shared" si="167"/>
        <v>0</v>
      </c>
      <c r="AH444" s="16">
        <f t="shared" si="167"/>
        <v>17.361379925830413</v>
      </c>
      <c r="AI444" s="16">
        <f t="shared" si="167"/>
        <v>0</v>
      </c>
      <c r="AJ444" s="16">
        <f t="shared" si="167"/>
        <v>0</v>
      </c>
      <c r="AK444" s="16">
        <f t="shared" si="167"/>
        <v>0</v>
      </c>
      <c r="AL444" s="16">
        <f t="shared" si="167"/>
        <v>0</v>
      </c>
      <c r="AM444" s="16">
        <f t="shared" si="167"/>
        <v>6</v>
      </c>
      <c r="AN444" s="16">
        <v>0</v>
      </c>
      <c r="AO444" s="16">
        <f t="shared" si="153"/>
        <v>30.686418909999997</v>
      </c>
      <c r="AP444" s="16">
        <f t="shared" si="154"/>
        <v>0</v>
      </c>
      <c r="AQ444" s="16">
        <f t="shared" si="155"/>
        <v>0</v>
      </c>
      <c r="AR444" s="16">
        <f t="shared" si="156"/>
        <v>0</v>
      </c>
      <c r="AS444" s="16">
        <f t="shared" si="157"/>
        <v>0</v>
      </c>
      <c r="AT444" s="16">
        <f t="shared" si="158"/>
        <v>15</v>
      </c>
      <c r="AU444" s="16">
        <v>0</v>
      </c>
      <c r="AV444" s="16">
        <v>5.921386099999999</v>
      </c>
      <c r="AW444" s="16">
        <f aca="true" t="shared" si="168" ref="AW444:BV444">AW466+AW468+AW470</f>
        <v>0</v>
      </c>
      <c r="AX444" s="16">
        <f t="shared" si="168"/>
        <v>0</v>
      </c>
      <c r="AY444" s="16">
        <f t="shared" si="168"/>
        <v>0</v>
      </c>
      <c r="AZ444" s="16">
        <f t="shared" si="168"/>
        <v>0</v>
      </c>
      <c r="BA444" s="16">
        <f t="shared" si="168"/>
        <v>8</v>
      </c>
      <c r="BB444" s="16">
        <f t="shared" si="168"/>
        <v>0</v>
      </c>
      <c r="BC444" s="16">
        <v>0.29789845000000004</v>
      </c>
      <c r="BD444" s="16">
        <f t="shared" si="168"/>
        <v>0</v>
      </c>
      <c r="BE444" s="16">
        <f t="shared" si="168"/>
        <v>0</v>
      </c>
      <c r="BF444" s="16">
        <f t="shared" si="168"/>
        <v>0</v>
      </c>
      <c r="BG444" s="16">
        <f t="shared" si="168"/>
        <v>0</v>
      </c>
      <c r="BH444" s="16">
        <f>BH466+BH468+BH470+BH445</f>
        <v>0</v>
      </c>
      <c r="BI444" s="16">
        <f aca="true" t="shared" si="169" ref="BI444:BO444">BI466+BI468+BI470+BI445</f>
        <v>0</v>
      </c>
      <c r="BJ444" s="16">
        <f t="shared" si="169"/>
        <v>11.402038529999999</v>
      </c>
      <c r="BK444" s="16">
        <f t="shared" si="169"/>
        <v>0</v>
      </c>
      <c r="BL444" s="16">
        <f t="shared" si="169"/>
        <v>0</v>
      </c>
      <c r="BM444" s="16">
        <f t="shared" si="169"/>
        <v>0</v>
      </c>
      <c r="BN444" s="16">
        <f t="shared" si="169"/>
        <v>0</v>
      </c>
      <c r="BO444" s="16">
        <f t="shared" si="169"/>
        <v>2</v>
      </c>
      <c r="BP444" s="16">
        <f t="shared" si="168"/>
        <v>0</v>
      </c>
      <c r="BQ444" s="16">
        <v>13.06509583</v>
      </c>
      <c r="BR444" s="16">
        <f t="shared" si="168"/>
        <v>0</v>
      </c>
      <c r="BS444" s="16">
        <f t="shared" si="168"/>
        <v>0</v>
      </c>
      <c r="BT444" s="16">
        <f t="shared" si="168"/>
        <v>0</v>
      </c>
      <c r="BU444" s="16">
        <f t="shared" si="168"/>
        <v>0</v>
      </c>
      <c r="BV444" s="16">
        <f t="shared" si="168"/>
        <v>5</v>
      </c>
      <c r="BW444" s="16">
        <v>0</v>
      </c>
      <c r="BX444" s="16">
        <v>0</v>
      </c>
      <c r="BY444" s="16">
        <f t="shared" si="159"/>
        <v>0.6046329689246583</v>
      </c>
      <c r="BZ444" s="16">
        <f t="shared" si="160"/>
        <v>2.0099636707375774</v>
      </c>
      <c r="CA444" s="35"/>
    </row>
    <row r="445" spans="1:79" ht="12.75">
      <c r="A445" s="20" t="s">
        <v>235</v>
      </c>
      <c r="B445" s="32" t="s">
        <v>312</v>
      </c>
      <c r="C445" s="77" t="s">
        <v>315</v>
      </c>
      <c r="D445" s="16">
        <v>3.9831637758849254</v>
      </c>
      <c r="E445" s="16">
        <v>0</v>
      </c>
      <c r="F445" s="16">
        <f t="shared" si="147"/>
        <v>3.9831637758849254</v>
      </c>
      <c r="G445" s="16">
        <f t="shared" si="148"/>
        <v>0</v>
      </c>
      <c r="H445" s="16">
        <f t="shared" si="149"/>
        <v>0</v>
      </c>
      <c r="I445" s="16">
        <f t="shared" si="150"/>
        <v>0</v>
      </c>
      <c r="J445" s="16">
        <f t="shared" si="151"/>
        <v>0</v>
      </c>
      <c r="K445" s="16">
        <f t="shared" si="152"/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2.2048860102949255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1.77827776559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f t="shared" si="153"/>
        <v>4.36030924</v>
      </c>
      <c r="AP445" s="16">
        <f t="shared" si="154"/>
        <v>0</v>
      </c>
      <c r="AQ445" s="16">
        <f t="shared" si="155"/>
        <v>0</v>
      </c>
      <c r="AR445" s="16">
        <f t="shared" si="156"/>
        <v>0</v>
      </c>
      <c r="AS445" s="16">
        <f t="shared" si="157"/>
        <v>0</v>
      </c>
      <c r="AT445" s="16">
        <f t="shared" si="158"/>
        <v>0</v>
      </c>
      <c r="AU445" s="16">
        <v>0</v>
      </c>
      <c r="AV445" s="16">
        <v>0</v>
      </c>
      <c r="AW445" s="16">
        <v>0</v>
      </c>
      <c r="AX445" s="16">
        <v>0</v>
      </c>
      <c r="AY445" s="16">
        <v>0</v>
      </c>
      <c r="AZ445" s="16">
        <v>0</v>
      </c>
      <c r="BA445" s="16">
        <v>0</v>
      </c>
      <c r="BB445" s="16">
        <v>0</v>
      </c>
      <c r="BC445" s="16">
        <v>0.030979239999999998</v>
      </c>
      <c r="BD445" s="16">
        <v>0</v>
      </c>
      <c r="BE445" s="16">
        <v>0</v>
      </c>
      <c r="BF445" s="16">
        <v>0</v>
      </c>
      <c r="BG445" s="16">
        <v>0</v>
      </c>
      <c r="BH445" s="16">
        <v>0</v>
      </c>
      <c r="BI445" s="16">
        <v>0</v>
      </c>
      <c r="BJ445" s="16">
        <v>1.7564822700000002</v>
      </c>
      <c r="BK445" s="16">
        <v>0</v>
      </c>
      <c r="BL445" s="16">
        <v>0</v>
      </c>
      <c r="BM445" s="16">
        <v>0</v>
      </c>
      <c r="BN445" s="16">
        <v>0</v>
      </c>
      <c r="BO445" s="16">
        <f>BO446+BO447+BO448+BO449</f>
        <v>0</v>
      </c>
      <c r="BP445" s="16">
        <v>0</v>
      </c>
      <c r="BQ445" s="16">
        <v>2.57284773</v>
      </c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  <c r="BW445" s="16">
        <v>0</v>
      </c>
      <c r="BX445" s="16">
        <v>0</v>
      </c>
      <c r="BY445" s="16">
        <f t="shared" si="159"/>
        <v>0.3771454641150749</v>
      </c>
      <c r="BZ445" s="16">
        <f t="shared" si="160"/>
        <v>9.468490007827654</v>
      </c>
      <c r="CA445" s="35"/>
    </row>
    <row r="446" spans="1:79" ht="38.25">
      <c r="A446" s="20"/>
      <c r="B446" s="25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46" s="33" t="s">
        <v>315</v>
      </c>
      <c r="D446" s="16">
        <v>0.47632835816820007</v>
      </c>
      <c r="E446" s="16">
        <v>0</v>
      </c>
      <c r="F446" s="16">
        <f t="shared" si="147"/>
        <v>0.47632835816820007</v>
      </c>
      <c r="G446" s="16">
        <f t="shared" si="148"/>
        <v>0</v>
      </c>
      <c r="H446" s="16">
        <f t="shared" si="149"/>
        <v>0</v>
      </c>
      <c r="I446" s="16">
        <f t="shared" si="150"/>
        <v>0</v>
      </c>
      <c r="J446" s="16">
        <f t="shared" si="151"/>
        <v>0</v>
      </c>
      <c r="K446" s="16">
        <f t="shared" si="152"/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0.47632835816820007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f t="shared" si="153"/>
        <v>0.5220253400000001</v>
      </c>
      <c r="AP446" s="16">
        <f t="shared" si="154"/>
        <v>0</v>
      </c>
      <c r="AQ446" s="16">
        <f t="shared" si="155"/>
        <v>0</v>
      </c>
      <c r="AR446" s="16">
        <f t="shared" si="156"/>
        <v>0</v>
      </c>
      <c r="AS446" s="16">
        <f t="shared" si="157"/>
        <v>0</v>
      </c>
      <c r="AT446" s="16">
        <f t="shared" si="158"/>
        <v>0</v>
      </c>
      <c r="AU446" s="16">
        <v>0</v>
      </c>
      <c r="AV446" s="16">
        <v>0</v>
      </c>
      <c r="AW446" s="16">
        <v>0</v>
      </c>
      <c r="AX446" s="16">
        <v>0</v>
      </c>
      <c r="AY446" s="16">
        <v>0</v>
      </c>
      <c r="AZ446" s="16">
        <v>0</v>
      </c>
      <c r="BA446" s="16">
        <v>0</v>
      </c>
      <c r="BB446" s="16">
        <v>0</v>
      </c>
      <c r="BC446" s="16">
        <v>0.030979239999999998</v>
      </c>
      <c r="BD446" s="16">
        <v>0</v>
      </c>
      <c r="BE446" s="16">
        <v>0</v>
      </c>
      <c r="BF446" s="16">
        <v>0</v>
      </c>
      <c r="BG446" s="16">
        <v>0</v>
      </c>
      <c r="BH446" s="16">
        <v>0</v>
      </c>
      <c r="BI446" s="16">
        <v>0</v>
      </c>
      <c r="BJ446" s="16">
        <v>0.27569547</v>
      </c>
      <c r="BK446" s="16">
        <v>0</v>
      </c>
      <c r="BL446" s="16">
        <v>0</v>
      </c>
      <c r="BM446" s="16">
        <v>0</v>
      </c>
      <c r="BN446" s="16">
        <v>0</v>
      </c>
      <c r="BO446" s="16"/>
      <c r="BP446" s="16">
        <v>0</v>
      </c>
      <c r="BQ446" s="16">
        <v>0.21535063000000004</v>
      </c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  <c r="BW446" s="16">
        <v>0</v>
      </c>
      <c r="BX446" s="16">
        <v>0</v>
      </c>
      <c r="BY446" s="16">
        <f t="shared" si="159"/>
        <v>0.04569698183180004</v>
      </c>
      <c r="BZ446" s="16">
        <f t="shared" si="160"/>
        <v>9.593588340516906</v>
      </c>
      <c r="CA446" s="35"/>
    </row>
    <row r="447" spans="1:79" ht="25.5">
      <c r="A447" s="20"/>
      <c r="B447" s="25" t="s">
        <v>323</v>
      </c>
      <c r="C447" s="33" t="s">
        <v>315</v>
      </c>
      <c r="D447" s="16">
        <v>0.56414609</v>
      </c>
      <c r="E447" s="16">
        <v>0</v>
      </c>
      <c r="F447" s="16">
        <f t="shared" si="147"/>
        <v>0.56414609</v>
      </c>
      <c r="G447" s="16">
        <f t="shared" si="148"/>
        <v>0</v>
      </c>
      <c r="H447" s="16">
        <f t="shared" si="149"/>
        <v>0</v>
      </c>
      <c r="I447" s="16">
        <f t="shared" si="150"/>
        <v>0</v>
      </c>
      <c r="J447" s="16">
        <f t="shared" si="151"/>
        <v>0</v>
      </c>
      <c r="K447" s="16">
        <f t="shared" si="152"/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0.56414609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f t="shared" si="153"/>
        <v>0.6769752</v>
      </c>
      <c r="AP447" s="16">
        <f t="shared" si="154"/>
        <v>0</v>
      </c>
      <c r="AQ447" s="16">
        <f t="shared" si="155"/>
        <v>0</v>
      </c>
      <c r="AR447" s="16">
        <f t="shared" si="156"/>
        <v>0</v>
      </c>
      <c r="AS447" s="16">
        <f t="shared" si="157"/>
        <v>0</v>
      </c>
      <c r="AT447" s="16">
        <f t="shared" si="158"/>
        <v>0</v>
      </c>
      <c r="AU447" s="16">
        <v>0</v>
      </c>
      <c r="AV447" s="16">
        <v>0</v>
      </c>
      <c r="AW447" s="16">
        <v>0</v>
      </c>
      <c r="AX447" s="16">
        <v>0</v>
      </c>
      <c r="AY447" s="16">
        <v>0</v>
      </c>
      <c r="AZ447" s="16">
        <v>0</v>
      </c>
      <c r="BA447" s="16">
        <v>0</v>
      </c>
      <c r="BB447" s="16">
        <v>0</v>
      </c>
      <c r="BC447" s="16">
        <v>0</v>
      </c>
      <c r="BD447" s="16">
        <v>0</v>
      </c>
      <c r="BE447" s="16">
        <v>0</v>
      </c>
      <c r="BF447" s="16">
        <v>0</v>
      </c>
      <c r="BG447" s="16">
        <v>0</v>
      </c>
      <c r="BH447" s="16">
        <v>0</v>
      </c>
      <c r="BI447" s="16">
        <v>0</v>
      </c>
      <c r="BJ447" s="16">
        <v>0.6769752</v>
      </c>
      <c r="BK447" s="16">
        <v>0</v>
      </c>
      <c r="BL447" s="16">
        <v>0</v>
      </c>
      <c r="BM447" s="16">
        <v>0</v>
      </c>
      <c r="BN447" s="16">
        <v>0</v>
      </c>
      <c r="BO447" s="16"/>
      <c r="BP447" s="16">
        <v>0</v>
      </c>
      <c r="BQ447" s="16">
        <v>0</v>
      </c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  <c r="BW447" s="16">
        <v>0</v>
      </c>
      <c r="BX447" s="16">
        <v>0</v>
      </c>
      <c r="BY447" s="16">
        <f t="shared" si="159"/>
        <v>0.11282910999999995</v>
      </c>
      <c r="BZ447" s="16">
        <f t="shared" si="160"/>
        <v>19.999980856022585</v>
      </c>
      <c r="CA447" s="43" t="s">
        <v>649</v>
      </c>
    </row>
    <row r="448" spans="1:79" ht="25.5">
      <c r="A448" s="20"/>
      <c r="B448" s="25" t="s">
        <v>324</v>
      </c>
      <c r="C448" s="33" t="s">
        <v>315</v>
      </c>
      <c r="D448" s="16">
        <v>0.628343</v>
      </c>
      <c r="E448" s="16">
        <v>0</v>
      </c>
      <c r="F448" s="16">
        <f t="shared" si="147"/>
        <v>0.628343</v>
      </c>
      <c r="G448" s="16">
        <f t="shared" si="148"/>
        <v>0</v>
      </c>
      <c r="H448" s="16">
        <f t="shared" si="149"/>
        <v>0</v>
      </c>
      <c r="I448" s="16">
        <f t="shared" si="150"/>
        <v>0</v>
      </c>
      <c r="J448" s="16">
        <f t="shared" si="151"/>
        <v>0</v>
      </c>
      <c r="K448" s="16">
        <f t="shared" si="152"/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0.628343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f t="shared" si="153"/>
        <v>0.7540116</v>
      </c>
      <c r="AP448" s="16">
        <f t="shared" si="154"/>
        <v>0</v>
      </c>
      <c r="AQ448" s="16">
        <f t="shared" si="155"/>
        <v>0</v>
      </c>
      <c r="AR448" s="16">
        <f t="shared" si="156"/>
        <v>0</v>
      </c>
      <c r="AS448" s="16">
        <f t="shared" si="157"/>
        <v>0</v>
      </c>
      <c r="AT448" s="16">
        <f t="shared" si="158"/>
        <v>0</v>
      </c>
      <c r="AU448" s="16">
        <v>0</v>
      </c>
      <c r="AV448" s="16">
        <v>0</v>
      </c>
      <c r="AW448" s="16">
        <v>0</v>
      </c>
      <c r="AX448" s="16">
        <v>0</v>
      </c>
      <c r="AY448" s="16">
        <v>0</v>
      </c>
      <c r="AZ448" s="16">
        <v>0</v>
      </c>
      <c r="BA448" s="16">
        <v>0</v>
      </c>
      <c r="BB448" s="16">
        <v>0</v>
      </c>
      <c r="BC448" s="16">
        <v>0</v>
      </c>
      <c r="BD448" s="16">
        <v>0</v>
      </c>
      <c r="BE448" s="16">
        <v>0</v>
      </c>
      <c r="BF448" s="16">
        <v>0</v>
      </c>
      <c r="BG448" s="16">
        <v>0</v>
      </c>
      <c r="BH448" s="16">
        <v>0</v>
      </c>
      <c r="BI448" s="16">
        <v>0</v>
      </c>
      <c r="BJ448" s="16">
        <v>0.7540116</v>
      </c>
      <c r="BK448" s="16">
        <v>0</v>
      </c>
      <c r="BL448" s="16">
        <v>0</v>
      </c>
      <c r="BM448" s="16">
        <v>0</v>
      </c>
      <c r="BN448" s="16">
        <v>0</v>
      </c>
      <c r="BO448" s="16"/>
      <c r="BP448" s="16">
        <v>0</v>
      </c>
      <c r="BQ448" s="16">
        <v>0</v>
      </c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  <c r="BW448" s="16">
        <v>0</v>
      </c>
      <c r="BX448" s="16">
        <v>0</v>
      </c>
      <c r="BY448" s="16">
        <f t="shared" si="159"/>
        <v>0.12566860000000002</v>
      </c>
      <c r="BZ448" s="16">
        <f t="shared" si="160"/>
        <v>20.000000000000004</v>
      </c>
      <c r="CA448" s="43" t="s">
        <v>649</v>
      </c>
    </row>
    <row r="449" spans="1:79" ht="38.25">
      <c r="A449" s="13"/>
      <c r="B449" s="41" t="s">
        <v>325</v>
      </c>
      <c r="C449" s="33" t="s">
        <v>315</v>
      </c>
      <c r="D449" s="16">
        <v>0.23816417908410004</v>
      </c>
      <c r="E449" s="16">
        <v>0</v>
      </c>
      <c r="F449" s="16">
        <f t="shared" si="147"/>
        <v>0.23816417908410004</v>
      </c>
      <c r="G449" s="16">
        <f t="shared" si="148"/>
        <v>0</v>
      </c>
      <c r="H449" s="16">
        <f t="shared" si="149"/>
        <v>0</v>
      </c>
      <c r="I449" s="16">
        <f t="shared" si="150"/>
        <v>0</v>
      </c>
      <c r="J449" s="16">
        <f t="shared" si="151"/>
        <v>0</v>
      </c>
      <c r="K449" s="16">
        <f t="shared" si="152"/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0.23816417908410004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f t="shared" si="153"/>
        <v>0.23002300000000003</v>
      </c>
      <c r="AP449" s="16">
        <f t="shared" si="154"/>
        <v>0</v>
      </c>
      <c r="AQ449" s="16">
        <f t="shared" si="155"/>
        <v>0</v>
      </c>
      <c r="AR449" s="16">
        <f t="shared" si="156"/>
        <v>0</v>
      </c>
      <c r="AS449" s="16">
        <f t="shared" si="157"/>
        <v>0</v>
      </c>
      <c r="AT449" s="16">
        <f t="shared" si="158"/>
        <v>0</v>
      </c>
      <c r="AU449" s="16">
        <v>0</v>
      </c>
      <c r="AV449" s="16">
        <v>0</v>
      </c>
      <c r="AW449" s="16">
        <v>0</v>
      </c>
      <c r="AX449" s="16">
        <v>0</v>
      </c>
      <c r="AY449" s="16">
        <v>0</v>
      </c>
      <c r="AZ449" s="16">
        <v>0</v>
      </c>
      <c r="BA449" s="16">
        <v>0</v>
      </c>
      <c r="BB449" s="16">
        <v>0</v>
      </c>
      <c r="BC449" s="16">
        <v>0</v>
      </c>
      <c r="BD449" s="16">
        <v>0</v>
      </c>
      <c r="BE449" s="16">
        <v>0</v>
      </c>
      <c r="BF449" s="16">
        <v>0</v>
      </c>
      <c r="BG449" s="16">
        <v>0</v>
      </c>
      <c r="BH449" s="16">
        <v>0</v>
      </c>
      <c r="BI449" s="16">
        <v>0</v>
      </c>
      <c r="BJ449" s="16">
        <v>0.0498</v>
      </c>
      <c r="BK449" s="16">
        <v>0</v>
      </c>
      <c r="BL449" s="16">
        <v>0</v>
      </c>
      <c r="BM449" s="16">
        <v>0</v>
      </c>
      <c r="BN449" s="16">
        <v>0</v>
      </c>
      <c r="BO449" s="16"/>
      <c r="BP449" s="16">
        <v>0</v>
      </c>
      <c r="BQ449" s="16">
        <v>0.18022300000000002</v>
      </c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  <c r="BW449" s="16">
        <v>0</v>
      </c>
      <c r="BX449" s="16">
        <v>0</v>
      </c>
      <c r="BY449" s="16">
        <f t="shared" si="159"/>
        <v>-0.008141179084100003</v>
      </c>
      <c r="BZ449" s="16">
        <f t="shared" si="160"/>
        <v>-3.4183054376221738</v>
      </c>
      <c r="CA449" s="35"/>
    </row>
    <row r="450" spans="1:79" ht="45">
      <c r="A450" s="13"/>
      <c r="B450" s="68" t="s">
        <v>567</v>
      </c>
      <c r="C450" s="33" t="s">
        <v>315</v>
      </c>
      <c r="D450" s="16">
        <v>0.4627527189875</v>
      </c>
      <c r="E450" s="16"/>
      <c r="F450" s="16">
        <f t="shared" si="147"/>
        <v>0.4627527189875</v>
      </c>
      <c r="G450" s="16">
        <f t="shared" si="148"/>
        <v>0</v>
      </c>
      <c r="H450" s="16">
        <f t="shared" si="149"/>
        <v>0</v>
      </c>
      <c r="I450" s="16">
        <f t="shared" si="150"/>
        <v>0</v>
      </c>
      <c r="J450" s="16">
        <f t="shared" si="151"/>
        <v>0</v>
      </c>
      <c r="K450" s="16">
        <f t="shared" si="152"/>
        <v>0</v>
      </c>
      <c r="L450" s="16"/>
      <c r="M450" s="16">
        <v>0</v>
      </c>
      <c r="N450" s="16"/>
      <c r="O450" s="16"/>
      <c r="P450" s="16"/>
      <c r="Q450" s="16"/>
      <c r="R450" s="16"/>
      <c r="S450" s="16"/>
      <c r="T450" s="16">
        <v>0</v>
      </c>
      <c r="U450" s="16"/>
      <c r="V450" s="16"/>
      <c r="W450" s="16"/>
      <c r="X450" s="16"/>
      <c r="Y450" s="16"/>
      <c r="Z450" s="16"/>
      <c r="AA450" s="16">
        <v>0</v>
      </c>
      <c r="AB450" s="16"/>
      <c r="AC450" s="16"/>
      <c r="AD450" s="16"/>
      <c r="AE450" s="16"/>
      <c r="AF450" s="16"/>
      <c r="AG450" s="16"/>
      <c r="AH450" s="16">
        <v>0.4627527189875</v>
      </c>
      <c r="AI450" s="16"/>
      <c r="AJ450" s="16"/>
      <c r="AK450" s="16"/>
      <c r="AL450" s="16"/>
      <c r="AM450" s="16"/>
      <c r="AN450" s="16"/>
      <c r="AO450" s="16">
        <f t="shared" si="153"/>
        <v>0.78088812</v>
      </c>
      <c r="AP450" s="16">
        <f t="shared" si="154"/>
        <v>0</v>
      </c>
      <c r="AQ450" s="16">
        <f t="shared" si="155"/>
        <v>0</v>
      </c>
      <c r="AR450" s="16">
        <f t="shared" si="156"/>
        <v>0</v>
      </c>
      <c r="AS450" s="16">
        <f t="shared" si="157"/>
        <v>0</v>
      </c>
      <c r="AT450" s="16">
        <f t="shared" si="158"/>
        <v>0</v>
      </c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>
        <v>0.78088812</v>
      </c>
      <c r="BR450" s="16"/>
      <c r="BS450" s="16"/>
      <c r="BT450" s="16"/>
      <c r="BU450" s="16"/>
      <c r="BV450" s="16"/>
      <c r="BW450" s="16"/>
      <c r="BX450" s="16"/>
      <c r="BY450" s="16">
        <f t="shared" si="159"/>
        <v>0.3181354010125</v>
      </c>
      <c r="BZ450" s="16">
        <f t="shared" si="160"/>
        <v>68.74846715294903</v>
      </c>
      <c r="CA450" s="43" t="s">
        <v>650</v>
      </c>
    </row>
    <row r="451" spans="1:79" ht="45">
      <c r="A451" s="13"/>
      <c r="B451" s="68" t="s">
        <v>568</v>
      </c>
      <c r="C451" s="33" t="s">
        <v>315</v>
      </c>
      <c r="D451" s="16">
        <v>0.15992815417750003</v>
      </c>
      <c r="E451" s="16"/>
      <c r="F451" s="16">
        <f t="shared" si="147"/>
        <v>0.15992815417750003</v>
      </c>
      <c r="G451" s="16">
        <f t="shared" si="148"/>
        <v>0</v>
      </c>
      <c r="H451" s="16">
        <f t="shared" si="149"/>
        <v>0</v>
      </c>
      <c r="I451" s="16">
        <f t="shared" si="150"/>
        <v>0</v>
      </c>
      <c r="J451" s="16">
        <f t="shared" si="151"/>
        <v>0</v>
      </c>
      <c r="K451" s="16">
        <f t="shared" si="152"/>
        <v>0</v>
      </c>
      <c r="L451" s="16"/>
      <c r="M451" s="16">
        <v>0</v>
      </c>
      <c r="N451" s="16"/>
      <c r="O451" s="16"/>
      <c r="P451" s="16"/>
      <c r="Q451" s="16"/>
      <c r="R451" s="16"/>
      <c r="S451" s="16"/>
      <c r="T451" s="16">
        <v>0</v>
      </c>
      <c r="U451" s="16"/>
      <c r="V451" s="16"/>
      <c r="W451" s="16"/>
      <c r="X451" s="16"/>
      <c r="Y451" s="16"/>
      <c r="Z451" s="16"/>
      <c r="AA451" s="16">
        <v>0</v>
      </c>
      <c r="AB451" s="16"/>
      <c r="AC451" s="16"/>
      <c r="AD451" s="16"/>
      <c r="AE451" s="16"/>
      <c r="AF451" s="16"/>
      <c r="AG451" s="16"/>
      <c r="AH451" s="16">
        <v>0.15992815417750003</v>
      </c>
      <c r="AI451" s="16"/>
      <c r="AJ451" s="16"/>
      <c r="AK451" s="16"/>
      <c r="AL451" s="16"/>
      <c r="AM451" s="16"/>
      <c r="AN451" s="16"/>
      <c r="AO451" s="16">
        <f t="shared" si="153"/>
        <v>0.24347691</v>
      </c>
      <c r="AP451" s="16">
        <f t="shared" si="154"/>
        <v>0</v>
      </c>
      <c r="AQ451" s="16">
        <f t="shared" si="155"/>
        <v>0</v>
      </c>
      <c r="AR451" s="16">
        <f t="shared" si="156"/>
        <v>0</v>
      </c>
      <c r="AS451" s="16">
        <f t="shared" si="157"/>
        <v>0</v>
      </c>
      <c r="AT451" s="16">
        <f t="shared" si="158"/>
        <v>0</v>
      </c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>
        <v>0.24347691</v>
      </c>
      <c r="BR451" s="16"/>
      <c r="BS451" s="16"/>
      <c r="BT451" s="16"/>
      <c r="BU451" s="16"/>
      <c r="BV451" s="16"/>
      <c r="BW451" s="16"/>
      <c r="BX451" s="16"/>
      <c r="BY451" s="16">
        <f t="shared" si="159"/>
        <v>0.08354875582249996</v>
      </c>
      <c r="BZ451" s="16">
        <f t="shared" si="160"/>
        <v>52.24143069254173</v>
      </c>
      <c r="CA451" s="43" t="s">
        <v>650</v>
      </c>
    </row>
    <row r="452" spans="1:79" ht="45">
      <c r="A452" s="13"/>
      <c r="B452" s="68" t="s">
        <v>569</v>
      </c>
      <c r="C452" s="33" t="s">
        <v>315</v>
      </c>
      <c r="D452" s="16">
        <v>0.0783728608375</v>
      </c>
      <c r="E452" s="16"/>
      <c r="F452" s="16">
        <f t="shared" si="147"/>
        <v>0.0783728608375</v>
      </c>
      <c r="G452" s="16">
        <f t="shared" si="148"/>
        <v>0</v>
      </c>
      <c r="H452" s="16">
        <f t="shared" si="149"/>
        <v>0</v>
      </c>
      <c r="I452" s="16">
        <f t="shared" si="150"/>
        <v>0</v>
      </c>
      <c r="J452" s="16">
        <f t="shared" si="151"/>
        <v>0</v>
      </c>
      <c r="K452" s="16">
        <f t="shared" si="152"/>
        <v>0</v>
      </c>
      <c r="L452" s="16"/>
      <c r="M452" s="16">
        <v>0</v>
      </c>
      <c r="N452" s="16"/>
      <c r="O452" s="16"/>
      <c r="P452" s="16"/>
      <c r="Q452" s="16"/>
      <c r="R452" s="16"/>
      <c r="S452" s="16"/>
      <c r="T452" s="16">
        <v>0</v>
      </c>
      <c r="U452" s="16"/>
      <c r="V452" s="16"/>
      <c r="W452" s="16"/>
      <c r="X452" s="16"/>
      <c r="Y452" s="16"/>
      <c r="Z452" s="16"/>
      <c r="AA452" s="16">
        <v>0</v>
      </c>
      <c r="AB452" s="16"/>
      <c r="AC452" s="16"/>
      <c r="AD452" s="16"/>
      <c r="AE452" s="16"/>
      <c r="AF452" s="16"/>
      <c r="AG452" s="16"/>
      <c r="AH452" s="16">
        <v>0.0783728608375</v>
      </c>
      <c r="AI452" s="16"/>
      <c r="AJ452" s="16"/>
      <c r="AK452" s="16"/>
      <c r="AL452" s="16"/>
      <c r="AM452" s="16"/>
      <c r="AN452" s="16"/>
      <c r="AO452" s="16">
        <f t="shared" si="153"/>
        <v>0.1141743</v>
      </c>
      <c r="AP452" s="16">
        <f t="shared" si="154"/>
        <v>0</v>
      </c>
      <c r="AQ452" s="16">
        <f t="shared" si="155"/>
        <v>0</v>
      </c>
      <c r="AR452" s="16">
        <f t="shared" si="156"/>
        <v>0</v>
      </c>
      <c r="AS452" s="16">
        <f t="shared" si="157"/>
        <v>0</v>
      </c>
      <c r="AT452" s="16">
        <f t="shared" si="158"/>
        <v>0</v>
      </c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>
        <v>0.1141743</v>
      </c>
      <c r="BR452" s="16"/>
      <c r="BS452" s="16"/>
      <c r="BT452" s="16"/>
      <c r="BU452" s="16"/>
      <c r="BV452" s="16"/>
      <c r="BW452" s="16"/>
      <c r="BX452" s="16"/>
      <c r="BY452" s="16">
        <f t="shared" si="159"/>
        <v>0.035801439162500004</v>
      </c>
      <c r="BZ452" s="16">
        <f t="shared" si="160"/>
        <v>45.68091400508077</v>
      </c>
      <c r="CA452" s="43" t="s">
        <v>650</v>
      </c>
    </row>
    <row r="453" spans="1:79" ht="45">
      <c r="A453" s="13"/>
      <c r="B453" s="68" t="s">
        <v>570</v>
      </c>
      <c r="C453" s="33" t="s">
        <v>315</v>
      </c>
      <c r="D453" s="16">
        <v>0.2423313841725</v>
      </c>
      <c r="E453" s="16"/>
      <c r="F453" s="16">
        <f t="shared" si="147"/>
        <v>0.2423313841725</v>
      </c>
      <c r="G453" s="16">
        <f t="shared" si="148"/>
        <v>0</v>
      </c>
      <c r="H453" s="16">
        <f t="shared" si="149"/>
        <v>0</v>
      </c>
      <c r="I453" s="16">
        <f t="shared" si="150"/>
        <v>0</v>
      </c>
      <c r="J453" s="16">
        <f t="shared" si="151"/>
        <v>0</v>
      </c>
      <c r="K453" s="16">
        <f t="shared" si="152"/>
        <v>0</v>
      </c>
      <c r="L453" s="16"/>
      <c r="M453" s="16">
        <v>0</v>
      </c>
      <c r="N453" s="16"/>
      <c r="O453" s="16"/>
      <c r="P453" s="16"/>
      <c r="Q453" s="16"/>
      <c r="R453" s="16"/>
      <c r="S453" s="16"/>
      <c r="T453" s="16">
        <v>0</v>
      </c>
      <c r="U453" s="16"/>
      <c r="V453" s="16"/>
      <c r="W453" s="16"/>
      <c r="X453" s="16"/>
      <c r="Y453" s="16"/>
      <c r="Z453" s="16"/>
      <c r="AA453" s="16">
        <v>0</v>
      </c>
      <c r="AB453" s="16"/>
      <c r="AC453" s="16"/>
      <c r="AD453" s="16"/>
      <c r="AE453" s="16"/>
      <c r="AF453" s="16"/>
      <c r="AG453" s="16"/>
      <c r="AH453" s="16">
        <v>0.2423313841725</v>
      </c>
      <c r="AI453" s="16"/>
      <c r="AJ453" s="16"/>
      <c r="AK453" s="16"/>
      <c r="AL453" s="16"/>
      <c r="AM453" s="16"/>
      <c r="AN453" s="16"/>
      <c r="AO453" s="16">
        <f t="shared" si="153"/>
        <v>0.90833477</v>
      </c>
      <c r="AP453" s="16">
        <f t="shared" si="154"/>
        <v>0</v>
      </c>
      <c r="AQ453" s="16">
        <f t="shared" si="155"/>
        <v>0</v>
      </c>
      <c r="AR453" s="16">
        <f t="shared" si="156"/>
        <v>0</v>
      </c>
      <c r="AS453" s="16">
        <f t="shared" si="157"/>
        <v>0</v>
      </c>
      <c r="AT453" s="16">
        <f t="shared" si="158"/>
        <v>0</v>
      </c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>
        <v>0.90833477</v>
      </c>
      <c r="BR453" s="16"/>
      <c r="BS453" s="16"/>
      <c r="BT453" s="16"/>
      <c r="BU453" s="16"/>
      <c r="BV453" s="16"/>
      <c r="BW453" s="16"/>
      <c r="BX453" s="16"/>
      <c r="BY453" s="16">
        <f t="shared" si="159"/>
        <v>0.6660033858275</v>
      </c>
      <c r="BZ453" s="16">
        <f t="shared" si="160"/>
        <v>274.831668255324</v>
      </c>
      <c r="CA453" s="43" t="s">
        <v>651</v>
      </c>
    </row>
    <row r="454" spans="1:79" ht="45">
      <c r="A454" s="13"/>
      <c r="B454" s="68" t="s">
        <v>571</v>
      </c>
      <c r="C454" s="33" t="s">
        <v>315</v>
      </c>
      <c r="D454" s="16">
        <v>0.04769061526750001</v>
      </c>
      <c r="E454" s="16"/>
      <c r="F454" s="16">
        <f t="shared" si="147"/>
        <v>0.04769061526750001</v>
      </c>
      <c r="G454" s="16">
        <f t="shared" si="148"/>
        <v>0</v>
      </c>
      <c r="H454" s="16">
        <f t="shared" si="149"/>
        <v>0</v>
      </c>
      <c r="I454" s="16">
        <f t="shared" si="150"/>
        <v>0</v>
      </c>
      <c r="J454" s="16">
        <f t="shared" si="151"/>
        <v>0</v>
      </c>
      <c r="K454" s="16">
        <f t="shared" si="152"/>
        <v>0</v>
      </c>
      <c r="L454" s="16"/>
      <c r="M454" s="16">
        <v>0</v>
      </c>
      <c r="N454" s="16"/>
      <c r="O454" s="16"/>
      <c r="P454" s="16"/>
      <c r="Q454" s="16"/>
      <c r="R454" s="16"/>
      <c r="S454" s="16"/>
      <c r="T454" s="16">
        <v>0</v>
      </c>
      <c r="U454" s="16"/>
      <c r="V454" s="16"/>
      <c r="W454" s="16"/>
      <c r="X454" s="16"/>
      <c r="Y454" s="16"/>
      <c r="Z454" s="16"/>
      <c r="AA454" s="16">
        <v>0</v>
      </c>
      <c r="AB454" s="16"/>
      <c r="AC454" s="16"/>
      <c r="AD454" s="16"/>
      <c r="AE454" s="16"/>
      <c r="AF454" s="16"/>
      <c r="AG454" s="16"/>
      <c r="AH454" s="16">
        <v>0.04769061526750001</v>
      </c>
      <c r="AI454" s="16"/>
      <c r="AJ454" s="16"/>
      <c r="AK454" s="16"/>
      <c r="AL454" s="16"/>
      <c r="AM454" s="16"/>
      <c r="AN454" s="16"/>
      <c r="AO454" s="16">
        <f t="shared" si="153"/>
        <v>0</v>
      </c>
      <c r="AP454" s="16">
        <f t="shared" si="154"/>
        <v>0</v>
      </c>
      <c r="AQ454" s="16">
        <f t="shared" si="155"/>
        <v>0</v>
      </c>
      <c r="AR454" s="16">
        <f t="shared" si="156"/>
        <v>0</v>
      </c>
      <c r="AS454" s="16">
        <f t="shared" si="157"/>
        <v>0</v>
      </c>
      <c r="AT454" s="16">
        <f t="shared" si="158"/>
        <v>0</v>
      </c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>
        <v>0</v>
      </c>
      <c r="BR454" s="16"/>
      <c r="BS454" s="16"/>
      <c r="BT454" s="16"/>
      <c r="BU454" s="16"/>
      <c r="BV454" s="16"/>
      <c r="BW454" s="16"/>
      <c r="BX454" s="16"/>
      <c r="BY454" s="16">
        <f t="shared" si="159"/>
        <v>-0.04769061526750001</v>
      </c>
      <c r="BZ454" s="16">
        <f t="shared" si="160"/>
        <v>-100</v>
      </c>
      <c r="CA454" s="43" t="s">
        <v>652</v>
      </c>
    </row>
    <row r="455" spans="1:79" ht="45">
      <c r="A455" s="13"/>
      <c r="B455" s="68" t="s">
        <v>572</v>
      </c>
      <c r="C455" s="33" t="s">
        <v>315</v>
      </c>
      <c r="D455" s="16">
        <v>0.0464968857375</v>
      </c>
      <c r="E455" s="16"/>
      <c r="F455" s="16">
        <f t="shared" si="147"/>
        <v>0.0464968857375</v>
      </c>
      <c r="G455" s="16">
        <f t="shared" si="148"/>
        <v>0</v>
      </c>
      <c r="H455" s="16">
        <f t="shared" si="149"/>
        <v>0</v>
      </c>
      <c r="I455" s="16">
        <f t="shared" si="150"/>
        <v>0</v>
      </c>
      <c r="J455" s="16">
        <f t="shared" si="151"/>
        <v>0</v>
      </c>
      <c r="K455" s="16">
        <f t="shared" si="152"/>
        <v>0</v>
      </c>
      <c r="L455" s="16"/>
      <c r="M455" s="16">
        <v>0</v>
      </c>
      <c r="N455" s="16"/>
      <c r="O455" s="16"/>
      <c r="P455" s="16"/>
      <c r="Q455" s="16"/>
      <c r="R455" s="16"/>
      <c r="S455" s="16"/>
      <c r="T455" s="16">
        <v>0</v>
      </c>
      <c r="U455" s="16"/>
      <c r="V455" s="16"/>
      <c r="W455" s="16"/>
      <c r="X455" s="16"/>
      <c r="Y455" s="16"/>
      <c r="Z455" s="16"/>
      <c r="AA455" s="16">
        <v>0</v>
      </c>
      <c r="AB455" s="16"/>
      <c r="AC455" s="16"/>
      <c r="AD455" s="16"/>
      <c r="AE455" s="16"/>
      <c r="AF455" s="16"/>
      <c r="AG455" s="16"/>
      <c r="AH455" s="16">
        <v>0.0464968857375</v>
      </c>
      <c r="AI455" s="16"/>
      <c r="AJ455" s="16"/>
      <c r="AK455" s="16"/>
      <c r="AL455" s="16"/>
      <c r="AM455" s="16"/>
      <c r="AN455" s="16"/>
      <c r="AO455" s="16">
        <f t="shared" si="153"/>
        <v>0</v>
      </c>
      <c r="AP455" s="16">
        <f t="shared" si="154"/>
        <v>0</v>
      </c>
      <c r="AQ455" s="16">
        <f t="shared" si="155"/>
        <v>0</v>
      </c>
      <c r="AR455" s="16">
        <f t="shared" si="156"/>
        <v>0</v>
      </c>
      <c r="AS455" s="16">
        <f t="shared" si="157"/>
        <v>0</v>
      </c>
      <c r="AT455" s="16">
        <f t="shared" si="158"/>
        <v>0</v>
      </c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>
        <v>0</v>
      </c>
      <c r="BR455" s="16"/>
      <c r="BS455" s="16"/>
      <c r="BT455" s="16"/>
      <c r="BU455" s="16"/>
      <c r="BV455" s="16"/>
      <c r="BW455" s="16"/>
      <c r="BX455" s="16"/>
      <c r="BY455" s="16">
        <f t="shared" si="159"/>
        <v>-0.0464968857375</v>
      </c>
      <c r="BZ455" s="16">
        <f t="shared" si="160"/>
        <v>-100</v>
      </c>
      <c r="CA455" s="43" t="s">
        <v>652</v>
      </c>
    </row>
    <row r="456" spans="1:79" ht="45">
      <c r="A456" s="13"/>
      <c r="B456" s="68" t="s">
        <v>573</v>
      </c>
      <c r="C456" s="33" t="s">
        <v>315</v>
      </c>
      <c r="D456" s="16">
        <v>0.04410811354</v>
      </c>
      <c r="E456" s="16"/>
      <c r="F456" s="16">
        <f t="shared" si="147"/>
        <v>0.04410811354</v>
      </c>
      <c r="G456" s="16">
        <f t="shared" si="148"/>
        <v>0</v>
      </c>
      <c r="H456" s="16">
        <f t="shared" si="149"/>
        <v>0</v>
      </c>
      <c r="I456" s="16">
        <f t="shared" si="150"/>
        <v>0</v>
      </c>
      <c r="J456" s="16">
        <f t="shared" si="151"/>
        <v>0</v>
      </c>
      <c r="K456" s="16">
        <f t="shared" si="152"/>
        <v>0</v>
      </c>
      <c r="L456" s="16"/>
      <c r="M456" s="16">
        <v>0</v>
      </c>
      <c r="N456" s="16"/>
      <c r="O456" s="16"/>
      <c r="P456" s="16"/>
      <c r="Q456" s="16"/>
      <c r="R456" s="16"/>
      <c r="S456" s="16"/>
      <c r="T456" s="16">
        <v>0</v>
      </c>
      <c r="U456" s="16"/>
      <c r="V456" s="16"/>
      <c r="W456" s="16"/>
      <c r="X456" s="16"/>
      <c r="Y456" s="16"/>
      <c r="Z456" s="16"/>
      <c r="AA456" s="16">
        <v>0.04410811354</v>
      </c>
      <c r="AB456" s="16"/>
      <c r="AC456" s="16"/>
      <c r="AD456" s="16"/>
      <c r="AE456" s="16"/>
      <c r="AF456" s="16"/>
      <c r="AG456" s="16"/>
      <c r="AH456" s="16">
        <v>0</v>
      </c>
      <c r="AI456" s="16"/>
      <c r="AJ456" s="16"/>
      <c r="AK456" s="16"/>
      <c r="AL456" s="16"/>
      <c r="AM456" s="16"/>
      <c r="AN456" s="16"/>
      <c r="AO456" s="16">
        <f t="shared" si="153"/>
        <v>0</v>
      </c>
      <c r="AP456" s="16">
        <f t="shared" si="154"/>
        <v>0</v>
      </c>
      <c r="AQ456" s="16">
        <f t="shared" si="155"/>
        <v>0</v>
      </c>
      <c r="AR456" s="16">
        <f t="shared" si="156"/>
        <v>0</v>
      </c>
      <c r="AS456" s="16">
        <f t="shared" si="157"/>
        <v>0</v>
      </c>
      <c r="AT456" s="16">
        <f t="shared" si="158"/>
        <v>0</v>
      </c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>
        <v>0</v>
      </c>
      <c r="BR456" s="16"/>
      <c r="BS456" s="16"/>
      <c r="BT456" s="16"/>
      <c r="BU456" s="16"/>
      <c r="BV456" s="16"/>
      <c r="BW456" s="16"/>
      <c r="BX456" s="16"/>
      <c r="BY456" s="16">
        <f t="shared" si="159"/>
        <v>-0.04410811354</v>
      </c>
      <c r="BZ456" s="16">
        <f t="shared" si="160"/>
        <v>-100</v>
      </c>
      <c r="CA456" s="43" t="s">
        <v>652</v>
      </c>
    </row>
    <row r="457" spans="1:79" ht="45">
      <c r="A457" s="13"/>
      <c r="B457" s="68" t="s">
        <v>574</v>
      </c>
      <c r="C457" s="33" t="s">
        <v>315</v>
      </c>
      <c r="D457" s="16">
        <v>0.042915964152125</v>
      </c>
      <c r="E457" s="16"/>
      <c r="F457" s="16">
        <f t="shared" si="147"/>
        <v>0.042915964152125</v>
      </c>
      <c r="G457" s="16">
        <f t="shared" si="148"/>
        <v>0</v>
      </c>
      <c r="H457" s="16">
        <f t="shared" si="149"/>
        <v>0</v>
      </c>
      <c r="I457" s="16">
        <f t="shared" si="150"/>
        <v>0</v>
      </c>
      <c r="J457" s="16">
        <f t="shared" si="151"/>
        <v>0</v>
      </c>
      <c r="K457" s="16">
        <f t="shared" si="152"/>
        <v>0</v>
      </c>
      <c r="L457" s="16"/>
      <c r="M457" s="16">
        <v>0</v>
      </c>
      <c r="N457" s="16"/>
      <c r="O457" s="16"/>
      <c r="P457" s="16"/>
      <c r="Q457" s="16"/>
      <c r="R457" s="16"/>
      <c r="S457" s="16"/>
      <c r="T457" s="16">
        <v>0</v>
      </c>
      <c r="U457" s="16"/>
      <c r="V457" s="16"/>
      <c r="W457" s="16"/>
      <c r="X457" s="16"/>
      <c r="Y457" s="16"/>
      <c r="Z457" s="16"/>
      <c r="AA457" s="16">
        <v>0.042915964152125</v>
      </c>
      <c r="AB457" s="16"/>
      <c r="AC457" s="16"/>
      <c r="AD457" s="16"/>
      <c r="AE457" s="16"/>
      <c r="AF457" s="16"/>
      <c r="AG457" s="16"/>
      <c r="AH457" s="16">
        <v>0</v>
      </c>
      <c r="AI457" s="16"/>
      <c r="AJ457" s="16"/>
      <c r="AK457" s="16"/>
      <c r="AL457" s="16"/>
      <c r="AM457" s="16"/>
      <c r="AN457" s="16"/>
      <c r="AO457" s="16">
        <f t="shared" si="153"/>
        <v>0</v>
      </c>
      <c r="AP457" s="16">
        <f t="shared" si="154"/>
        <v>0</v>
      </c>
      <c r="AQ457" s="16">
        <f t="shared" si="155"/>
        <v>0</v>
      </c>
      <c r="AR457" s="16">
        <f t="shared" si="156"/>
        <v>0</v>
      </c>
      <c r="AS457" s="16">
        <f t="shared" si="157"/>
        <v>0</v>
      </c>
      <c r="AT457" s="16">
        <f t="shared" si="158"/>
        <v>0</v>
      </c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>
        <v>0</v>
      </c>
      <c r="BR457" s="16"/>
      <c r="BS457" s="16"/>
      <c r="BT457" s="16"/>
      <c r="BU457" s="16"/>
      <c r="BV457" s="16"/>
      <c r="BW457" s="16"/>
      <c r="BX457" s="16"/>
      <c r="BY457" s="16">
        <f t="shared" si="159"/>
        <v>-0.042915964152125</v>
      </c>
      <c r="BZ457" s="16">
        <f t="shared" si="160"/>
        <v>-100</v>
      </c>
      <c r="CA457" s="43" t="s">
        <v>652</v>
      </c>
    </row>
    <row r="458" spans="1:79" ht="45">
      <c r="A458" s="13"/>
      <c r="B458" s="68" t="s">
        <v>575</v>
      </c>
      <c r="C458" s="33" t="s">
        <v>315</v>
      </c>
      <c r="D458" s="16">
        <v>0.06352766631500001</v>
      </c>
      <c r="E458" s="16"/>
      <c r="F458" s="16">
        <f t="shared" si="147"/>
        <v>0.06352766631500001</v>
      </c>
      <c r="G458" s="16">
        <f t="shared" si="148"/>
        <v>0</v>
      </c>
      <c r="H458" s="16">
        <f t="shared" si="149"/>
        <v>0</v>
      </c>
      <c r="I458" s="16">
        <f t="shared" si="150"/>
        <v>0</v>
      </c>
      <c r="J458" s="16">
        <f t="shared" si="151"/>
        <v>0</v>
      </c>
      <c r="K458" s="16">
        <f t="shared" si="152"/>
        <v>0</v>
      </c>
      <c r="L458" s="16"/>
      <c r="M458" s="16">
        <v>0</v>
      </c>
      <c r="N458" s="16"/>
      <c r="O458" s="16"/>
      <c r="P458" s="16"/>
      <c r="Q458" s="16"/>
      <c r="R458" s="16"/>
      <c r="S458" s="16"/>
      <c r="T458" s="16">
        <v>0</v>
      </c>
      <c r="U458" s="16"/>
      <c r="V458" s="16"/>
      <c r="W458" s="16"/>
      <c r="X458" s="16"/>
      <c r="Y458" s="16"/>
      <c r="Z458" s="16"/>
      <c r="AA458" s="16">
        <v>0</v>
      </c>
      <c r="AB458" s="16"/>
      <c r="AC458" s="16"/>
      <c r="AD458" s="16"/>
      <c r="AE458" s="16"/>
      <c r="AF458" s="16"/>
      <c r="AG458" s="16"/>
      <c r="AH458" s="16">
        <v>0.06352766631500001</v>
      </c>
      <c r="AI458" s="16"/>
      <c r="AJ458" s="16"/>
      <c r="AK458" s="16"/>
      <c r="AL458" s="16"/>
      <c r="AM458" s="16"/>
      <c r="AN458" s="16"/>
      <c r="AO458" s="16">
        <f t="shared" si="153"/>
        <v>0</v>
      </c>
      <c r="AP458" s="16">
        <f t="shared" si="154"/>
        <v>0</v>
      </c>
      <c r="AQ458" s="16">
        <f t="shared" si="155"/>
        <v>0</v>
      </c>
      <c r="AR458" s="16">
        <f t="shared" si="156"/>
        <v>0</v>
      </c>
      <c r="AS458" s="16">
        <f t="shared" si="157"/>
        <v>0</v>
      </c>
      <c r="AT458" s="16">
        <f t="shared" si="158"/>
        <v>0</v>
      </c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>
        <v>0</v>
      </c>
      <c r="BR458" s="16"/>
      <c r="BS458" s="16"/>
      <c r="BT458" s="16"/>
      <c r="BU458" s="16"/>
      <c r="BV458" s="16"/>
      <c r="BW458" s="16"/>
      <c r="BX458" s="16"/>
      <c r="BY458" s="16">
        <f t="shared" si="159"/>
        <v>-0.06352766631500001</v>
      </c>
      <c r="BZ458" s="16">
        <f t="shared" si="160"/>
        <v>-100</v>
      </c>
      <c r="CA458" s="43" t="s">
        <v>652</v>
      </c>
    </row>
    <row r="459" spans="1:79" ht="45">
      <c r="A459" s="13"/>
      <c r="B459" s="68" t="s">
        <v>576</v>
      </c>
      <c r="C459" s="33" t="s">
        <v>315</v>
      </c>
      <c r="D459" s="16">
        <v>0.05269620787500001</v>
      </c>
      <c r="E459" s="16"/>
      <c r="F459" s="16">
        <f t="shared" si="147"/>
        <v>0.05269620787500001</v>
      </c>
      <c r="G459" s="16">
        <f t="shared" si="148"/>
        <v>0</v>
      </c>
      <c r="H459" s="16">
        <f t="shared" si="149"/>
        <v>0</v>
      </c>
      <c r="I459" s="16">
        <f t="shared" si="150"/>
        <v>0</v>
      </c>
      <c r="J459" s="16">
        <f t="shared" si="151"/>
        <v>0</v>
      </c>
      <c r="K459" s="16">
        <f t="shared" si="152"/>
        <v>0</v>
      </c>
      <c r="L459" s="16"/>
      <c r="M459" s="16">
        <v>0</v>
      </c>
      <c r="N459" s="16"/>
      <c r="O459" s="16"/>
      <c r="P459" s="16"/>
      <c r="Q459" s="16"/>
      <c r="R459" s="16"/>
      <c r="S459" s="16"/>
      <c r="T459" s="16">
        <v>0</v>
      </c>
      <c r="U459" s="16"/>
      <c r="V459" s="16"/>
      <c r="W459" s="16"/>
      <c r="X459" s="16"/>
      <c r="Y459" s="16"/>
      <c r="Z459" s="16"/>
      <c r="AA459" s="16">
        <v>0.05269620787500001</v>
      </c>
      <c r="AB459" s="16"/>
      <c r="AC459" s="16"/>
      <c r="AD459" s="16"/>
      <c r="AE459" s="16"/>
      <c r="AF459" s="16"/>
      <c r="AG459" s="16"/>
      <c r="AH459" s="16">
        <v>0</v>
      </c>
      <c r="AI459" s="16"/>
      <c r="AJ459" s="16"/>
      <c r="AK459" s="16"/>
      <c r="AL459" s="16"/>
      <c r="AM459" s="16"/>
      <c r="AN459" s="16"/>
      <c r="AO459" s="16">
        <f t="shared" si="153"/>
        <v>0</v>
      </c>
      <c r="AP459" s="16">
        <f t="shared" si="154"/>
        <v>0</v>
      </c>
      <c r="AQ459" s="16">
        <f t="shared" si="155"/>
        <v>0</v>
      </c>
      <c r="AR459" s="16">
        <f t="shared" si="156"/>
        <v>0</v>
      </c>
      <c r="AS459" s="16">
        <f t="shared" si="157"/>
        <v>0</v>
      </c>
      <c r="AT459" s="16">
        <f t="shared" si="158"/>
        <v>0</v>
      </c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>
        <v>0</v>
      </c>
      <c r="BR459" s="16"/>
      <c r="BS459" s="16"/>
      <c r="BT459" s="16"/>
      <c r="BU459" s="16"/>
      <c r="BV459" s="16"/>
      <c r="BW459" s="16"/>
      <c r="BX459" s="16"/>
      <c r="BY459" s="16">
        <f t="shared" si="159"/>
        <v>-0.05269620787500001</v>
      </c>
      <c r="BZ459" s="16">
        <f t="shared" si="160"/>
        <v>-100</v>
      </c>
      <c r="CA459" s="43" t="s">
        <v>652</v>
      </c>
    </row>
    <row r="460" spans="1:79" ht="45">
      <c r="A460" s="13"/>
      <c r="B460" s="68" t="s">
        <v>577</v>
      </c>
      <c r="C460" s="33" t="s">
        <v>315</v>
      </c>
      <c r="D460" s="16">
        <v>0.1220038677525</v>
      </c>
      <c r="E460" s="16"/>
      <c r="F460" s="16">
        <f t="shared" si="147"/>
        <v>0.1220038677525</v>
      </c>
      <c r="G460" s="16">
        <f t="shared" si="148"/>
        <v>0</v>
      </c>
      <c r="H460" s="16">
        <f t="shared" si="149"/>
        <v>0</v>
      </c>
      <c r="I460" s="16">
        <f t="shared" si="150"/>
        <v>0</v>
      </c>
      <c r="J460" s="16">
        <f t="shared" si="151"/>
        <v>0</v>
      </c>
      <c r="K460" s="16">
        <f t="shared" si="152"/>
        <v>0</v>
      </c>
      <c r="L460" s="16"/>
      <c r="M460" s="16">
        <v>0</v>
      </c>
      <c r="N460" s="16"/>
      <c r="O460" s="16"/>
      <c r="P460" s="16"/>
      <c r="Q460" s="16"/>
      <c r="R460" s="16"/>
      <c r="S460" s="16"/>
      <c r="T460" s="16">
        <v>0</v>
      </c>
      <c r="U460" s="16"/>
      <c r="V460" s="16"/>
      <c r="W460" s="16"/>
      <c r="X460" s="16"/>
      <c r="Y460" s="16"/>
      <c r="Z460" s="16"/>
      <c r="AA460" s="16">
        <v>0.1220038677525</v>
      </c>
      <c r="AB460" s="16"/>
      <c r="AC460" s="16"/>
      <c r="AD460" s="16"/>
      <c r="AE460" s="16"/>
      <c r="AF460" s="16"/>
      <c r="AG460" s="16"/>
      <c r="AH460" s="16">
        <v>0</v>
      </c>
      <c r="AI460" s="16"/>
      <c r="AJ460" s="16"/>
      <c r="AK460" s="16"/>
      <c r="AL460" s="16"/>
      <c r="AM460" s="16"/>
      <c r="AN460" s="16"/>
      <c r="AO460" s="16">
        <f t="shared" si="153"/>
        <v>0</v>
      </c>
      <c r="AP460" s="16">
        <f t="shared" si="154"/>
        <v>0</v>
      </c>
      <c r="AQ460" s="16">
        <f t="shared" si="155"/>
        <v>0</v>
      </c>
      <c r="AR460" s="16">
        <f t="shared" si="156"/>
        <v>0</v>
      </c>
      <c r="AS460" s="16">
        <f t="shared" si="157"/>
        <v>0</v>
      </c>
      <c r="AT460" s="16">
        <f t="shared" si="158"/>
        <v>0</v>
      </c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>
        <v>0</v>
      </c>
      <c r="BR460" s="16"/>
      <c r="BS460" s="16"/>
      <c r="BT460" s="16"/>
      <c r="BU460" s="16"/>
      <c r="BV460" s="16"/>
      <c r="BW460" s="16"/>
      <c r="BX460" s="16"/>
      <c r="BY460" s="16">
        <f t="shared" si="159"/>
        <v>-0.1220038677525</v>
      </c>
      <c r="BZ460" s="16">
        <f t="shared" si="160"/>
        <v>-100</v>
      </c>
      <c r="CA460" s="43" t="s">
        <v>652</v>
      </c>
    </row>
    <row r="461" spans="1:79" ht="45">
      <c r="A461" s="13"/>
      <c r="B461" s="68" t="s">
        <v>578</v>
      </c>
      <c r="C461" s="33" t="s">
        <v>315</v>
      </c>
      <c r="D461" s="16">
        <v>0.044118793725</v>
      </c>
      <c r="E461" s="16"/>
      <c r="F461" s="16">
        <f t="shared" si="147"/>
        <v>0.044118793725</v>
      </c>
      <c r="G461" s="16">
        <f t="shared" si="148"/>
        <v>0</v>
      </c>
      <c r="H461" s="16">
        <f t="shared" si="149"/>
        <v>0</v>
      </c>
      <c r="I461" s="16">
        <f t="shared" si="150"/>
        <v>0</v>
      </c>
      <c r="J461" s="16">
        <f t="shared" si="151"/>
        <v>0</v>
      </c>
      <c r="K461" s="16">
        <f t="shared" si="152"/>
        <v>0</v>
      </c>
      <c r="L461" s="16"/>
      <c r="M461" s="16">
        <v>0</v>
      </c>
      <c r="N461" s="16"/>
      <c r="O461" s="16"/>
      <c r="P461" s="16"/>
      <c r="Q461" s="16"/>
      <c r="R461" s="16"/>
      <c r="S461" s="16"/>
      <c r="T461" s="16">
        <v>0</v>
      </c>
      <c r="U461" s="16"/>
      <c r="V461" s="16"/>
      <c r="W461" s="16"/>
      <c r="X461" s="16"/>
      <c r="Y461" s="16"/>
      <c r="Z461" s="16"/>
      <c r="AA461" s="16">
        <v>0</v>
      </c>
      <c r="AB461" s="16"/>
      <c r="AC461" s="16"/>
      <c r="AD461" s="16"/>
      <c r="AE461" s="16"/>
      <c r="AF461" s="16"/>
      <c r="AG461" s="16"/>
      <c r="AH461" s="16">
        <v>0.044118793725</v>
      </c>
      <c r="AI461" s="16"/>
      <c r="AJ461" s="16"/>
      <c r="AK461" s="16"/>
      <c r="AL461" s="16"/>
      <c r="AM461" s="16"/>
      <c r="AN461" s="16"/>
      <c r="AO461" s="16">
        <f t="shared" si="153"/>
        <v>0</v>
      </c>
      <c r="AP461" s="16">
        <f t="shared" si="154"/>
        <v>0</v>
      </c>
      <c r="AQ461" s="16">
        <f t="shared" si="155"/>
        <v>0</v>
      </c>
      <c r="AR461" s="16">
        <f t="shared" si="156"/>
        <v>0</v>
      </c>
      <c r="AS461" s="16">
        <f t="shared" si="157"/>
        <v>0</v>
      </c>
      <c r="AT461" s="16">
        <f t="shared" si="158"/>
        <v>0</v>
      </c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>
        <v>0</v>
      </c>
      <c r="BR461" s="16"/>
      <c r="BS461" s="16"/>
      <c r="BT461" s="16"/>
      <c r="BU461" s="16"/>
      <c r="BV461" s="16"/>
      <c r="BW461" s="16"/>
      <c r="BX461" s="16"/>
      <c r="BY461" s="16">
        <f t="shared" si="159"/>
        <v>-0.044118793725</v>
      </c>
      <c r="BZ461" s="16">
        <f t="shared" si="160"/>
        <v>-100</v>
      </c>
      <c r="CA461" s="43" t="s">
        <v>652</v>
      </c>
    </row>
    <row r="462" spans="1:79" ht="45">
      <c r="A462" s="13"/>
      <c r="B462" s="68" t="s">
        <v>579</v>
      </c>
      <c r="C462" s="33" t="s">
        <v>315</v>
      </c>
      <c r="D462" s="16">
        <v>0.04410375742520001</v>
      </c>
      <c r="E462" s="16"/>
      <c r="F462" s="16">
        <f t="shared" si="147"/>
        <v>0.04410375742520001</v>
      </c>
      <c r="G462" s="16">
        <f t="shared" si="148"/>
        <v>0</v>
      </c>
      <c r="H462" s="16">
        <f t="shared" si="149"/>
        <v>0</v>
      </c>
      <c r="I462" s="16">
        <f t="shared" si="150"/>
        <v>0</v>
      </c>
      <c r="J462" s="16">
        <f t="shared" si="151"/>
        <v>0</v>
      </c>
      <c r="K462" s="16">
        <f t="shared" si="152"/>
        <v>0</v>
      </c>
      <c r="L462" s="16"/>
      <c r="M462" s="16">
        <v>0</v>
      </c>
      <c r="N462" s="16"/>
      <c r="O462" s="16"/>
      <c r="P462" s="16"/>
      <c r="Q462" s="16"/>
      <c r="R462" s="16"/>
      <c r="S462" s="16"/>
      <c r="T462" s="16">
        <v>0</v>
      </c>
      <c r="U462" s="16"/>
      <c r="V462" s="16"/>
      <c r="W462" s="16"/>
      <c r="X462" s="16"/>
      <c r="Y462" s="16"/>
      <c r="Z462" s="16"/>
      <c r="AA462" s="16">
        <v>0</v>
      </c>
      <c r="AB462" s="16"/>
      <c r="AC462" s="16"/>
      <c r="AD462" s="16"/>
      <c r="AE462" s="16"/>
      <c r="AF462" s="16"/>
      <c r="AG462" s="16"/>
      <c r="AH462" s="16">
        <v>0.04410375742520001</v>
      </c>
      <c r="AI462" s="16"/>
      <c r="AJ462" s="16"/>
      <c r="AK462" s="16"/>
      <c r="AL462" s="16"/>
      <c r="AM462" s="16"/>
      <c r="AN462" s="16"/>
      <c r="AO462" s="16">
        <f t="shared" si="153"/>
        <v>0</v>
      </c>
      <c r="AP462" s="16">
        <f t="shared" si="154"/>
        <v>0</v>
      </c>
      <c r="AQ462" s="16">
        <f t="shared" si="155"/>
        <v>0</v>
      </c>
      <c r="AR462" s="16">
        <f t="shared" si="156"/>
        <v>0</v>
      </c>
      <c r="AS462" s="16">
        <f t="shared" si="157"/>
        <v>0</v>
      </c>
      <c r="AT462" s="16">
        <f t="shared" si="158"/>
        <v>0</v>
      </c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>
        <v>0</v>
      </c>
      <c r="BR462" s="16"/>
      <c r="BS462" s="16"/>
      <c r="BT462" s="16"/>
      <c r="BU462" s="16"/>
      <c r="BV462" s="16"/>
      <c r="BW462" s="16"/>
      <c r="BX462" s="16"/>
      <c r="BY462" s="16">
        <f t="shared" si="159"/>
        <v>-0.04410375742520001</v>
      </c>
      <c r="BZ462" s="16">
        <f t="shared" si="160"/>
        <v>-100</v>
      </c>
      <c r="CA462" s="43" t="s">
        <v>652</v>
      </c>
    </row>
    <row r="463" spans="1:79" ht="45">
      <c r="A463" s="13"/>
      <c r="B463" s="68" t="s">
        <v>580</v>
      </c>
      <c r="C463" s="33" t="s">
        <v>315</v>
      </c>
      <c r="D463" s="16">
        <v>0.036180229723</v>
      </c>
      <c r="E463" s="16"/>
      <c r="F463" s="16">
        <f t="shared" si="147"/>
        <v>0.036180229723</v>
      </c>
      <c r="G463" s="16">
        <f t="shared" si="148"/>
        <v>0</v>
      </c>
      <c r="H463" s="16">
        <f t="shared" si="149"/>
        <v>0</v>
      </c>
      <c r="I463" s="16">
        <f t="shared" si="150"/>
        <v>0</v>
      </c>
      <c r="J463" s="16">
        <f t="shared" si="151"/>
        <v>0</v>
      </c>
      <c r="K463" s="16">
        <f t="shared" si="152"/>
        <v>0</v>
      </c>
      <c r="L463" s="16"/>
      <c r="M463" s="16">
        <v>0</v>
      </c>
      <c r="N463" s="16"/>
      <c r="O463" s="16"/>
      <c r="P463" s="16"/>
      <c r="Q463" s="16"/>
      <c r="R463" s="16"/>
      <c r="S463" s="16"/>
      <c r="T463" s="16">
        <v>0</v>
      </c>
      <c r="U463" s="16"/>
      <c r="V463" s="16"/>
      <c r="W463" s="16"/>
      <c r="X463" s="16"/>
      <c r="Y463" s="16"/>
      <c r="Z463" s="16"/>
      <c r="AA463" s="16">
        <v>0.036180229723</v>
      </c>
      <c r="AB463" s="16"/>
      <c r="AC463" s="16"/>
      <c r="AD463" s="16"/>
      <c r="AE463" s="16"/>
      <c r="AF463" s="16"/>
      <c r="AG463" s="16"/>
      <c r="AH463" s="16">
        <v>0</v>
      </c>
      <c r="AI463" s="16"/>
      <c r="AJ463" s="16"/>
      <c r="AK463" s="16"/>
      <c r="AL463" s="16"/>
      <c r="AM463" s="16"/>
      <c r="AN463" s="16"/>
      <c r="AO463" s="16">
        <f t="shared" si="153"/>
        <v>0</v>
      </c>
      <c r="AP463" s="16">
        <f t="shared" si="154"/>
        <v>0</v>
      </c>
      <c r="AQ463" s="16">
        <f t="shared" si="155"/>
        <v>0</v>
      </c>
      <c r="AR463" s="16">
        <f t="shared" si="156"/>
        <v>0</v>
      </c>
      <c r="AS463" s="16">
        <f t="shared" si="157"/>
        <v>0</v>
      </c>
      <c r="AT463" s="16">
        <f t="shared" si="158"/>
        <v>0</v>
      </c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>
        <v>0</v>
      </c>
      <c r="BR463" s="16"/>
      <c r="BS463" s="16"/>
      <c r="BT463" s="16"/>
      <c r="BU463" s="16"/>
      <c r="BV463" s="16"/>
      <c r="BW463" s="16"/>
      <c r="BX463" s="16"/>
      <c r="BY463" s="16">
        <f t="shared" si="159"/>
        <v>-0.036180229723</v>
      </c>
      <c r="BZ463" s="16">
        <f t="shared" si="160"/>
        <v>-100</v>
      </c>
      <c r="CA463" s="43" t="s">
        <v>652</v>
      </c>
    </row>
    <row r="464" spans="1:79" ht="45">
      <c r="A464" s="13"/>
      <c r="B464" s="68" t="s">
        <v>581</v>
      </c>
      <c r="C464" s="33" t="s">
        <v>315</v>
      </c>
      <c r="D464" s="16">
        <v>0.40300764153800006</v>
      </c>
      <c r="E464" s="16"/>
      <c r="F464" s="16">
        <f t="shared" si="147"/>
        <v>0.40300764153800006</v>
      </c>
      <c r="G464" s="16">
        <f t="shared" si="148"/>
        <v>0</v>
      </c>
      <c r="H464" s="16">
        <f t="shared" si="149"/>
        <v>0</v>
      </c>
      <c r="I464" s="16">
        <f t="shared" si="150"/>
        <v>0</v>
      </c>
      <c r="J464" s="16">
        <f t="shared" si="151"/>
        <v>0</v>
      </c>
      <c r="K464" s="16">
        <f t="shared" si="152"/>
        <v>0</v>
      </c>
      <c r="L464" s="16"/>
      <c r="M464" s="16">
        <v>0</v>
      </c>
      <c r="N464" s="16"/>
      <c r="O464" s="16"/>
      <c r="P464" s="16"/>
      <c r="Q464" s="16"/>
      <c r="R464" s="16"/>
      <c r="S464" s="16"/>
      <c r="T464" s="16">
        <v>0</v>
      </c>
      <c r="U464" s="16"/>
      <c r="V464" s="16"/>
      <c r="W464" s="16"/>
      <c r="X464" s="16"/>
      <c r="Y464" s="16"/>
      <c r="Z464" s="16"/>
      <c r="AA464" s="16">
        <v>0</v>
      </c>
      <c r="AB464" s="16"/>
      <c r="AC464" s="16"/>
      <c r="AD464" s="16"/>
      <c r="AE464" s="16"/>
      <c r="AF464" s="16"/>
      <c r="AG464" s="16"/>
      <c r="AH464" s="16">
        <v>0.40300764153800006</v>
      </c>
      <c r="AI464" s="16"/>
      <c r="AJ464" s="16"/>
      <c r="AK464" s="16"/>
      <c r="AL464" s="16"/>
      <c r="AM464" s="16"/>
      <c r="AN464" s="16"/>
      <c r="AO464" s="16">
        <f t="shared" si="153"/>
        <v>0</v>
      </c>
      <c r="AP464" s="16">
        <f t="shared" si="154"/>
        <v>0</v>
      </c>
      <c r="AQ464" s="16">
        <f t="shared" si="155"/>
        <v>0</v>
      </c>
      <c r="AR464" s="16">
        <f t="shared" si="156"/>
        <v>0</v>
      </c>
      <c r="AS464" s="16">
        <f t="shared" si="157"/>
        <v>0</v>
      </c>
      <c r="AT464" s="16">
        <f t="shared" si="158"/>
        <v>0</v>
      </c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>
        <v>0</v>
      </c>
      <c r="BR464" s="16"/>
      <c r="BS464" s="16"/>
      <c r="BT464" s="16"/>
      <c r="BU464" s="16"/>
      <c r="BV464" s="16"/>
      <c r="BW464" s="16"/>
      <c r="BX464" s="16"/>
      <c r="BY464" s="16">
        <f t="shared" si="159"/>
        <v>-0.40300764153800006</v>
      </c>
      <c r="BZ464" s="16">
        <f t="shared" si="160"/>
        <v>-100</v>
      </c>
      <c r="CA464" s="43" t="s">
        <v>652</v>
      </c>
    </row>
    <row r="465" spans="1:79" ht="51">
      <c r="A465" s="13"/>
      <c r="B465" s="41" t="s">
        <v>582</v>
      </c>
      <c r="C465" s="33" t="s">
        <v>315</v>
      </c>
      <c r="D465" s="16">
        <v>0.1859472874068</v>
      </c>
      <c r="E465" s="16"/>
      <c r="F465" s="16">
        <f t="shared" si="147"/>
        <v>0.1859472874068</v>
      </c>
      <c r="G465" s="16">
        <f t="shared" si="148"/>
        <v>0</v>
      </c>
      <c r="H465" s="16">
        <f t="shared" si="149"/>
        <v>0</v>
      </c>
      <c r="I465" s="16">
        <f t="shared" si="150"/>
        <v>0</v>
      </c>
      <c r="J465" s="16">
        <f t="shared" si="151"/>
        <v>0</v>
      </c>
      <c r="K465" s="16">
        <f t="shared" si="152"/>
        <v>0</v>
      </c>
      <c r="L465" s="16"/>
      <c r="M465" s="16">
        <v>0</v>
      </c>
      <c r="N465" s="16"/>
      <c r="O465" s="16"/>
      <c r="P465" s="16"/>
      <c r="Q465" s="16"/>
      <c r="R465" s="16"/>
      <c r="S465" s="16"/>
      <c r="T465" s="16">
        <v>0</v>
      </c>
      <c r="U465" s="16"/>
      <c r="V465" s="16"/>
      <c r="W465" s="16"/>
      <c r="X465" s="16"/>
      <c r="Y465" s="16"/>
      <c r="Z465" s="16"/>
      <c r="AA465" s="16">
        <v>0</v>
      </c>
      <c r="AB465" s="16"/>
      <c r="AC465" s="16"/>
      <c r="AD465" s="16"/>
      <c r="AE465" s="16"/>
      <c r="AF465" s="16"/>
      <c r="AG465" s="16"/>
      <c r="AH465" s="16">
        <v>0.1859472874068</v>
      </c>
      <c r="AI465" s="16"/>
      <c r="AJ465" s="16"/>
      <c r="AK465" s="16"/>
      <c r="AL465" s="16"/>
      <c r="AM465" s="16"/>
      <c r="AN465" s="16"/>
      <c r="AO465" s="16">
        <f t="shared" si="153"/>
        <v>0.1304</v>
      </c>
      <c r="AP465" s="16">
        <f t="shared" si="154"/>
        <v>0</v>
      </c>
      <c r="AQ465" s="16">
        <f t="shared" si="155"/>
        <v>0</v>
      </c>
      <c r="AR465" s="16">
        <f t="shared" si="156"/>
        <v>0</v>
      </c>
      <c r="AS465" s="16">
        <f t="shared" si="157"/>
        <v>0</v>
      </c>
      <c r="AT465" s="16">
        <f t="shared" si="158"/>
        <v>0</v>
      </c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>
        <v>0.1304</v>
      </c>
      <c r="BR465" s="16"/>
      <c r="BS465" s="16"/>
      <c r="BT465" s="16"/>
      <c r="BU465" s="16"/>
      <c r="BV465" s="16"/>
      <c r="BW465" s="16"/>
      <c r="BX465" s="16"/>
      <c r="BY465" s="16">
        <f t="shared" si="159"/>
        <v>-0.05554728740680001</v>
      </c>
      <c r="BZ465" s="16">
        <f t="shared" si="160"/>
        <v>-29.87259893997716</v>
      </c>
      <c r="CA465" s="43" t="s">
        <v>650</v>
      </c>
    </row>
    <row r="466" spans="1:79" ht="25.5">
      <c r="A466" s="20" t="s">
        <v>236</v>
      </c>
      <c r="B466" s="76" t="s">
        <v>281</v>
      </c>
      <c r="C466" s="30" t="s">
        <v>282</v>
      </c>
      <c r="D466" s="16">
        <v>2.255724</v>
      </c>
      <c r="E466" s="16">
        <v>0</v>
      </c>
      <c r="F466" s="16">
        <f t="shared" si="147"/>
        <v>2.255724</v>
      </c>
      <c r="G466" s="16">
        <f t="shared" si="148"/>
        <v>0</v>
      </c>
      <c r="H466" s="16">
        <f t="shared" si="149"/>
        <v>0</v>
      </c>
      <c r="I466" s="16">
        <f t="shared" si="150"/>
        <v>0</v>
      </c>
      <c r="J466" s="16">
        <f t="shared" si="151"/>
        <v>0</v>
      </c>
      <c r="K466" s="16">
        <f t="shared" si="152"/>
        <v>0</v>
      </c>
      <c r="L466" s="16">
        <v>0</v>
      </c>
      <c r="M466" s="16">
        <f>M467</f>
        <v>0</v>
      </c>
      <c r="N466" s="16">
        <f aca="true" t="shared" si="170" ref="N466:AM466">N467</f>
        <v>0</v>
      </c>
      <c r="O466" s="16">
        <f t="shared" si="170"/>
        <v>0</v>
      </c>
      <c r="P466" s="16">
        <f t="shared" si="170"/>
        <v>0</v>
      </c>
      <c r="Q466" s="16">
        <f t="shared" si="170"/>
        <v>0</v>
      </c>
      <c r="R466" s="16">
        <f t="shared" si="170"/>
        <v>0</v>
      </c>
      <c r="S466" s="16">
        <f t="shared" si="170"/>
        <v>0</v>
      </c>
      <c r="T466" s="16">
        <f t="shared" si="170"/>
        <v>0</v>
      </c>
      <c r="U466" s="16">
        <f t="shared" si="170"/>
        <v>0</v>
      </c>
      <c r="V466" s="16">
        <f t="shared" si="170"/>
        <v>0</v>
      </c>
      <c r="W466" s="16">
        <f t="shared" si="170"/>
        <v>0</v>
      </c>
      <c r="X466" s="16">
        <f t="shared" si="170"/>
        <v>0</v>
      </c>
      <c r="Y466" s="16">
        <f t="shared" si="170"/>
        <v>0</v>
      </c>
      <c r="Z466" s="16">
        <f t="shared" si="170"/>
        <v>0</v>
      </c>
      <c r="AA466" s="16">
        <f t="shared" si="170"/>
        <v>0</v>
      </c>
      <c r="AB466" s="16">
        <f t="shared" si="170"/>
        <v>0</v>
      </c>
      <c r="AC466" s="16">
        <f t="shared" si="170"/>
        <v>0</v>
      </c>
      <c r="AD466" s="16">
        <f t="shared" si="170"/>
        <v>0</v>
      </c>
      <c r="AE466" s="16">
        <f t="shared" si="170"/>
        <v>0</v>
      </c>
      <c r="AF466" s="16">
        <f t="shared" si="170"/>
        <v>0</v>
      </c>
      <c r="AG466" s="16">
        <f t="shared" si="170"/>
        <v>0</v>
      </c>
      <c r="AH466" s="16">
        <f t="shared" si="170"/>
        <v>2.255724</v>
      </c>
      <c r="AI466" s="16">
        <f t="shared" si="170"/>
        <v>0</v>
      </c>
      <c r="AJ466" s="16">
        <f t="shared" si="170"/>
        <v>0</v>
      </c>
      <c r="AK466" s="16">
        <f t="shared" si="170"/>
        <v>0</v>
      </c>
      <c r="AL466" s="16">
        <f t="shared" si="170"/>
        <v>0</v>
      </c>
      <c r="AM466" s="16">
        <f t="shared" si="170"/>
        <v>0</v>
      </c>
      <c r="AN466" s="16">
        <v>0</v>
      </c>
      <c r="AO466" s="16">
        <f t="shared" si="153"/>
        <v>2.32923227</v>
      </c>
      <c r="AP466" s="16">
        <f t="shared" si="154"/>
        <v>0</v>
      </c>
      <c r="AQ466" s="16">
        <f t="shared" si="155"/>
        <v>0</v>
      </c>
      <c r="AR466" s="16">
        <f t="shared" si="156"/>
        <v>0</v>
      </c>
      <c r="AS466" s="16">
        <f t="shared" si="157"/>
        <v>0</v>
      </c>
      <c r="AT466" s="16">
        <f t="shared" si="158"/>
        <v>0</v>
      </c>
      <c r="AU466" s="16">
        <v>0</v>
      </c>
      <c r="AV466" s="16">
        <v>0</v>
      </c>
      <c r="AW466" s="16">
        <v>0</v>
      </c>
      <c r="AX466" s="16">
        <v>0</v>
      </c>
      <c r="AY466" s="16">
        <v>0</v>
      </c>
      <c r="AZ466" s="16">
        <v>0</v>
      </c>
      <c r="BA466" s="16">
        <v>0</v>
      </c>
      <c r="BB466" s="16">
        <v>0</v>
      </c>
      <c r="BC466" s="16">
        <v>0</v>
      </c>
      <c r="BD466" s="16">
        <v>0</v>
      </c>
      <c r="BE466" s="16">
        <v>0</v>
      </c>
      <c r="BF466" s="16">
        <v>0</v>
      </c>
      <c r="BG466" s="16">
        <v>0</v>
      </c>
      <c r="BH466" s="16">
        <v>0</v>
      </c>
      <c r="BI466" s="16">
        <v>0</v>
      </c>
      <c r="BJ466" s="16">
        <v>0</v>
      </c>
      <c r="BK466" s="16">
        <v>0</v>
      </c>
      <c r="BL466" s="16">
        <v>0</v>
      </c>
      <c r="BM466" s="16">
        <v>0</v>
      </c>
      <c r="BN466" s="16">
        <v>0</v>
      </c>
      <c r="BO466" s="16">
        <v>0</v>
      </c>
      <c r="BP466" s="16">
        <v>0</v>
      </c>
      <c r="BQ466" s="16">
        <v>2.32923227</v>
      </c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  <c r="BW466" s="16">
        <v>0</v>
      </c>
      <c r="BX466" s="16">
        <v>0</v>
      </c>
      <c r="BY466" s="16">
        <f t="shared" si="159"/>
        <v>0.07350827000000004</v>
      </c>
      <c r="BZ466" s="16">
        <f t="shared" si="160"/>
        <v>3.2587439775433538</v>
      </c>
      <c r="CA466" s="35"/>
    </row>
    <row r="467" spans="1:79" ht="12.75">
      <c r="A467" s="20"/>
      <c r="B467" s="37">
        <v>2021</v>
      </c>
      <c r="C467" s="31" t="s">
        <v>282</v>
      </c>
      <c r="D467" s="16">
        <v>2.255724</v>
      </c>
      <c r="E467" s="16">
        <v>0</v>
      </c>
      <c r="F467" s="16">
        <f t="shared" si="147"/>
        <v>2.255724</v>
      </c>
      <c r="G467" s="16">
        <f t="shared" si="148"/>
        <v>0</v>
      </c>
      <c r="H467" s="16">
        <f t="shared" si="149"/>
        <v>0</v>
      </c>
      <c r="I467" s="16">
        <f t="shared" si="150"/>
        <v>0</v>
      </c>
      <c r="J467" s="16">
        <f t="shared" si="151"/>
        <v>0</v>
      </c>
      <c r="K467" s="16">
        <f t="shared" si="152"/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2.255724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f t="shared" si="153"/>
        <v>2.32923227</v>
      </c>
      <c r="AP467" s="16">
        <f t="shared" si="154"/>
        <v>0</v>
      </c>
      <c r="AQ467" s="16">
        <f t="shared" si="155"/>
        <v>0</v>
      </c>
      <c r="AR467" s="16">
        <f t="shared" si="156"/>
        <v>0</v>
      </c>
      <c r="AS467" s="16">
        <f t="shared" si="157"/>
        <v>0</v>
      </c>
      <c r="AT467" s="16">
        <f t="shared" si="158"/>
        <v>0</v>
      </c>
      <c r="AU467" s="16">
        <v>0</v>
      </c>
      <c r="AV467" s="16">
        <v>0</v>
      </c>
      <c r="AW467" s="16">
        <v>0</v>
      </c>
      <c r="AX467" s="16">
        <v>0</v>
      </c>
      <c r="AY467" s="16">
        <v>0</v>
      </c>
      <c r="AZ467" s="16">
        <v>0</v>
      </c>
      <c r="BA467" s="16">
        <v>0</v>
      </c>
      <c r="BB467" s="16">
        <v>0</v>
      </c>
      <c r="BC467" s="16">
        <v>0</v>
      </c>
      <c r="BD467" s="16">
        <v>0</v>
      </c>
      <c r="BE467" s="16">
        <v>0</v>
      </c>
      <c r="BF467" s="16">
        <v>0</v>
      </c>
      <c r="BG467" s="16">
        <v>0</v>
      </c>
      <c r="BH467" s="16">
        <v>0</v>
      </c>
      <c r="BI467" s="16">
        <v>0</v>
      </c>
      <c r="BJ467" s="16">
        <v>0</v>
      </c>
      <c r="BK467" s="16">
        <v>0</v>
      </c>
      <c r="BL467" s="16">
        <v>0</v>
      </c>
      <c r="BM467" s="16">
        <v>0</v>
      </c>
      <c r="BN467" s="16">
        <v>0</v>
      </c>
      <c r="BO467" s="16">
        <v>0</v>
      </c>
      <c r="BP467" s="16">
        <v>0</v>
      </c>
      <c r="BQ467" s="16">
        <v>2.32923227</v>
      </c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  <c r="BW467" s="16">
        <v>0</v>
      </c>
      <c r="BX467" s="16">
        <v>0</v>
      </c>
      <c r="BY467" s="16">
        <f t="shared" si="159"/>
        <v>0.07350827000000004</v>
      </c>
      <c r="BZ467" s="16">
        <f t="shared" si="160"/>
        <v>3.2587439775433538</v>
      </c>
      <c r="CA467" s="35"/>
    </row>
    <row r="468" spans="1:79" ht="12.75">
      <c r="A468" s="20" t="s">
        <v>237</v>
      </c>
      <c r="B468" s="76" t="s">
        <v>210</v>
      </c>
      <c r="C468" s="30" t="s">
        <v>283</v>
      </c>
      <c r="D468" s="16">
        <v>0.45815877189999993</v>
      </c>
      <c r="E468" s="16">
        <v>0</v>
      </c>
      <c r="F468" s="16">
        <f t="shared" si="147"/>
        <v>0.45815877189999993</v>
      </c>
      <c r="G468" s="16">
        <f t="shared" si="148"/>
        <v>0</v>
      </c>
      <c r="H468" s="16">
        <f t="shared" si="149"/>
        <v>0</v>
      </c>
      <c r="I468" s="16">
        <f t="shared" si="150"/>
        <v>0</v>
      </c>
      <c r="J468" s="16">
        <f t="shared" si="151"/>
        <v>0</v>
      </c>
      <c r="K468" s="16">
        <f t="shared" si="152"/>
        <v>0</v>
      </c>
      <c r="L468" s="16">
        <v>0</v>
      </c>
      <c r="M468" s="16">
        <f>M469</f>
        <v>0</v>
      </c>
      <c r="N468" s="16">
        <f aca="true" t="shared" si="171" ref="N468:AM468">N469</f>
        <v>0</v>
      </c>
      <c r="O468" s="16">
        <f t="shared" si="171"/>
        <v>0</v>
      </c>
      <c r="P468" s="16">
        <f t="shared" si="171"/>
        <v>0</v>
      </c>
      <c r="Q468" s="16">
        <f t="shared" si="171"/>
        <v>0</v>
      </c>
      <c r="R468" s="16">
        <f t="shared" si="171"/>
        <v>0</v>
      </c>
      <c r="S468" s="16">
        <f t="shared" si="171"/>
        <v>0</v>
      </c>
      <c r="T468" s="16">
        <f t="shared" si="171"/>
        <v>0.22907938594999996</v>
      </c>
      <c r="U468" s="16">
        <f t="shared" si="171"/>
        <v>0</v>
      </c>
      <c r="V468" s="16">
        <f t="shared" si="171"/>
        <v>0</v>
      </c>
      <c r="W468" s="16">
        <f t="shared" si="171"/>
        <v>0</v>
      </c>
      <c r="X468" s="16">
        <f t="shared" si="171"/>
        <v>0</v>
      </c>
      <c r="Y468" s="16">
        <f t="shared" si="171"/>
        <v>0</v>
      </c>
      <c r="Z468" s="16">
        <f t="shared" si="171"/>
        <v>0</v>
      </c>
      <c r="AA468" s="16">
        <f t="shared" si="171"/>
        <v>0</v>
      </c>
      <c r="AB468" s="16">
        <f t="shared" si="171"/>
        <v>0</v>
      </c>
      <c r="AC468" s="16">
        <f t="shared" si="171"/>
        <v>0</v>
      </c>
      <c r="AD468" s="16">
        <f t="shared" si="171"/>
        <v>0</v>
      </c>
      <c r="AE468" s="16">
        <f t="shared" si="171"/>
        <v>0</v>
      </c>
      <c r="AF468" s="16">
        <f t="shared" si="171"/>
        <v>0</v>
      </c>
      <c r="AG468" s="16">
        <f t="shared" si="171"/>
        <v>0</v>
      </c>
      <c r="AH468" s="16">
        <f t="shared" si="171"/>
        <v>0.22907938594999996</v>
      </c>
      <c r="AI468" s="16">
        <f t="shared" si="171"/>
        <v>0</v>
      </c>
      <c r="AJ468" s="16">
        <f t="shared" si="171"/>
        <v>0</v>
      </c>
      <c r="AK468" s="16">
        <f t="shared" si="171"/>
        <v>0</v>
      </c>
      <c r="AL468" s="16">
        <f t="shared" si="171"/>
        <v>0</v>
      </c>
      <c r="AM468" s="16">
        <f t="shared" si="171"/>
        <v>0</v>
      </c>
      <c r="AN468" s="16">
        <v>0</v>
      </c>
      <c r="AO468" s="16">
        <f t="shared" si="153"/>
        <v>0.46407269</v>
      </c>
      <c r="AP468" s="16">
        <f t="shared" si="154"/>
        <v>0</v>
      </c>
      <c r="AQ468" s="16">
        <f t="shared" si="155"/>
        <v>0</v>
      </c>
      <c r="AR468" s="16">
        <f t="shared" si="156"/>
        <v>0</v>
      </c>
      <c r="AS468" s="16">
        <f t="shared" si="157"/>
        <v>0</v>
      </c>
      <c r="AT468" s="16">
        <f t="shared" si="158"/>
        <v>0</v>
      </c>
      <c r="AU468" s="16">
        <v>0</v>
      </c>
      <c r="AV468" s="16">
        <v>0</v>
      </c>
      <c r="AW468" s="16">
        <v>0</v>
      </c>
      <c r="AX468" s="16">
        <v>0</v>
      </c>
      <c r="AY468" s="16">
        <v>0</v>
      </c>
      <c r="AZ468" s="16">
        <v>0</v>
      </c>
      <c r="BA468" s="16">
        <v>0</v>
      </c>
      <c r="BB468" s="16">
        <v>0</v>
      </c>
      <c r="BC468" s="16">
        <v>0.26691921</v>
      </c>
      <c r="BD468" s="16">
        <v>0</v>
      </c>
      <c r="BE468" s="16">
        <v>0</v>
      </c>
      <c r="BF468" s="16">
        <v>0</v>
      </c>
      <c r="BG468" s="16">
        <v>0</v>
      </c>
      <c r="BH468" s="16">
        <v>0</v>
      </c>
      <c r="BI468" s="16">
        <v>0</v>
      </c>
      <c r="BJ468" s="16">
        <v>0.19715348</v>
      </c>
      <c r="BK468" s="16">
        <v>0</v>
      </c>
      <c r="BL468" s="16">
        <v>0</v>
      </c>
      <c r="BM468" s="16">
        <v>0</v>
      </c>
      <c r="BN468" s="16">
        <v>0</v>
      </c>
      <c r="BO468" s="16">
        <v>0</v>
      </c>
      <c r="BP468" s="16">
        <v>0</v>
      </c>
      <c r="BQ468" s="16">
        <v>0</v>
      </c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  <c r="BW468" s="16">
        <v>0</v>
      </c>
      <c r="BX468" s="16">
        <v>0</v>
      </c>
      <c r="BY468" s="16">
        <f t="shared" si="159"/>
        <v>0.005913918100000082</v>
      </c>
      <c r="BZ468" s="16">
        <f t="shared" si="160"/>
        <v>1.2908010198025595</v>
      </c>
      <c r="CA468" s="35"/>
    </row>
    <row r="469" spans="1:79" ht="12.75">
      <c r="A469" s="20"/>
      <c r="B469" s="38">
        <v>2021</v>
      </c>
      <c r="C469" s="31" t="s">
        <v>283</v>
      </c>
      <c r="D469" s="16">
        <v>0.45815877189999993</v>
      </c>
      <c r="E469" s="16">
        <v>0</v>
      </c>
      <c r="F469" s="16">
        <f aca="true" t="shared" si="172" ref="F469:F532">M469+T469+AA469+AH469</f>
        <v>0.45815877189999993</v>
      </c>
      <c r="G469" s="16">
        <f aca="true" t="shared" si="173" ref="G469:G532">N469+U469+AB469+AI469</f>
        <v>0</v>
      </c>
      <c r="H469" s="16">
        <f aca="true" t="shared" si="174" ref="H469:H532">O469+V469+AC469+AJ469</f>
        <v>0</v>
      </c>
      <c r="I469" s="16">
        <f aca="true" t="shared" si="175" ref="I469:I532">P469+W469+AD469+AK469</f>
        <v>0</v>
      </c>
      <c r="J469" s="16">
        <f aca="true" t="shared" si="176" ref="J469:J532">Q469+X469+AE469+AL469</f>
        <v>0</v>
      </c>
      <c r="K469" s="16">
        <f aca="true" t="shared" si="177" ref="K469:K532">R469+Y469+AF469+AM469</f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0.22907938594999996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0.22907938594999996</v>
      </c>
      <c r="AI469" s="16">
        <v>0</v>
      </c>
      <c r="AJ469" s="16">
        <v>0</v>
      </c>
      <c r="AK469" s="16">
        <v>0</v>
      </c>
      <c r="AL469" s="16">
        <v>0</v>
      </c>
      <c r="AM469" s="16">
        <v>0</v>
      </c>
      <c r="AN469" s="16">
        <v>0</v>
      </c>
      <c r="AO469" s="16">
        <f aca="true" t="shared" si="178" ref="AO469:AO532">AV469+BC469+BJ469+BQ469</f>
        <v>0.46407269</v>
      </c>
      <c r="AP469" s="16">
        <f aca="true" t="shared" si="179" ref="AP469:AP532">AW469+BD469+BK469+BR469</f>
        <v>0</v>
      </c>
      <c r="AQ469" s="16">
        <f aca="true" t="shared" si="180" ref="AQ469:AQ532">AX469+BE469+BL469+BS469</f>
        <v>0</v>
      </c>
      <c r="AR469" s="16">
        <f aca="true" t="shared" si="181" ref="AR469:AR532">AY469+BF469+BM469+BT469</f>
        <v>0</v>
      </c>
      <c r="AS469" s="16">
        <f aca="true" t="shared" si="182" ref="AS469:AS532">AZ469+BG469+BN469+BU469</f>
        <v>0</v>
      </c>
      <c r="AT469" s="16">
        <f aca="true" t="shared" si="183" ref="AT469:AT532">BA469+BH469+BO469+BV469</f>
        <v>0</v>
      </c>
      <c r="AU469" s="16">
        <v>0</v>
      </c>
      <c r="AV469" s="16">
        <v>0</v>
      </c>
      <c r="AW469" s="16">
        <v>0</v>
      </c>
      <c r="AX469" s="16">
        <v>0</v>
      </c>
      <c r="AY469" s="16">
        <v>0</v>
      </c>
      <c r="AZ469" s="16">
        <v>0</v>
      </c>
      <c r="BA469" s="16">
        <v>0</v>
      </c>
      <c r="BB469" s="16">
        <v>0</v>
      </c>
      <c r="BC469" s="16">
        <v>0.26691921</v>
      </c>
      <c r="BD469" s="16">
        <v>0</v>
      </c>
      <c r="BE469" s="16">
        <v>0</v>
      </c>
      <c r="BF469" s="16">
        <v>0</v>
      </c>
      <c r="BG469" s="16">
        <v>0</v>
      </c>
      <c r="BH469" s="16">
        <v>0</v>
      </c>
      <c r="BI469" s="16">
        <v>0</v>
      </c>
      <c r="BJ469" s="16">
        <v>0.19715348</v>
      </c>
      <c r="BK469" s="16">
        <v>0</v>
      </c>
      <c r="BL469" s="16">
        <v>0</v>
      </c>
      <c r="BM469" s="16">
        <v>0</v>
      </c>
      <c r="BN469" s="16">
        <v>0</v>
      </c>
      <c r="BO469" s="16">
        <v>0</v>
      </c>
      <c r="BP469" s="16">
        <v>0</v>
      </c>
      <c r="BQ469" s="16">
        <v>0</v>
      </c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  <c r="BW469" s="16">
        <v>0</v>
      </c>
      <c r="BX469" s="16">
        <v>0</v>
      </c>
      <c r="BY469" s="16">
        <f aca="true" t="shared" si="184" ref="BY469:BY532">AO469-F469</f>
        <v>0.005913918100000082</v>
      </c>
      <c r="BZ469" s="16">
        <f aca="true" t="shared" si="185" ref="BZ469:BZ532">BY469/F469*100</f>
        <v>1.2908010198025595</v>
      </c>
      <c r="CA469" s="35"/>
    </row>
    <row r="470" spans="1:79" ht="12.75">
      <c r="A470" s="20" t="s">
        <v>316</v>
      </c>
      <c r="B470" s="78" t="s">
        <v>211</v>
      </c>
      <c r="C470" s="30" t="s">
        <v>284</v>
      </c>
      <c r="D470" s="16">
        <v>23.38473939329041</v>
      </c>
      <c r="E470" s="16">
        <v>0</v>
      </c>
      <c r="F470" s="16">
        <f t="shared" si="172"/>
        <v>23.38473939329041</v>
      </c>
      <c r="G470" s="16">
        <f t="shared" si="173"/>
        <v>0</v>
      </c>
      <c r="H470" s="16">
        <f t="shared" si="174"/>
        <v>0</v>
      </c>
      <c r="I470" s="16">
        <f t="shared" si="175"/>
        <v>0</v>
      </c>
      <c r="J470" s="16">
        <f t="shared" si="176"/>
        <v>0</v>
      </c>
      <c r="K470" s="16">
        <f t="shared" si="177"/>
        <v>18</v>
      </c>
      <c r="L470" s="16">
        <v>0</v>
      </c>
      <c r="M470" s="16">
        <v>5.92138611</v>
      </c>
      <c r="N470" s="16">
        <v>0</v>
      </c>
      <c r="O470" s="16">
        <v>0</v>
      </c>
      <c r="P470" s="16">
        <v>0</v>
      </c>
      <c r="Q470" s="16">
        <v>0</v>
      </c>
      <c r="R470" s="16">
        <f>SUM(R472:R484)</f>
        <v>8</v>
      </c>
      <c r="S470" s="16">
        <f aca="true" t="shared" si="186" ref="S470:AM470">SUM(S472:S484)</f>
        <v>0</v>
      </c>
      <c r="T470" s="16">
        <f t="shared" si="186"/>
        <v>1.20074354</v>
      </c>
      <c r="U470" s="16">
        <f t="shared" si="186"/>
        <v>0</v>
      </c>
      <c r="V470" s="16">
        <f t="shared" si="186"/>
        <v>0</v>
      </c>
      <c r="W470" s="16">
        <f t="shared" si="186"/>
        <v>0</v>
      </c>
      <c r="X470" s="16">
        <f t="shared" si="186"/>
        <v>0</v>
      </c>
      <c r="Y470" s="16">
        <f t="shared" si="186"/>
        <v>3</v>
      </c>
      <c r="Z470" s="16">
        <f t="shared" si="186"/>
        <v>0</v>
      </c>
      <c r="AA470" s="16">
        <f t="shared" si="186"/>
        <v>3.1643109690000006</v>
      </c>
      <c r="AB470" s="16">
        <f t="shared" si="186"/>
        <v>0</v>
      </c>
      <c r="AC470" s="16">
        <f t="shared" si="186"/>
        <v>0</v>
      </c>
      <c r="AD470" s="16">
        <f t="shared" si="186"/>
        <v>0</v>
      </c>
      <c r="AE470" s="16">
        <f t="shared" si="186"/>
        <v>0</v>
      </c>
      <c r="AF470" s="16">
        <f t="shared" si="186"/>
        <v>1</v>
      </c>
      <c r="AG470" s="16">
        <f t="shared" si="186"/>
        <v>0</v>
      </c>
      <c r="AH470" s="16">
        <f t="shared" si="186"/>
        <v>13.098298774290411</v>
      </c>
      <c r="AI470" s="16">
        <f t="shared" si="186"/>
        <v>0</v>
      </c>
      <c r="AJ470" s="16">
        <f t="shared" si="186"/>
        <v>0</v>
      </c>
      <c r="AK470" s="16">
        <f t="shared" si="186"/>
        <v>0</v>
      </c>
      <c r="AL470" s="16">
        <f t="shared" si="186"/>
        <v>0</v>
      </c>
      <c r="AM470" s="16">
        <f t="shared" si="186"/>
        <v>6</v>
      </c>
      <c r="AN470" s="16">
        <v>0</v>
      </c>
      <c r="AO470" s="16">
        <f t="shared" si="178"/>
        <v>23.53280471</v>
      </c>
      <c r="AP470" s="16">
        <f t="shared" si="179"/>
        <v>0</v>
      </c>
      <c r="AQ470" s="16">
        <f t="shared" si="180"/>
        <v>0</v>
      </c>
      <c r="AR470" s="16">
        <f t="shared" si="181"/>
        <v>0</v>
      </c>
      <c r="AS470" s="16">
        <f t="shared" si="182"/>
        <v>0</v>
      </c>
      <c r="AT470" s="16">
        <f t="shared" si="183"/>
        <v>15</v>
      </c>
      <c r="AU470" s="16">
        <v>0</v>
      </c>
      <c r="AV470" s="16">
        <v>5.921386099999999</v>
      </c>
      <c r="AW470" s="16">
        <f>SUM(AW472:AW484)</f>
        <v>0</v>
      </c>
      <c r="AX470" s="16">
        <f aca="true" t="shared" si="187" ref="AX470:BH470">SUM(AX472:AX484)</f>
        <v>0</v>
      </c>
      <c r="AY470" s="16">
        <f t="shared" si="187"/>
        <v>0</v>
      </c>
      <c r="AZ470" s="16">
        <f t="shared" si="187"/>
        <v>0</v>
      </c>
      <c r="BA470" s="16">
        <f t="shared" si="187"/>
        <v>8</v>
      </c>
      <c r="BB470" s="16">
        <f t="shared" si="187"/>
        <v>0</v>
      </c>
      <c r="BC470" s="16">
        <f t="shared" si="187"/>
        <v>0</v>
      </c>
      <c r="BD470" s="16">
        <f t="shared" si="187"/>
        <v>0</v>
      </c>
      <c r="BE470" s="16">
        <f t="shared" si="187"/>
        <v>0</v>
      </c>
      <c r="BF470" s="16">
        <f t="shared" si="187"/>
        <v>0</v>
      </c>
      <c r="BG470" s="16">
        <f t="shared" si="187"/>
        <v>0</v>
      </c>
      <c r="BH470" s="16">
        <f t="shared" si="187"/>
        <v>0</v>
      </c>
      <c r="BI470" s="16">
        <f>SUM(BI472:BI484)</f>
        <v>0</v>
      </c>
      <c r="BJ470" s="16">
        <v>9.448402779999999</v>
      </c>
      <c r="BK470" s="16">
        <f aca="true" t="shared" si="188" ref="BK470:BV470">SUM(BK472:BK484)</f>
        <v>0</v>
      </c>
      <c r="BL470" s="16">
        <f t="shared" si="188"/>
        <v>0</v>
      </c>
      <c r="BM470" s="16">
        <f t="shared" si="188"/>
        <v>0</v>
      </c>
      <c r="BN470" s="16">
        <f t="shared" si="188"/>
        <v>0</v>
      </c>
      <c r="BO470" s="16">
        <f t="shared" si="188"/>
        <v>2</v>
      </c>
      <c r="BP470" s="16">
        <f t="shared" si="188"/>
        <v>0</v>
      </c>
      <c r="BQ470" s="16">
        <v>8.16301583</v>
      </c>
      <c r="BR470" s="16">
        <f t="shared" si="188"/>
        <v>0</v>
      </c>
      <c r="BS470" s="16">
        <f t="shared" si="188"/>
        <v>0</v>
      </c>
      <c r="BT470" s="16">
        <f t="shared" si="188"/>
        <v>0</v>
      </c>
      <c r="BU470" s="16">
        <f t="shared" si="188"/>
        <v>0</v>
      </c>
      <c r="BV470" s="16">
        <f t="shared" si="188"/>
        <v>5</v>
      </c>
      <c r="BW470" s="16">
        <v>0</v>
      </c>
      <c r="BX470" s="16">
        <v>0</v>
      </c>
      <c r="BY470" s="16">
        <f t="shared" si="184"/>
        <v>0.1480653167095909</v>
      </c>
      <c r="BZ470" s="16">
        <f t="shared" si="185"/>
        <v>0.6331706940128401</v>
      </c>
      <c r="CA470" s="35"/>
    </row>
    <row r="471" spans="1:79" ht="13.5">
      <c r="A471" s="13"/>
      <c r="B471" s="23" t="s">
        <v>245</v>
      </c>
      <c r="C471" s="31"/>
      <c r="D471" s="16">
        <v>0</v>
      </c>
      <c r="E471" s="16">
        <v>0</v>
      </c>
      <c r="F471" s="16">
        <f t="shared" si="172"/>
        <v>0</v>
      </c>
      <c r="G471" s="16">
        <f t="shared" si="173"/>
        <v>0</v>
      </c>
      <c r="H471" s="16">
        <f t="shared" si="174"/>
        <v>0</v>
      </c>
      <c r="I471" s="16">
        <f t="shared" si="175"/>
        <v>0</v>
      </c>
      <c r="J471" s="16">
        <f t="shared" si="176"/>
        <v>0</v>
      </c>
      <c r="K471" s="16">
        <f t="shared" si="177"/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f t="shared" si="178"/>
        <v>0</v>
      </c>
      <c r="AP471" s="16">
        <f t="shared" si="179"/>
        <v>0</v>
      </c>
      <c r="AQ471" s="16">
        <f t="shared" si="180"/>
        <v>0</v>
      </c>
      <c r="AR471" s="16">
        <f t="shared" si="181"/>
        <v>0</v>
      </c>
      <c r="AS471" s="16">
        <f t="shared" si="182"/>
        <v>0</v>
      </c>
      <c r="AT471" s="16">
        <f t="shared" si="183"/>
        <v>0</v>
      </c>
      <c r="AU471" s="16">
        <v>0</v>
      </c>
      <c r="AV471" s="16">
        <v>0</v>
      </c>
      <c r="AW471" s="16">
        <v>0</v>
      </c>
      <c r="AX471" s="16">
        <v>0</v>
      </c>
      <c r="AY471" s="16">
        <v>0</v>
      </c>
      <c r="AZ471" s="16">
        <v>0</v>
      </c>
      <c r="BA471" s="16">
        <v>0</v>
      </c>
      <c r="BB471" s="16">
        <v>0</v>
      </c>
      <c r="BC471" s="16">
        <v>0</v>
      </c>
      <c r="BD471" s="16">
        <v>0</v>
      </c>
      <c r="BE471" s="16">
        <v>0</v>
      </c>
      <c r="BF471" s="16">
        <v>0</v>
      </c>
      <c r="BG471" s="16">
        <v>0</v>
      </c>
      <c r="BH471" s="16">
        <v>0</v>
      </c>
      <c r="BI471" s="16">
        <v>0</v>
      </c>
      <c r="BJ471" s="16">
        <v>0</v>
      </c>
      <c r="BK471" s="16">
        <v>0</v>
      </c>
      <c r="BL471" s="16">
        <v>0</v>
      </c>
      <c r="BM471" s="16">
        <v>0</v>
      </c>
      <c r="BN471" s="16">
        <v>0</v>
      </c>
      <c r="BO471" s="16">
        <v>0</v>
      </c>
      <c r="BP471" s="16">
        <v>0</v>
      </c>
      <c r="BQ471" s="16">
        <v>0</v>
      </c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  <c r="BW471" s="16">
        <v>0</v>
      </c>
      <c r="BX471" s="16">
        <v>0</v>
      </c>
      <c r="BY471" s="16">
        <f t="shared" si="184"/>
        <v>0</v>
      </c>
      <c r="BZ471" s="16"/>
      <c r="CA471" s="35"/>
    </row>
    <row r="472" spans="1:79" ht="15">
      <c r="A472" s="13"/>
      <c r="B472" s="56" t="s">
        <v>583</v>
      </c>
      <c r="C472" s="31" t="s">
        <v>284</v>
      </c>
      <c r="D472" s="16">
        <v>0</v>
      </c>
      <c r="E472" s="16">
        <v>0</v>
      </c>
      <c r="F472" s="16">
        <f t="shared" si="172"/>
        <v>0</v>
      </c>
      <c r="G472" s="16">
        <f t="shared" si="173"/>
        <v>0</v>
      </c>
      <c r="H472" s="16">
        <f t="shared" si="174"/>
        <v>0</v>
      </c>
      <c r="I472" s="16">
        <f t="shared" si="175"/>
        <v>0</v>
      </c>
      <c r="J472" s="16">
        <f t="shared" si="176"/>
        <v>0</v>
      </c>
      <c r="K472" s="16">
        <f t="shared" si="177"/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/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f t="shared" si="178"/>
        <v>0</v>
      </c>
      <c r="AP472" s="16">
        <f t="shared" si="179"/>
        <v>0</v>
      </c>
      <c r="AQ472" s="16">
        <f t="shared" si="180"/>
        <v>0</v>
      </c>
      <c r="AR472" s="16">
        <f t="shared" si="181"/>
        <v>0</v>
      </c>
      <c r="AS472" s="16">
        <f t="shared" si="182"/>
        <v>0</v>
      </c>
      <c r="AT472" s="16">
        <f t="shared" si="183"/>
        <v>0</v>
      </c>
      <c r="AU472" s="16">
        <v>0</v>
      </c>
      <c r="AV472" s="16">
        <v>0</v>
      </c>
      <c r="AW472" s="16">
        <v>0</v>
      </c>
      <c r="AX472" s="16">
        <v>0</v>
      </c>
      <c r="AY472" s="16">
        <v>0</v>
      </c>
      <c r="AZ472" s="16">
        <v>0</v>
      </c>
      <c r="BA472" s="16">
        <v>0</v>
      </c>
      <c r="BB472" s="16">
        <v>0</v>
      </c>
      <c r="BC472" s="16">
        <v>0</v>
      </c>
      <c r="BD472" s="16">
        <v>0</v>
      </c>
      <c r="BE472" s="16">
        <v>0</v>
      </c>
      <c r="BF472" s="16">
        <v>0</v>
      </c>
      <c r="BG472" s="16">
        <v>0</v>
      </c>
      <c r="BH472" s="16">
        <v>0</v>
      </c>
      <c r="BI472" s="16">
        <v>0</v>
      </c>
      <c r="BJ472" s="16">
        <v>0</v>
      </c>
      <c r="BK472" s="16">
        <v>0</v>
      </c>
      <c r="BL472" s="16">
        <v>0</v>
      </c>
      <c r="BM472" s="16">
        <v>0</v>
      </c>
      <c r="BN472" s="16">
        <v>0</v>
      </c>
      <c r="BO472" s="16">
        <v>0</v>
      </c>
      <c r="BP472" s="16">
        <v>0</v>
      </c>
      <c r="BQ472" s="16">
        <v>0</v>
      </c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  <c r="BW472" s="16">
        <v>0</v>
      </c>
      <c r="BX472" s="16">
        <v>0</v>
      </c>
      <c r="BY472" s="16">
        <f t="shared" si="184"/>
        <v>0</v>
      </c>
      <c r="BZ472" s="16"/>
      <c r="CA472" s="35"/>
    </row>
    <row r="473" spans="1:79" ht="60">
      <c r="A473" s="13"/>
      <c r="B473" s="56" t="s">
        <v>584</v>
      </c>
      <c r="C473" s="31" t="s">
        <v>284</v>
      </c>
      <c r="D473" s="16">
        <v>0.5760296500000001</v>
      </c>
      <c r="E473" s="16">
        <v>0</v>
      </c>
      <c r="F473" s="16">
        <f t="shared" si="172"/>
        <v>0.5760296500000001</v>
      </c>
      <c r="G473" s="16">
        <f t="shared" si="173"/>
        <v>0</v>
      </c>
      <c r="H473" s="16">
        <f t="shared" si="174"/>
        <v>0</v>
      </c>
      <c r="I473" s="16">
        <f t="shared" si="175"/>
        <v>0</v>
      </c>
      <c r="J473" s="16">
        <f t="shared" si="176"/>
        <v>0</v>
      </c>
      <c r="K473" s="16">
        <f t="shared" si="177"/>
        <v>2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0.5760296500000001</v>
      </c>
      <c r="U473" s="16">
        <v>0</v>
      </c>
      <c r="V473" s="16">
        <v>0</v>
      </c>
      <c r="W473" s="16">
        <v>0</v>
      </c>
      <c r="X473" s="16">
        <v>0</v>
      </c>
      <c r="Y473" s="16">
        <v>2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f t="shared" si="178"/>
        <v>0.64315667</v>
      </c>
      <c r="AP473" s="16">
        <f t="shared" si="179"/>
        <v>0</v>
      </c>
      <c r="AQ473" s="16">
        <f t="shared" si="180"/>
        <v>0</v>
      </c>
      <c r="AR473" s="16">
        <f t="shared" si="181"/>
        <v>0</v>
      </c>
      <c r="AS473" s="16">
        <f t="shared" si="182"/>
        <v>0</v>
      </c>
      <c r="AT473" s="16">
        <f t="shared" si="183"/>
        <v>2</v>
      </c>
      <c r="AU473" s="16">
        <v>0</v>
      </c>
      <c r="AV473" s="16">
        <v>0</v>
      </c>
      <c r="AW473" s="16">
        <v>0</v>
      </c>
      <c r="AX473" s="16">
        <v>0</v>
      </c>
      <c r="AY473" s="16">
        <v>0</v>
      </c>
      <c r="AZ473" s="16">
        <v>0</v>
      </c>
      <c r="BA473" s="16">
        <v>0</v>
      </c>
      <c r="BB473" s="16">
        <v>0</v>
      </c>
      <c r="BC473" s="16">
        <v>0</v>
      </c>
      <c r="BD473" s="16">
        <v>0</v>
      </c>
      <c r="BE473" s="16">
        <v>0</v>
      </c>
      <c r="BF473" s="16">
        <v>0</v>
      </c>
      <c r="BG473" s="16">
        <v>0</v>
      </c>
      <c r="BH473" s="16">
        <v>0</v>
      </c>
      <c r="BI473" s="16">
        <v>0</v>
      </c>
      <c r="BJ473" s="16">
        <v>0</v>
      </c>
      <c r="BK473" s="16">
        <v>0</v>
      </c>
      <c r="BL473" s="16">
        <v>0</v>
      </c>
      <c r="BM473" s="16">
        <v>0</v>
      </c>
      <c r="BN473" s="16">
        <v>0</v>
      </c>
      <c r="BO473" s="16">
        <v>0</v>
      </c>
      <c r="BP473" s="16">
        <v>0</v>
      </c>
      <c r="BQ473" s="16">
        <v>0.64315667</v>
      </c>
      <c r="BR473" s="16">
        <v>0</v>
      </c>
      <c r="BS473" s="16">
        <v>0</v>
      </c>
      <c r="BT473" s="16">
        <v>0</v>
      </c>
      <c r="BU473" s="16">
        <v>0</v>
      </c>
      <c r="BV473" s="16">
        <v>2</v>
      </c>
      <c r="BW473" s="16">
        <v>0</v>
      </c>
      <c r="BX473" s="16">
        <v>0</v>
      </c>
      <c r="BY473" s="16">
        <f t="shared" si="184"/>
        <v>0.06712701999999993</v>
      </c>
      <c r="BZ473" s="16">
        <f t="shared" si="185"/>
        <v>11.653396661091996</v>
      </c>
      <c r="CA473" s="35" t="s">
        <v>308</v>
      </c>
    </row>
    <row r="474" spans="1:79" ht="15">
      <c r="A474" s="13"/>
      <c r="B474" s="56" t="s">
        <v>585</v>
      </c>
      <c r="C474" s="31" t="s">
        <v>284</v>
      </c>
      <c r="D474" s="16">
        <v>0.273625</v>
      </c>
      <c r="E474" s="16">
        <v>0</v>
      </c>
      <c r="F474" s="16">
        <f t="shared" si="172"/>
        <v>0.273625</v>
      </c>
      <c r="G474" s="16">
        <f t="shared" si="173"/>
        <v>0</v>
      </c>
      <c r="H474" s="16">
        <f t="shared" si="174"/>
        <v>0</v>
      </c>
      <c r="I474" s="16">
        <f t="shared" si="175"/>
        <v>0</v>
      </c>
      <c r="J474" s="16">
        <f t="shared" si="176"/>
        <v>0</v>
      </c>
      <c r="K474" s="16">
        <f t="shared" si="177"/>
        <v>5</v>
      </c>
      <c r="L474" s="16">
        <v>0</v>
      </c>
      <c r="M474" s="16">
        <v>0.273625</v>
      </c>
      <c r="N474" s="16">
        <v>0</v>
      </c>
      <c r="O474" s="16">
        <v>0</v>
      </c>
      <c r="P474" s="16">
        <v>0</v>
      </c>
      <c r="Q474" s="16">
        <v>0</v>
      </c>
      <c r="R474" s="16">
        <v>5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f t="shared" si="178"/>
        <v>0.273625</v>
      </c>
      <c r="AP474" s="16">
        <f t="shared" si="179"/>
        <v>0</v>
      </c>
      <c r="AQ474" s="16">
        <f t="shared" si="180"/>
        <v>0</v>
      </c>
      <c r="AR474" s="16">
        <f t="shared" si="181"/>
        <v>0</v>
      </c>
      <c r="AS474" s="16">
        <f t="shared" si="182"/>
        <v>0</v>
      </c>
      <c r="AT474" s="16">
        <f t="shared" si="183"/>
        <v>5</v>
      </c>
      <c r="AU474" s="16">
        <v>0</v>
      </c>
      <c r="AV474" s="16">
        <v>0.273625</v>
      </c>
      <c r="AW474" s="16">
        <v>0</v>
      </c>
      <c r="AX474" s="16">
        <v>0</v>
      </c>
      <c r="AY474" s="16">
        <v>0</v>
      </c>
      <c r="AZ474" s="16">
        <v>0</v>
      </c>
      <c r="BA474" s="16">
        <v>5</v>
      </c>
      <c r="BB474" s="16">
        <v>0</v>
      </c>
      <c r="BC474" s="16">
        <v>0</v>
      </c>
      <c r="BD474" s="16">
        <v>0</v>
      </c>
      <c r="BE474" s="16">
        <v>0</v>
      </c>
      <c r="BF474" s="16">
        <v>0</v>
      </c>
      <c r="BG474" s="16">
        <v>0</v>
      </c>
      <c r="BH474" s="16">
        <v>0</v>
      </c>
      <c r="BI474" s="16">
        <v>0</v>
      </c>
      <c r="BJ474" s="16">
        <v>0</v>
      </c>
      <c r="BK474" s="16">
        <v>0</v>
      </c>
      <c r="BL474" s="16">
        <v>0</v>
      </c>
      <c r="BM474" s="16">
        <v>0</v>
      </c>
      <c r="BN474" s="16">
        <v>0</v>
      </c>
      <c r="BO474" s="16">
        <v>0</v>
      </c>
      <c r="BP474" s="16">
        <v>0</v>
      </c>
      <c r="BQ474" s="16">
        <v>0</v>
      </c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  <c r="BW474" s="16">
        <v>0</v>
      </c>
      <c r="BX474" s="16">
        <v>0</v>
      </c>
      <c r="BY474" s="16">
        <f t="shared" si="184"/>
        <v>0</v>
      </c>
      <c r="BZ474" s="16">
        <f t="shared" si="185"/>
        <v>0</v>
      </c>
      <c r="CA474" s="35"/>
    </row>
    <row r="475" spans="1:79" ht="30">
      <c r="A475" s="13"/>
      <c r="B475" s="56" t="s">
        <v>586</v>
      </c>
      <c r="C475" s="31" t="s">
        <v>284</v>
      </c>
      <c r="D475" s="16">
        <v>0.5555895267600001</v>
      </c>
      <c r="E475" s="16">
        <v>0</v>
      </c>
      <c r="F475" s="16">
        <f t="shared" si="172"/>
        <v>0.5555895267600001</v>
      </c>
      <c r="G475" s="16">
        <f t="shared" si="173"/>
        <v>0</v>
      </c>
      <c r="H475" s="16">
        <f t="shared" si="174"/>
        <v>0</v>
      </c>
      <c r="I475" s="16">
        <f t="shared" si="175"/>
        <v>0</v>
      </c>
      <c r="J475" s="16">
        <f t="shared" si="176"/>
        <v>0</v>
      </c>
      <c r="K475" s="16">
        <f t="shared" si="177"/>
        <v>1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0.5555895267600001</v>
      </c>
      <c r="AI475" s="16">
        <v>0</v>
      </c>
      <c r="AJ475" s="16">
        <v>0</v>
      </c>
      <c r="AK475" s="16">
        <v>0</v>
      </c>
      <c r="AL475" s="16">
        <v>0</v>
      </c>
      <c r="AM475" s="16">
        <v>1</v>
      </c>
      <c r="AN475" s="16">
        <v>0</v>
      </c>
      <c r="AO475" s="16">
        <f t="shared" si="178"/>
        <v>0</v>
      </c>
      <c r="AP475" s="16">
        <f t="shared" si="179"/>
        <v>0</v>
      </c>
      <c r="AQ475" s="16">
        <f t="shared" si="180"/>
        <v>0</v>
      </c>
      <c r="AR475" s="16">
        <f t="shared" si="181"/>
        <v>0</v>
      </c>
      <c r="AS475" s="16">
        <f t="shared" si="182"/>
        <v>0</v>
      </c>
      <c r="AT475" s="16">
        <f t="shared" si="183"/>
        <v>0</v>
      </c>
      <c r="AU475" s="16">
        <v>0</v>
      </c>
      <c r="AV475" s="16">
        <v>0</v>
      </c>
      <c r="AW475" s="16">
        <v>0</v>
      </c>
      <c r="AX475" s="16">
        <v>0</v>
      </c>
      <c r="AY475" s="16">
        <v>0</v>
      </c>
      <c r="AZ475" s="16">
        <v>0</v>
      </c>
      <c r="BA475" s="16">
        <v>0</v>
      </c>
      <c r="BB475" s="16">
        <v>0</v>
      </c>
      <c r="BC475" s="16">
        <v>0</v>
      </c>
      <c r="BD475" s="16">
        <v>0</v>
      </c>
      <c r="BE475" s="16">
        <v>0</v>
      </c>
      <c r="BF475" s="16">
        <v>0</v>
      </c>
      <c r="BG475" s="16">
        <v>0</v>
      </c>
      <c r="BH475" s="16">
        <v>0</v>
      </c>
      <c r="BI475" s="16">
        <v>0</v>
      </c>
      <c r="BJ475" s="16">
        <v>0</v>
      </c>
      <c r="BK475" s="16">
        <v>0</v>
      </c>
      <c r="BL475" s="16">
        <v>0</v>
      </c>
      <c r="BM475" s="16">
        <v>0</v>
      </c>
      <c r="BN475" s="16">
        <v>0</v>
      </c>
      <c r="BO475" s="16">
        <v>0</v>
      </c>
      <c r="BP475" s="16">
        <v>0</v>
      </c>
      <c r="BQ475" s="16">
        <v>0</v>
      </c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  <c r="BW475" s="16">
        <v>0</v>
      </c>
      <c r="BX475" s="16">
        <v>0</v>
      </c>
      <c r="BY475" s="16">
        <f t="shared" si="184"/>
        <v>-0.5555895267600001</v>
      </c>
      <c r="BZ475" s="16">
        <f t="shared" si="185"/>
        <v>-100</v>
      </c>
      <c r="CA475" s="35" t="s">
        <v>653</v>
      </c>
    </row>
    <row r="476" spans="1:79" ht="30">
      <c r="A476" s="13"/>
      <c r="B476" s="56" t="s">
        <v>285</v>
      </c>
      <c r="C476" s="31" t="s">
        <v>284</v>
      </c>
      <c r="D476" s="16">
        <v>0.21238790975999997</v>
      </c>
      <c r="E476" s="16">
        <v>0</v>
      </c>
      <c r="F476" s="16">
        <f t="shared" si="172"/>
        <v>0.21238790975999997</v>
      </c>
      <c r="G476" s="16">
        <f t="shared" si="173"/>
        <v>0</v>
      </c>
      <c r="H476" s="16">
        <f t="shared" si="174"/>
        <v>0</v>
      </c>
      <c r="I476" s="16">
        <f t="shared" si="175"/>
        <v>0</v>
      </c>
      <c r="J476" s="16">
        <f t="shared" si="176"/>
        <v>0</v>
      </c>
      <c r="K476" s="16">
        <f t="shared" si="177"/>
        <v>1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0</v>
      </c>
      <c r="AH476" s="16">
        <v>0.21238790975999997</v>
      </c>
      <c r="AI476" s="16">
        <v>0</v>
      </c>
      <c r="AJ476" s="16">
        <v>0</v>
      </c>
      <c r="AK476" s="16">
        <v>0</v>
      </c>
      <c r="AL476" s="16">
        <v>0</v>
      </c>
      <c r="AM476" s="16">
        <v>1</v>
      </c>
      <c r="AN476" s="16">
        <v>0</v>
      </c>
      <c r="AO476" s="16">
        <f t="shared" si="178"/>
        <v>0.24046333</v>
      </c>
      <c r="AP476" s="16">
        <f t="shared" si="179"/>
        <v>0</v>
      </c>
      <c r="AQ476" s="16">
        <f t="shared" si="180"/>
        <v>0</v>
      </c>
      <c r="AR476" s="16">
        <f t="shared" si="181"/>
        <v>0</v>
      </c>
      <c r="AS476" s="16">
        <f t="shared" si="182"/>
        <v>0</v>
      </c>
      <c r="AT476" s="16">
        <f t="shared" si="183"/>
        <v>1</v>
      </c>
      <c r="AU476" s="16">
        <v>0</v>
      </c>
      <c r="AV476" s="16">
        <v>0</v>
      </c>
      <c r="AW476" s="16">
        <v>0</v>
      </c>
      <c r="AX476" s="16">
        <v>0</v>
      </c>
      <c r="AY476" s="16">
        <v>0</v>
      </c>
      <c r="AZ476" s="16">
        <v>0</v>
      </c>
      <c r="BA476" s="16">
        <v>0</v>
      </c>
      <c r="BB476" s="16">
        <v>0</v>
      </c>
      <c r="BC476" s="16">
        <v>0</v>
      </c>
      <c r="BD476" s="16">
        <v>0</v>
      </c>
      <c r="BE476" s="16">
        <v>0</v>
      </c>
      <c r="BF476" s="16">
        <v>0</v>
      </c>
      <c r="BG476" s="16">
        <v>0</v>
      </c>
      <c r="BH476" s="16">
        <v>0</v>
      </c>
      <c r="BI476" s="16">
        <v>0</v>
      </c>
      <c r="BJ476" s="16">
        <v>0</v>
      </c>
      <c r="BK476" s="16">
        <v>0</v>
      </c>
      <c r="BL476" s="16">
        <v>0</v>
      </c>
      <c r="BM476" s="16">
        <v>0</v>
      </c>
      <c r="BN476" s="16">
        <v>0</v>
      </c>
      <c r="BO476" s="16">
        <v>0</v>
      </c>
      <c r="BP476" s="16">
        <v>0</v>
      </c>
      <c r="BQ476" s="16">
        <v>0.24046333</v>
      </c>
      <c r="BR476" s="16">
        <v>0</v>
      </c>
      <c r="BS476" s="16">
        <v>0</v>
      </c>
      <c r="BT476" s="16">
        <v>0</v>
      </c>
      <c r="BU476" s="16">
        <v>0</v>
      </c>
      <c r="BV476" s="16">
        <v>1</v>
      </c>
      <c r="BW476" s="16">
        <v>0</v>
      </c>
      <c r="BX476" s="16">
        <v>0</v>
      </c>
      <c r="BY476" s="16">
        <f t="shared" si="184"/>
        <v>0.028075420240000037</v>
      </c>
      <c r="BZ476" s="16">
        <f t="shared" si="185"/>
        <v>13.21893523587359</v>
      </c>
      <c r="CA476" s="35" t="s">
        <v>308</v>
      </c>
    </row>
    <row r="477" spans="1:79" ht="15">
      <c r="A477" s="13"/>
      <c r="B477" s="56" t="s">
        <v>587</v>
      </c>
      <c r="C477" s="31" t="s">
        <v>284</v>
      </c>
      <c r="D477" s="16">
        <v>3.1643109690000006</v>
      </c>
      <c r="E477" s="16">
        <v>0</v>
      </c>
      <c r="F477" s="16">
        <f t="shared" si="172"/>
        <v>3.1643109690000006</v>
      </c>
      <c r="G477" s="16">
        <f t="shared" si="173"/>
        <v>0</v>
      </c>
      <c r="H477" s="16">
        <f t="shared" si="174"/>
        <v>0</v>
      </c>
      <c r="I477" s="16">
        <f t="shared" si="175"/>
        <v>0</v>
      </c>
      <c r="J477" s="16">
        <f t="shared" si="176"/>
        <v>0</v>
      </c>
      <c r="K477" s="16">
        <f t="shared" si="177"/>
        <v>1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3.1643109690000006</v>
      </c>
      <c r="AB477" s="16">
        <v>0</v>
      </c>
      <c r="AC477" s="16">
        <v>0</v>
      </c>
      <c r="AD477" s="16">
        <v>0</v>
      </c>
      <c r="AE477" s="16">
        <v>0</v>
      </c>
      <c r="AF477" s="16">
        <v>1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f t="shared" si="178"/>
        <v>4.54</v>
      </c>
      <c r="AP477" s="16">
        <f t="shared" si="179"/>
        <v>0</v>
      </c>
      <c r="AQ477" s="16">
        <f t="shared" si="180"/>
        <v>0</v>
      </c>
      <c r="AR477" s="16">
        <f t="shared" si="181"/>
        <v>0</v>
      </c>
      <c r="AS477" s="16">
        <f t="shared" si="182"/>
        <v>0</v>
      </c>
      <c r="AT477" s="16">
        <f t="shared" si="183"/>
        <v>1</v>
      </c>
      <c r="AU477" s="16">
        <v>0</v>
      </c>
      <c r="AV477" s="16">
        <v>0</v>
      </c>
      <c r="AW477" s="16">
        <v>0</v>
      </c>
      <c r="AX477" s="16">
        <v>0</v>
      </c>
      <c r="AY477" s="16">
        <v>0</v>
      </c>
      <c r="AZ477" s="16">
        <v>0</v>
      </c>
      <c r="BA477" s="16">
        <v>0</v>
      </c>
      <c r="BB477" s="16">
        <v>0</v>
      </c>
      <c r="BC477" s="16">
        <v>0</v>
      </c>
      <c r="BD477" s="16">
        <v>0</v>
      </c>
      <c r="BE477" s="16">
        <v>0</v>
      </c>
      <c r="BF477" s="16">
        <v>0</v>
      </c>
      <c r="BG477" s="16">
        <v>0</v>
      </c>
      <c r="BH477" s="16">
        <v>0</v>
      </c>
      <c r="BI477" s="16">
        <v>0</v>
      </c>
      <c r="BJ477" s="16">
        <v>4.54</v>
      </c>
      <c r="BK477" s="16">
        <v>0</v>
      </c>
      <c r="BL477" s="16">
        <v>0</v>
      </c>
      <c r="BM477" s="16">
        <v>0</v>
      </c>
      <c r="BN477" s="16">
        <v>0</v>
      </c>
      <c r="BO477" s="16">
        <v>1</v>
      </c>
      <c r="BP477" s="16">
        <v>0</v>
      </c>
      <c r="BQ477" s="16">
        <v>0</v>
      </c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  <c r="BW477" s="16">
        <v>0</v>
      </c>
      <c r="BX477" s="16">
        <v>0</v>
      </c>
      <c r="BY477" s="16">
        <f t="shared" si="184"/>
        <v>1.3756890309999994</v>
      </c>
      <c r="BZ477" s="16">
        <f t="shared" si="185"/>
        <v>43.475152868264104</v>
      </c>
      <c r="CA477" s="35" t="s">
        <v>308</v>
      </c>
    </row>
    <row r="478" spans="1:79" ht="15">
      <c r="A478" s="13"/>
      <c r="B478" s="56" t="s">
        <v>588</v>
      </c>
      <c r="C478" s="31" t="s">
        <v>284</v>
      </c>
      <c r="D478" s="16">
        <v>1.4589204727704101</v>
      </c>
      <c r="E478" s="16">
        <v>0</v>
      </c>
      <c r="F478" s="16">
        <f t="shared" si="172"/>
        <v>1.4589204727704101</v>
      </c>
      <c r="G478" s="16">
        <f t="shared" si="173"/>
        <v>0</v>
      </c>
      <c r="H478" s="16">
        <f t="shared" si="174"/>
        <v>0</v>
      </c>
      <c r="I478" s="16">
        <f t="shared" si="175"/>
        <v>0</v>
      </c>
      <c r="J478" s="16">
        <f t="shared" si="176"/>
        <v>0</v>
      </c>
      <c r="K478" s="16">
        <f t="shared" si="177"/>
        <v>1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1.4589204727704101</v>
      </c>
      <c r="AI478" s="16">
        <v>0</v>
      </c>
      <c r="AJ478" s="16">
        <v>0</v>
      </c>
      <c r="AK478" s="16">
        <v>0</v>
      </c>
      <c r="AL478" s="16">
        <v>0</v>
      </c>
      <c r="AM478" s="16">
        <v>1</v>
      </c>
      <c r="AN478" s="16">
        <v>0</v>
      </c>
      <c r="AO478" s="16">
        <f t="shared" si="178"/>
        <v>0</v>
      </c>
      <c r="AP478" s="16">
        <f t="shared" si="179"/>
        <v>0</v>
      </c>
      <c r="AQ478" s="16">
        <f t="shared" si="180"/>
        <v>0</v>
      </c>
      <c r="AR478" s="16">
        <f t="shared" si="181"/>
        <v>0</v>
      </c>
      <c r="AS478" s="16">
        <f t="shared" si="182"/>
        <v>0</v>
      </c>
      <c r="AT478" s="16">
        <f t="shared" si="183"/>
        <v>0</v>
      </c>
      <c r="AU478" s="16">
        <v>0</v>
      </c>
      <c r="AV478" s="16">
        <v>0</v>
      </c>
      <c r="AW478" s="16">
        <v>0</v>
      </c>
      <c r="AX478" s="16">
        <v>0</v>
      </c>
      <c r="AY478" s="16">
        <v>0</v>
      </c>
      <c r="AZ478" s="16">
        <v>0</v>
      </c>
      <c r="BA478" s="16">
        <v>0</v>
      </c>
      <c r="BB478" s="16">
        <v>0</v>
      </c>
      <c r="BC478" s="16">
        <v>0</v>
      </c>
      <c r="BD478" s="16">
        <v>0</v>
      </c>
      <c r="BE478" s="16">
        <v>0</v>
      </c>
      <c r="BF478" s="16">
        <v>0</v>
      </c>
      <c r="BG478" s="16">
        <v>0</v>
      </c>
      <c r="BH478" s="16">
        <v>0</v>
      </c>
      <c r="BI478" s="16">
        <v>0</v>
      </c>
      <c r="BJ478" s="16">
        <v>0</v>
      </c>
      <c r="BK478" s="16">
        <v>0</v>
      </c>
      <c r="BL478" s="16">
        <v>0</v>
      </c>
      <c r="BM478" s="16">
        <v>0</v>
      </c>
      <c r="BN478" s="16">
        <v>0</v>
      </c>
      <c r="BO478" s="16">
        <v>0</v>
      </c>
      <c r="BP478" s="16">
        <v>0</v>
      </c>
      <c r="BQ478" s="16">
        <v>0</v>
      </c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  <c r="BW478" s="16">
        <v>0</v>
      </c>
      <c r="BX478" s="16">
        <v>0</v>
      </c>
      <c r="BY478" s="16">
        <f t="shared" si="184"/>
        <v>-1.4589204727704101</v>
      </c>
      <c r="BZ478" s="16">
        <f t="shared" si="185"/>
        <v>-100</v>
      </c>
      <c r="CA478" s="35" t="s">
        <v>653</v>
      </c>
    </row>
    <row r="479" spans="1:79" ht="15">
      <c r="A479" s="13"/>
      <c r="B479" s="56" t="s">
        <v>589</v>
      </c>
      <c r="C479" s="31" t="s">
        <v>284</v>
      </c>
      <c r="D479" s="16">
        <v>0</v>
      </c>
      <c r="E479" s="16">
        <v>0</v>
      </c>
      <c r="F479" s="16">
        <f t="shared" si="172"/>
        <v>0</v>
      </c>
      <c r="G479" s="16">
        <f t="shared" si="173"/>
        <v>0</v>
      </c>
      <c r="H479" s="16">
        <f t="shared" si="174"/>
        <v>0</v>
      </c>
      <c r="I479" s="16">
        <f t="shared" si="175"/>
        <v>0</v>
      </c>
      <c r="J479" s="16">
        <f t="shared" si="176"/>
        <v>0</v>
      </c>
      <c r="K479" s="16">
        <f t="shared" si="177"/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/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</v>
      </c>
      <c r="AO479" s="16">
        <f t="shared" si="178"/>
        <v>0</v>
      </c>
      <c r="AP479" s="16">
        <f t="shared" si="179"/>
        <v>0</v>
      </c>
      <c r="AQ479" s="16">
        <f t="shared" si="180"/>
        <v>0</v>
      </c>
      <c r="AR479" s="16">
        <f t="shared" si="181"/>
        <v>0</v>
      </c>
      <c r="AS479" s="16">
        <f t="shared" si="182"/>
        <v>0</v>
      </c>
      <c r="AT479" s="16">
        <f t="shared" si="183"/>
        <v>0</v>
      </c>
      <c r="AU479" s="16">
        <v>0</v>
      </c>
      <c r="AV479" s="16">
        <v>0</v>
      </c>
      <c r="AW479" s="16">
        <v>0</v>
      </c>
      <c r="AX479" s="16">
        <v>0</v>
      </c>
      <c r="AY479" s="16">
        <v>0</v>
      </c>
      <c r="AZ479" s="16">
        <v>0</v>
      </c>
      <c r="BA479" s="16">
        <v>0</v>
      </c>
      <c r="BB479" s="16">
        <v>0</v>
      </c>
      <c r="BC479" s="16">
        <v>0</v>
      </c>
      <c r="BD479" s="16">
        <v>0</v>
      </c>
      <c r="BE479" s="16">
        <v>0</v>
      </c>
      <c r="BF479" s="16">
        <v>0</v>
      </c>
      <c r="BG479" s="16">
        <v>0</v>
      </c>
      <c r="BH479" s="16">
        <v>0</v>
      </c>
      <c r="BI479" s="16">
        <v>0</v>
      </c>
      <c r="BJ479" s="16">
        <v>0</v>
      </c>
      <c r="BK479" s="16">
        <v>0</v>
      </c>
      <c r="BL479" s="16">
        <v>0</v>
      </c>
      <c r="BM479" s="16">
        <v>0</v>
      </c>
      <c r="BN479" s="16">
        <v>0</v>
      </c>
      <c r="BO479" s="16">
        <v>0</v>
      </c>
      <c r="BP479" s="16">
        <v>0</v>
      </c>
      <c r="BQ479" s="16">
        <v>0</v>
      </c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  <c r="BW479" s="16">
        <v>0</v>
      </c>
      <c r="BX479" s="16">
        <v>0</v>
      </c>
      <c r="BY479" s="16">
        <f t="shared" si="184"/>
        <v>0</v>
      </c>
      <c r="BZ479" s="16"/>
      <c r="CA479" s="35"/>
    </row>
    <row r="480" spans="1:79" ht="15">
      <c r="A480" s="13"/>
      <c r="B480" s="56" t="s">
        <v>590</v>
      </c>
      <c r="C480" s="31" t="s">
        <v>284</v>
      </c>
      <c r="D480" s="16">
        <v>8.79666666</v>
      </c>
      <c r="E480" s="16">
        <v>0</v>
      </c>
      <c r="F480" s="16">
        <f t="shared" si="172"/>
        <v>8.79666666</v>
      </c>
      <c r="G480" s="16">
        <f t="shared" si="173"/>
        <v>0</v>
      </c>
      <c r="H480" s="16">
        <f t="shared" si="174"/>
        <v>0</v>
      </c>
      <c r="I480" s="16">
        <f t="shared" si="175"/>
        <v>0</v>
      </c>
      <c r="J480" s="16">
        <f t="shared" si="176"/>
        <v>0</v>
      </c>
      <c r="K480" s="16">
        <f t="shared" si="177"/>
        <v>2</v>
      </c>
      <c r="L480" s="16">
        <v>0</v>
      </c>
      <c r="M480" s="16">
        <v>4.39833333</v>
      </c>
      <c r="N480" s="16">
        <v>0</v>
      </c>
      <c r="O480" s="16">
        <v>0</v>
      </c>
      <c r="P480" s="16">
        <v>0</v>
      </c>
      <c r="Q480" s="16">
        <v>0</v>
      </c>
      <c r="R480" s="16">
        <v>1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/>
      <c r="AG480" s="16">
        <v>0</v>
      </c>
      <c r="AH480" s="16">
        <v>4.39833333</v>
      </c>
      <c r="AI480" s="16">
        <v>0</v>
      </c>
      <c r="AJ480" s="16">
        <v>0</v>
      </c>
      <c r="AK480" s="16">
        <v>0</v>
      </c>
      <c r="AL480" s="16">
        <v>0</v>
      </c>
      <c r="AM480" s="16">
        <v>1</v>
      </c>
      <c r="AN480" s="16">
        <v>0</v>
      </c>
      <c r="AO480" s="16">
        <f t="shared" si="178"/>
        <v>9.30673611</v>
      </c>
      <c r="AP480" s="16">
        <f t="shared" si="179"/>
        <v>0</v>
      </c>
      <c r="AQ480" s="16">
        <f t="shared" si="180"/>
        <v>0</v>
      </c>
      <c r="AR480" s="16">
        <f t="shared" si="181"/>
        <v>0</v>
      </c>
      <c r="AS480" s="16">
        <f t="shared" si="182"/>
        <v>0</v>
      </c>
      <c r="AT480" s="16">
        <f t="shared" si="183"/>
        <v>2</v>
      </c>
      <c r="AU480" s="16">
        <v>0</v>
      </c>
      <c r="AV480" s="16">
        <v>4.39833333</v>
      </c>
      <c r="AW480" s="16">
        <v>0</v>
      </c>
      <c r="AX480" s="16">
        <v>0</v>
      </c>
      <c r="AY480" s="16">
        <v>0</v>
      </c>
      <c r="AZ480" s="16">
        <v>0</v>
      </c>
      <c r="BA480" s="16">
        <v>1</v>
      </c>
      <c r="BB480" s="16">
        <v>0</v>
      </c>
      <c r="BC480" s="16">
        <v>0</v>
      </c>
      <c r="BD480" s="16">
        <v>0</v>
      </c>
      <c r="BE480" s="16">
        <v>0</v>
      </c>
      <c r="BF480" s="16">
        <v>0</v>
      </c>
      <c r="BG480" s="16">
        <v>0</v>
      </c>
      <c r="BH480" s="16">
        <v>0</v>
      </c>
      <c r="BI480" s="16">
        <v>0</v>
      </c>
      <c r="BJ480" s="16">
        <v>4.908402779999999</v>
      </c>
      <c r="BK480" s="16">
        <v>0</v>
      </c>
      <c r="BL480" s="16">
        <v>0</v>
      </c>
      <c r="BM480" s="16">
        <v>0</v>
      </c>
      <c r="BN480" s="16">
        <v>0</v>
      </c>
      <c r="BO480" s="16">
        <v>1</v>
      </c>
      <c r="BP480" s="16">
        <v>0</v>
      </c>
      <c r="BQ480" s="16">
        <v>0</v>
      </c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  <c r="BW480" s="16">
        <v>0</v>
      </c>
      <c r="BX480" s="16">
        <v>0</v>
      </c>
      <c r="BY480" s="16">
        <f t="shared" si="184"/>
        <v>0.5100694499999996</v>
      </c>
      <c r="BZ480" s="16">
        <f t="shared" si="185"/>
        <v>5.798440133231098</v>
      </c>
      <c r="CA480" s="35"/>
    </row>
    <row r="481" spans="1:79" ht="15">
      <c r="A481" s="13"/>
      <c r="B481" s="56" t="s">
        <v>591</v>
      </c>
      <c r="C481" s="31" t="s">
        <v>284</v>
      </c>
      <c r="D481" s="16">
        <v>0</v>
      </c>
      <c r="E481" s="16">
        <v>0</v>
      </c>
      <c r="F481" s="16">
        <f t="shared" si="172"/>
        <v>0</v>
      </c>
      <c r="G481" s="16">
        <f t="shared" si="173"/>
        <v>0</v>
      </c>
      <c r="H481" s="16">
        <f t="shared" si="174"/>
        <v>0</v>
      </c>
      <c r="I481" s="16">
        <f t="shared" si="175"/>
        <v>0</v>
      </c>
      <c r="J481" s="16">
        <f t="shared" si="176"/>
        <v>0</v>
      </c>
      <c r="K481" s="16">
        <f t="shared" si="177"/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/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f t="shared" si="178"/>
        <v>0</v>
      </c>
      <c r="AP481" s="16">
        <f t="shared" si="179"/>
        <v>0</v>
      </c>
      <c r="AQ481" s="16">
        <f t="shared" si="180"/>
        <v>0</v>
      </c>
      <c r="AR481" s="16">
        <f t="shared" si="181"/>
        <v>0</v>
      </c>
      <c r="AS481" s="16">
        <f t="shared" si="182"/>
        <v>0</v>
      </c>
      <c r="AT481" s="16">
        <f t="shared" si="183"/>
        <v>0</v>
      </c>
      <c r="AU481" s="16">
        <v>0</v>
      </c>
      <c r="AV481" s="16">
        <v>0</v>
      </c>
      <c r="AW481" s="16">
        <v>0</v>
      </c>
      <c r="AX481" s="16">
        <v>0</v>
      </c>
      <c r="AY481" s="16">
        <v>0</v>
      </c>
      <c r="AZ481" s="16">
        <v>0</v>
      </c>
      <c r="BA481" s="16">
        <v>0</v>
      </c>
      <c r="BB481" s="16">
        <v>0</v>
      </c>
      <c r="BC481" s="16">
        <v>0</v>
      </c>
      <c r="BD481" s="16">
        <v>0</v>
      </c>
      <c r="BE481" s="16">
        <v>0</v>
      </c>
      <c r="BF481" s="16">
        <v>0</v>
      </c>
      <c r="BG481" s="16">
        <v>0</v>
      </c>
      <c r="BH481" s="16">
        <v>0</v>
      </c>
      <c r="BI481" s="16">
        <v>0</v>
      </c>
      <c r="BJ481" s="16">
        <v>0</v>
      </c>
      <c r="BK481" s="16">
        <v>0</v>
      </c>
      <c r="BL481" s="16">
        <v>0</v>
      </c>
      <c r="BM481" s="16">
        <v>0</v>
      </c>
      <c r="BN481" s="16">
        <v>0</v>
      </c>
      <c r="BO481" s="16">
        <v>0</v>
      </c>
      <c r="BP481" s="16">
        <v>0</v>
      </c>
      <c r="BQ481" s="16">
        <v>0</v>
      </c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  <c r="BW481" s="16">
        <v>0</v>
      </c>
      <c r="BX481" s="16">
        <v>0</v>
      </c>
      <c r="BY481" s="16">
        <f t="shared" si="184"/>
        <v>0</v>
      </c>
      <c r="BZ481" s="16"/>
      <c r="CA481" s="35"/>
    </row>
    <row r="482" spans="1:79" ht="43.5">
      <c r="A482" s="13"/>
      <c r="B482" s="56" t="s">
        <v>592</v>
      </c>
      <c r="C482" s="31" t="s">
        <v>284</v>
      </c>
      <c r="D482" s="16">
        <v>5.952189660000001</v>
      </c>
      <c r="E482" s="16">
        <v>0</v>
      </c>
      <c r="F482" s="16">
        <f t="shared" si="172"/>
        <v>5.952189660000001</v>
      </c>
      <c r="G482" s="16">
        <f t="shared" si="173"/>
        <v>0</v>
      </c>
      <c r="H482" s="16">
        <f t="shared" si="174"/>
        <v>0</v>
      </c>
      <c r="I482" s="16">
        <f t="shared" si="175"/>
        <v>0</v>
      </c>
      <c r="J482" s="16">
        <f t="shared" si="176"/>
        <v>0</v>
      </c>
      <c r="K482" s="16">
        <f t="shared" si="177"/>
        <v>1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5.952189660000001</v>
      </c>
      <c r="AI482" s="16">
        <v>0</v>
      </c>
      <c r="AJ482" s="16">
        <v>0</v>
      </c>
      <c r="AK482" s="16">
        <v>0</v>
      </c>
      <c r="AL482" s="16">
        <v>0</v>
      </c>
      <c r="AM482" s="16">
        <v>1</v>
      </c>
      <c r="AN482" s="16">
        <v>0</v>
      </c>
      <c r="AO482" s="16">
        <f t="shared" si="178"/>
        <v>6.656562500000001</v>
      </c>
      <c r="AP482" s="16">
        <f t="shared" si="179"/>
        <v>0</v>
      </c>
      <c r="AQ482" s="16">
        <f t="shared" si="180"/>
        <v>0</v>
      </c>
      <c r="AR482" s="16">
        <f t="shared" si="181"/>
        <v>0</v>
      </c>
      <c r="AS482" s="16">
        <f t="shared" si="182"/>
        <v>0</v>
      </c>
      <c r="AT482" s="16">
        <f t="shared" si="183"/>
        <v>1</v>
      </c>
      <c r="AU482" s="16">
        <v>0</v>
      </c>
      <c r="AV482" s="16">
        <v>0</v>
      </c>
      <c r="AW482" s="16">
        <v>0</v>
      </c>
      <c r="AX482" s="16">
        <v>0</v>
      </c>
      <c r="AY482" s="16">
        <v>0</v>
      </c>
      <c r="AZ482" s="16">
        <v>0</v>
      </c>
      <c r="BA482" s="16">
        <v>0</v>
      </c>
      <c r="BB482" s="16">
        <v>0</v>
      </c>
      <c r="BC482" s="16">
        <v>0</v>
      </c>
      <c r="BD482" s="16">
        <v>0</v>
      </c>
      <c r="BE482" s="16">
        <v>0</v>
      </c>
      <c r="BF482" s="16">
        <v>0</v>
      </c>
      <c r="BG482" s="16">
        <v>0</v>
      </c>
      <c r="BH482" s="16">
        <v>0</v>
      </c>
      <c r="BI482" s="16">
        <v>0</v>
      </c>
      <c r="BJ482" s="16">
        <v>0</v>
      </c>
      <c r="BK482" s="16">
        <v>0</v>
      </c>
      <c r="BL482" s="16">
        <v>0</v>
      </c>
      <c r="BM482" s="16">
        <v>0</v>
      </c>
      <c r="BN482" s="16">
        <v>0</v>
      </c>
      <c r="BO482" s="16">
        <v>0</v>
      </c>
      <c r="BP482" s="16">
        <v>0</v>
      </c>
      <c r="BQ482" s="16">
        <v>6.656562500000001</v>
      </c>
      <c r="BR482" s="16">
        <v>0</v>
      </c>
      <c r="BS482" s="16">
        <v>0</v>
      </c>
      <c r="BT482" s="16">
        <v>0</v>
      </c>
      <c r="BU482" s="16">
        <v>0</v>
      </c>
      <c r="BV482" s="16">
        <v>1</v>
      </c>
      <c r="BW482" s="16">
        <v>0</v>
      </c>
      <c r="BX482" s="16">
        <v>0</v>
      </c>
      <c r="BY482" s="16">
        <f t="shared" si="184"/>
        <v>0.7043728399999996</v>
      </c>
      <c r="BZ482" s="16">
        <f t="shared" si="185"/>
        <v>11.833844017665248</v>
      </c>
      <c r="CA482" s="35" t="s">
        <v>654</v>
      </c>
    </row>
    <row r="483" spans="1:79" ht="15">
      <c r="A483" s="13"/>
      <c r="B483" s="56" t="s">
        <v>593</v>
      </c>
      <c r="C483" s="31" t="s">
        <v>284</v>
      </c>
      <c r="D483" s="16">
        <v>0.520877875</v>
      </c>
      <c r="E483" s="16">
        <v>0</v>
      </c>
      <c r="F483" s="16">
        <f t="shared" si="172"/>
        <v>0.520877875</v>
      </c>
      <c r="G483" s="16">
        <f t="shared" si="173"/>
        <v>0</v>
      </c>
      <c r="H483" s="16">
        <f t="shared" si="174"/>
        <v>0</v>
      </c>
      <c r="I483" s="16">
        <f t="shared" si="175"/>
        <v>0</v>
      </c>
      <c r="J483" s="16">
        <f t="shared" si="176"/>
        <v>0</v>
      </c>
      <c r="K483" s="16">
        <f t="shared" si="177"/>
        <v>1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0.520877875</v>
      </c>
      <c r="AI483" s="16">
        <v>0</v>
      </c>
      <c r="AJ483" s="16">
        <v>0</v>
      </c>
      <c r="AK483" s="16">
        <v>0</v>
      </c>
      <c r="AL483" s="16">
        <v>0</v>
      </c>
      <c r="AM483" s="16">
        <v>1</v>
      </c>
      <c r="AN483" s="16">
        <v>0</v>
      </c>
      <c r="AO483" s="16">
        <f t="shared" si="178"/>
        <v>0.62283333</v>
      </c>
      <c r="AP483" s="16">
        <f t="shared" si="179"/>
        <v>0</v>
      </c>
      <c r="AQ483" s="16">
        <f t="shared" si="180"/>
        <v>0</v>
      </c>
      <c r="AR483" s="16">
        <f t="shared" si="181"/>
        <v>0</v>
      </c>
      <c r="AS483" s="16">
        <f t="shared" si="182"/>
        <v>0</v>
      </c>
      <c r="AT483" s="16">
        <f t="shared" si="183"/>
        <v>1</v>
      </c>
      <c r="AU483" s="16">
        <v>0</v>
      </c>
      <c r="AV483" s="16">
        <v>0</v>
      </c>
      <c r="AW483" s="16">
        <v>0</v>
      </c>
      <c r="AX483" s="16">
        <v>0</v>
      </c>
      <c r="AY483" s="16">
        <v>0</v>
      </c>
      <c r="AZ483" s="16">
        <v>0</v>
      </c>
      <c r="BA483" s="16">
        <v>0</v>
      </c>
      <c r="BB483" s="16">
        <v>0</v>
      </c>
      <c r="BC483" s="16">
        <v>0</v>
      </c>
      <c r="BD483" s="16">
        <v>0</v>
      </c>
      <c r="BE483" s="16">
        <v>0</v>
      </c>
      <c r="BF483" s="16">
        <v>0</v>
      </c>
      <c r="BG483" s="16">
        <v>0</v>
      </c>
      <c r="BH483" s="16">
        <v>0</v>
      </c>
      <c r="BI483" s="16">
        <v>0</v>
      </c>
      <c r="BJ483" s="16">
        <v>0</v>
      </c>
      <c r="BK483" s="16">
        <v>0</v>
      </c>
      <c r="BL483" s="16">
        <v>0</v>
      </c>
      <c r="BM483" s="16">
        <v>0</v>
      </c>
      <c r="BN483" s="16">
        <v>0</v>
      </c>
      <c r="BO483" s="16">
        <v>0</v>
      </c>
      <c r="BP483" s="16">
        <v>0</v>
      </c>
      <c r="BQ483" s="16">
        <v>0.62283333</v>
      </c>
      <c r="BR483" s="16">
        <v>0</v>
      </c>
      <c r="BS483" s="16">
        <v>0</v>
      </c>
      <c r="BT483" s="16">
        <v>0</v>
      </c>
      <c r="BU483" s="16">
        <v>0</v>
      </c>
      <c r="BV483" s="16">
        <v>1</v>
      </c>
      <c r="BW483" s="16">
        <v>0</v>
      </c>
      <c r="BX483" s="16">
        <v>0</v>
      </c>
      <c r="BY483" s="16">
        <f t="shared" si="184"/>
        <v>0.10195545499999992</v>
      </c>
      <c r="BZ483" s="16">
        <f t="shared" si="185"/>
        <v>19.573773410897882</v>
      </c>
      <c r="CA483" s="35" t="s">
        <v>308</v>
      </c>
    </row>
    <row r="484" spans="1:79" ht="15">
      <c r="A484" s="13"/>
      <c r="B484" s="56" t="s">
        <v>594</v>
      </c>
      <c r="C484" s="31" t="s">
        <v>284</v>
      </c>
      <c r="D484" s="16">
        <v>1.87414167</v>
      </c>
      <c r="E484" s="16">
        <v>0</v>
      </c>
      <c r="F484" s="16">
        <f t="shared" si="172"/>
        <v>1.87414167</v>
      </c>
      <c r="G484" s="16">
        <f t="shared" si="173"/>
        <v>0</v>
      </c>
      <c r="H484" s="16">
        <f t="shared" si="174"/>
        <v>0</v>
      </c>
      <c r="I484" s="16">
        <f t="shared" si="175"/>
        <v>0</v>
      </c>
      <c r="J484" s="16">
        <f t="shared" si="176"/>
        <v>0</v>
      </c>
      <c r="K484" s="16">
        <f t="shared" si="177"/>
        <v>3</v>
      </c>
      <c r="L484" s="16">
        <v>0</v>
      </c>
      <c r="M484" s="16">
        <v>1.24942778</v>
      </c>
      <c r="N484" s="16">
        <v>0</v>
      </c>
      <c r="O484" s="16">
        <v>0</v>
      </c>
      <c r="P484" s="16">
        <v>0</v>
      </c>
      <c r="Q484" s="16">
        <v>0</v>
      </c>
      <c r="R484" s="16">
        <v>2</v>
      </c>
      <c r="S484" s="16">
        <v>0</v>
      </c>
      <c r="T484" s="16">
        <v>0.62471389</v>
      </c>
      <c r="U484" s="16">
        <v>0</v>
      </c>
      <c r="V484" s="16">
        <v>0</v>
      </c>
      <c r="W484" s="16">
        <v>0</v>
      </c>
      <c r="X484" s="16">
        <v>0</v>
      </c>
      <c r="Y484" s="16">
        <v>1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f t="shared" si="178"/>
        <v>1.24942777</v>
      </c>
      <c r="AP484" s="16">
        <f t="shared" si="179"/>
        <v>0</v>
      </c>
      <c r="AQ484" s="16">
        <f t="shared" si="180"/>
        <v>0</v>
      </c>
      <c r="AR484" s="16">
        <f t="shared" si="181"/>
        <v>0</v>
      </c>
      <c r="AS484" s="16">
        <f t="shared" si="182"/>
        <v>0</v>
      </c>
      <c r="AT484" s="16">
        <f t="shared" si="183"/>
        <v>2</v>
      </c>
      <c r="AU484" s="16">
        <v>0</v>
      </c>
      <c r="AV484" s="16">
        <v>1.24942777</v>
      </c>
      <c r="AW484" s="16">
        <v>0</v>
      </c>
      <c r="AX484" s="16">
        <v>0</v>
      </c>
      <c r="AY484" s="16">
        <v>0</v>
      </c>
      <c r="AZ484" s="16">
        <v>0</v>
      </c>
      <c r="BA484" s="16">
        <v>2</v>
      </c>
      <c r="BB484" s="16">
        <v>0</v>
      </c>
      <c r="BC484" s="16">
        <v>0</v>
      </c>
      <c r="BD484" s="16">
        <v>0</v>
      </c>
      <c r="BE484" s="16">
        <v>0</v>
      </c>
      <c r="BF484" s="16">
        <v>0</v>
      </c>
      <c r="BG484" s="16">
        <v>0</v>
      </c>
      <c r="BH484" s="16">
        <v>0</v>
      </c>
      <c r="BI484" s="16">
        <v>0</v>
      </c>
      <c r="BJ484" s="16">
        <v>0</v>
      </c>
      <c r="BK484" s="16">
        <v>0</v>
      </c>
      <c r="BL484" s="16">
        <v>0</v>
      </c>
      <c r="BM484" s="16">
        <v>0</v>
      </c>
      <c r="BN484" s="16">
        <v>0</v>
      </c>
      <c r="BO484" s="16">
        <v>0</v>
      </c>
      <c r="BP484" s="16">
        <v>0</v>
      </c>
      <c r="BQ484" s="16">
        <v>0</v>
      </c>
      <c r="BR484" s="16">
        <v>0</v>
      </c>
      <c r="BS484" s="16">
        <v>0</v>
      </c>
      <c r="BT484" s="16">
        <v>0</v>
      </c>
      <c r="BU484" s="16">
        <v>0</v>
      </c>
      <c r="BV484" s="16">
        <v>0</v>
      </c>
      <c r="BW484" s="16">
        <v>0</v>
      </c>
      <c r="BX484" s="16">
        <v>0</v>
      </c>
      <c r="BY484" s="16">
        <f t="shared" si="184"/>
        <v>-0.6247138999999999</v>
      </c>
      <c r="BZ484" s="16">
        <f t="shared" si="185"/>
        <v>-33.33333386691093</v>
      </c>
      <c r="CA484" s="35" t="s">
        <v>655</v>
      </c>
    </row>
    <row r="485" spans="1:79" ht="38.25">
      <c r="A485" s="20" t="s">
        <v>212</v>
      </c>
      <c r="B485" s="32" t="s">
        <v>213</v>
      </c>
      <c r="C485" s="31"/>
      <c r="D485" s="16">
        <v>0</v>
      </c>
      <c r="E485" s="16">
        <v>0</v>
      </c>
      <c r="F485" s="16">
        <f t="shared" si="172"/>
        <v>0</v>
      </c>
      <c r="G485" s="16">
        <f t="shared" si="173"/>
        <v>0</v>
      </c>
      <c r="H485" s="16">
        <f t="shared" si="174"/>
        <v>0</v>
      </c>
      <c r="I485" s="16">
        <f t="shared" si="175"/>
        <v>0</v>
      </c>
      <c r="J485" s="16">
        <f t="shared" si="176"/>
        <v>0</v>
      </c>
      <c r="K485" s="16">
        <f t="shared" si="177"/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f t="shared" si="178"/>
        <v>0</v>
      </c>
      <c r="AP485" s="16">
        <f t="shared" si="179"/>
        <v>0</v>
      </c>
      <c r="AQ485" s="16">
        <f t="shared" si="180"/>
        <v>0</v>
      </c>
      <c r="AR485" s="16">
        <f t="shared" si="181"/>
        <v>0</v>
      </c>
      <c r="AS485" s="16">
        <f t="shared" si="182"/>
        <v>0</v>
      </c>
      <c r="AT485" s="16">
        <f t="shared" si="183"/>
        <v>0</v>
      </c>
      <c r="AU485" s="16">
        <v>0</v>
      </c>
      <c r="AV485" s="16">
        <v>0</v>
      </c>
      <c r="AW485" s="16">
        <v>0</v>
      </c>
      <c r="AX485" s="16">
        <v>0</v>
      </c>
      <c r="AY485" s="16">
        <v>0</v>
      </c>
      <c r="AZ485" s="16">
        <v>0</v>
      </c>
      <c r="BA485" s="16">
        <v>0</v>
      </c>
      <c r="BB485" s="16">
        <v>0</v>
      </c>
      <c r="BC485" s="16">
        <v>0</v>
      </c>
      <c r="BD485" s="16">
        <v>0</v>
      </c>
      <c r="BE485" s="16">
        <v>0</v>
      </c>
      <c r="BF485" s="16">
        <v>0</v>
      </c>
      <c r="BG485" s="16">
        <v>0</v>
      </c>
      <c r="BH485" s="16">
        <v>0</v>
      </c>
      <c r="BI485" s="16">
        <v>0</v>
      </c>
      <c r="BJ485" s="16">
        <v>0</v>
      </c>
      <c r="BK485" s="16">
        <v>0</v>
      </c>
      <c r="BL485" s="16">
        <v>0</v>
      </c>
      <c r="BM485" s="16">
        <v>0</v>
      </c>
      <c r="BN485" s="16">
        <v>0</v>
      </c>
      <c r="BO485" s="16">
        <v>0</v>
      </c>
      <c r="BP485" s="16">
        <v>0</v>
      </c>
      <c r="BQ485" s="16">
        <v>0</v>
      </c>
      <c r="BR485" s="16">
        <v>0</v>
      </c>
      <c r="BS485" s="16">
        <v>0</v>
      </c>
      <c r="BT485" s="16">
        <v>0</v>
      </c>
      <c r="BU485" s="16">
        <v>0</v>
      </c>
      <c r="BV485" s="16">
        <v>0</v>
      </c>
      <c r="BW485" s="16">
        <v>0</v>
      </c>
      <c r="BX485" s="16">
        <v>0</v>
      </c>
      <c r="BY485" s="16">
        <f t="shared" si="184"/>
        <v>0</v>
      </c>
      <c r="BZ485" s="16"/>
      <c r="CA485" s="35"/>
    </row>
    <row r="486" spans="1:79" ht="38.25">
      <c r="A486" s="20" t="s">
        <v>214</v>
      </c>
      <c r="B486" s="32" t="s">
        <v>215</v>
      </c>
      <c r="C486" s="31"/>
      <c r="D486" s="16">
        <v>0</v>
      </c>
      <c r="E486" s="16">
        <v>0</v>
      </c>
      <c r="F486" s="16">
        <f t="shared" si="172"/>
        <v>0</v>
      </c>
      <c r="G486" s="16">
        <f t="shared" si="173"/>
        <v>0</v>
      </c>
      <c r="H486" s="16">
        <f t="shared" si="174"/>
        <v>0</v>
      </c>
      <c r="I486" s="16">
        <f t="shared" si="175"/>
        <v>0</v>
      </c>
      <c r="J486" s="16">
        <f t="shared" si="176"/>
        <v>0</v>
      </c>
      <c r="K486" s="16">
        <f t="shared" si="177"/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f t="shared" si="178"/>
        <v>0</v>
      </c>
      <c r="AP486" s="16">
        <f t="shared" si="179"/>
        <v>0</v>
      </c>
      <c r="AQ486" s="16">
        <f t="shared" si="180"/>
        <v>0</v>
      </c>
      <c r="AR486" s="16">
        <f t="shared" si="181"/>
        <v>0</v>
      </c>
      <c r="AS486" s="16">
        <f t="shared" si="182"/>
        <v>0</v>
      </c>
      <c r="AT486" s="16">
        <f t="shared" si="183"/>
        <v>0</v>
      </c>
      <c r="AU486" s="16">
        <v>0</v>
      </c>
      <c r="AV486" s="16">
        <v>0</v>
      </c>
      <c r="AW486" s="16">
        <v>0</v>
      </c>
      <c r="AX486" s="16">
        <v>0</v>
      </c>
      <c r="AY486" s="16">
        <v>0</v>
      </c>
      <c r="AZ486" s="16">
        <v>0</v>
      </c>
      <c r="BA486" s="16">
        <v>0</v>
      </c>
      <c r="BB486" s="16">
        <v>0</v>
      </c>
      <c r="BC486" s="16">
        <v>0</v>
      </c>
      <c r="BD486" s="16">
        <v>0</v>
      </c>
      <c r="BE486" s="16">
        <v>0</v>
      </c>
      <c r="BF486" s="16">
        <v>0</v>
      </c>
      <c r="BG486" s="16">
        <v>0</v>
      </c>
      <c r="BH486" s="16">
        <v>0</v>
      </c>
      <c r="BI486" s="16">
        <v>0</v>
      </c>
      <c r="BJ486" s="16">
        <v>0</v>
      </c>
      <c r="BK486" s="16">
        <v>0</v>
      </c>
      <c r="BL486" s="16">
        <v>0</v>
      </c>
      <c r="BM486" s="16">
        <v>0</v>
      </c>
      <c r="BN486" s="16">
        <v>0</v>
      </c>
      <c r="BO486" s="16">
        <v>0</v>
      </c>
      <c r="BP486" s="16">
        <v>0</v>
      </c>
      <c r="BQ486" s="16">
        <v>0</v>
      </c>
      <c r="BR486" s="16">
        <v>0</v>
      </c>
      <c r="BS486" s="16">
        <v>0</v>
      </c>
      <c r="BT486" s="16">
        <v>0</v>
      </c>
      <c r="BU486" s="16">
        <v>0</v>
      </c>
      <c r="BV486" s="16">
        <v>0</v>
      </c>
      <c r="BW486" s="16">
        <v>0</v>
      </c>
      <c r="BX486" s="16">
        <v>0</v>
      </c>
      <c r="BY486" s="16">
        <f t="shared" si="184"/>
        <v>0</v>
      </c>
      <c r="BZ486" s="16"/>
      <c r="CA486" s="35"/>
    </row>
    <row r="487" spans="1:79" ht="38.25">
      <c r="A487" s="20" t="s">
        <v>216</v>
      </c>
      <c r="B487" s="32" t="s">
        <v>217</v>
      </c>
      <c r="C487" s="31"/>
      <c r="D487" s="16">
        <v>0</v>
      </c>
      <c r="E487" s="16">
        <v>0</v>
      </c>
      <c r="F487" s="16">
        <f t="shared" si="172"/>
        <v>0</v>
      </c>
      <c r="G487" s="16">
        <f t="shared" si="173"/>
        <v>0</v>
      </c>
      <c r="H487" s="16">
        <f t="shared" si="174"/>
        <v>0</v>
      </c>
      <c r="I487" s="16">
        <f t="shared" si="175"/>
        <v>0</v>
      </c>
      <c r="J487" s="16">
        <f t="shared" si="176"/>
        <v>0</v>
      </c>
      <c r="K487" s="16">
        <f t="shared" si="177"/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>
        <v>0</v>
      </c>
      <c r="AL487" s="16">
        <v>0</v>
      </c>
      <c r="AM487" s="16">
        <v>0</v>
      </c>
      <c r="AN487" s="16">
        <v>0</v>
      </c>
      <c r="AO487" s="16">
        <f t="shared" si="178"/>
        <v>0</v>
      </c>
      <c r="AP487" s="16">
        <f t="shared" si="179"/>
        <v>0</v>
      </c>
      <c r="AQ487" s="16">
        <f t="shared" si="180"/>
        <v>0</v>
      </c>
      <c r="AR487" s="16">
        <f t="shared" si="181"/>
        <v>0</v>
      </c>
      <c r="AS487" s="16">
        <f t="shared" si="182"/>
        <v>0</v>
      </c>
      <c r="AT487" s="16">
        <f t="shared" si="183"/>
        <v>0</v>
      </c>
      <c r="AU487" s="16">
        <v>0</v>
      </c>
      <c r="AV487" s="16">
        <v>0</v>
      </c>
      <c r="AW487" s="16">
        <v>0</v>
      </c>
      <c r="AX487" s="16">
        <v>0</v>
      </c>
      <c r="AY487" s="16">
        <v>0</v>
      </c>
      <c r="AZ487" s="16">
        <v>0</v>
      </c>
      <c r="BA487" s="16">
        <v>0</v>
      </c>
      <c r="BB487" s="16">
        <v>0</v>
      </c>
      <c r="BC487" s="16">
        <v>0</v>
      </c>
      <c r="BD487" s="16">
        <v>0</v>
      </c>
      <c r="BE487" s="16">
        <v>0</v>
      </c>
      <c r="BF487" s="16">
        <v>0</v>
      </c>
      <c r="BG487" s="16">
        <v>0</v>
      </c>
      <c r="BH487" s="16">
        <v>0</v>
      </c>
      <c r="BI487" s="16">
        <v>0</v>
      </c>
      <c r="BJ487" s="16">
        <v>0</v>
      </c>
      <c r="BK487" s="16">
        <v>0</v>
      </c>
      <c r="BL487" s="16">
        <v>0</v>
      </c>
      <c r="BM487" s="16">
        <v>0</v>
      </c>
      <c r="BN487" s="16">
        <v>0</v>
      </c>
      <c r="BO487" s="16">
        <v>0</v>
      </c>
      <c r="BP487" s="16">
        <v>0</v>
      </c>
      <c r="BQ487" s="16">
        <v>0</v>
      </c>
      <c r="BR487" s="16">
        <v>0</v>
      </c>
      <c r="BS487" s="16">
        <v>0</v>
      </c>
      <c r="BT487" s="16">
        <v>0</v>
      </c>
      <c r="BU487" s="16">
        <v>0</v>
      </c>
      <c r="BV487" s="16">
        <v>0</v>
      </c>
      <c r="BW487" s="16">
        <v>0</v>
      </c>
      <c r="BX487" s="16">
        <v>0</v>
      </c>
      <c r="BY487" s="16">
        <f t="shared" si="184"/>
        <v>0</v>
      </c>
      <c r="BZ487" s="16"/>
      <c r="CA487" s="35"/>
    </row>
    <row r="488" spans="1:79" ht="25.5">
      <c r="A488" s="20" t="s">
        <v>218</v>
      </c>
      <c r="B488" s="32" t="s">
        <v>219</v>
      </c>
      <c r="C488" s="75" t="s">
        <v>109</v>
      </c>
      <c r="D488" s="16">
        <v>23.16232413987302</v>
      </c>
      <c r="E488" s="16">
        <v>0</v>
      </c>
      <c r="F488" s="16">
        <f t="shared" si="172"/>
        <v>23.16232413987302</v>
      </c>
      <c r="G488" s="16">
        <f t="shared" si="173"/>
        <v>1.42</v>
      </c>
      <c r="H488" s="16">
        <f t="shared" si="174"/>
        <v>0</v>
      </c>
      <c r="I488" s="16">
        <f t="shared" si="175"/>
        <v>5.355</v>
      </c>
      <c r="J488" s="16">
        <f t="shared" si="176"/>
        <v>0</v>
      </c>
      <c r="K488" s="16">
        <f t="shared" si="177"/>
        <v>39</v>
      </c>
      <c r="L488" s="16">
        <v>0</v>
      </c>
      <c r="M488" s="16">
        <v>0.2543184644082944</v>
      </c>
      <c r="N488" s="16">
        <f>N489+N519</f>
        <v>0</v>
      </c>
      <c r="O488" s="16">
        <f aca="true" t="shared" si="189" ref="O488:AM488">O489+O519</f>
        <v>0</v>
      </c>
      <c r="P488" s="16">
        <f t="shared" si="189"/>
        <v>0.384</v>
      </c>
      <c r="Q488" s="16">
        <f t="shared" si="189"/>
        <v>0</v>
      </c>
      <c r="R488" s="16">
        <f t="shared" si="189"/>
        <v>0</v>
      </c>
      <c r="S488" s="16">
        <f t="shared" si="189"/>
        <v>0</v>
      </c>
      <c r="T488" s="16">
        <f t="shared" si="189"/>
        <v>4.8253899773254005</v>
      </c>
      <c r="U488" s="16">
        <f t="shared" si="189"/>
        <v>0</v>
      </c>
      <c r="V488" s="16">
        <f t="shared" si="189"/>
        <v>0</v>
      </c>
      <c r="W488" s="16">
        <f t="shared" si="189"/>
        <v>0.868</v>
      </c>
      <c r="X488" s="16">
        <f t="shared" si="189"/>
        <v>0</v>
      </c>
      <c r="Y488" s="16">
        <f t="shared" si="189"/>
        <v>0</v>
      </c>
      <c r="Z488" s="16">
        <f t="shared" si="189"/>
        <v>0</v>
      </c>
      <c r="AA488" s="16">
        <f t="shared" si="189"/>
        <v>3.506224</v>
      </c>
      <c r="AB488" s="16">
        <f t="shared" si="189"/>
        <v>0</v>
      </c>
      <c r="AC488" s="16">
        <f t="shared" si="189"/>
        <v>0</v>
      </c>
      <c r="AD488" s="16">
        <f t="shared" si="189"/>
        <v>0</v>
      </c>
      <c r="AE488" s="16">
        <f t="shared" si="189"/>
        <v>0</v>
      </c>
      <c r="AF488" s="16">
        <f t="shared" si="189"/>
        <v>12</v>
      </c>
      <c r="AG488" s="16">
        <f t="shared" si="189"/>
        <v>0</v>
      </c>
      <c r="AH488" s="16">
        <f t="shared" si="189"/>
        <v>14.576391698139327</v>
      </c>
      <c r="AI488" s="16">
        <f t="shared" si="189"/>
        <v>1.42</v>
      </c>
      <c r="AJ488" s="16">
        <f t="shared" si="189"/>
        <v>0</v>
      </c>
      <c r="AK488" s="16">
        <f t="shared" si="189"/>
        <v>4.103000000000001</v>
      </c>
      <c r="AL488" s="16">
        <f t="shared" si="189"/>
        <v>0</v>
      </c>
      <c r="AM488" s="16">
        <f t="shared" si="189"/>
        <v>27</v>
      </c>
      <c r="AN488" s="16">
        <v>0</v>
      </c>
      <c r="AO488" s="16">
        <f t="shared" si="178"/>
        <v>10.6899432</v>
      </c>
      <c r="AP488" s="16">
        <f t="shared" si="179"/>
        <v>0.16</v>
      </c>
      <c r="AQ488" s="16">
        <f t="shared" si="180"/>
        <v>0</v>
      </c>
      <c r="AR488" s="16">
        <f t="shared" si="181"/>
        <v>2.318</v>
      </c>
      <c r="AS488" s="16">
        <f t="shared" si="182"/>
        <v>0</v>
      </c>
      <c r="AT488" s="16">
        <f t="shared" si="183"/>
        <v>12</v>
      </c>
      <c r="AU488" s="16">
        <v>0</v>
      </c>
      <c r="AV488" s="16">
        <v>0.23934221</v>
      </c>
      <c r="AW488" s="16">
        <f aca="true" t="shared" si="190" ref="AW488:BV488">AW489+AW519</f>
        <v>0</v>
      </c>
      <c r="AX488" s="16">
        <f t="shared" si="190"/>
        <v>0</v>
      </c>
      <c r="AY488" s="16">
        <f t="shared" si="190"/>
        <v>0.384</v>
      </c>
      <c r="AZ488" s="16">
        <f t="shared" si="190"/>
        <v>0</v>
      </c>
      <c r="BA488" s="16">
        <f t="shared" si="190"/>
        <v>0</v>
      </c>
      <c r="BB488" s="16">
        <f t="shared" si="190"/>
        <v>0</v>
      </c>
      <c r="BC488" s="16">
        <f t="shared" si="190"/>
        <v>4.81934185</v>
      </c>
      <c r="BD488" s="16">
        <f t="shared" si="190"/>
        <v>0</v>
      </c>
      <c r="BE488" s="16">
        <f t="shared" si="190"/>
        <v>0</v>
      </c>
      <c r="BF488" s="16">
        <f t="shared" si="190"/>
        <v>0.868</v>
      </c>
      <c r="BG488" s="16">
        <f t="shared" si="190"/>
        <v>0</v>
      </c>
      <c r="BH488" s="16">
        <f t="shared" si="190"/>
        <v>0</v>
      </c>
      <c r="BI488" s="16">
        <f t="shared" si="190"/>
        <v>0</v>
      </c>
      <c r="BJ488" s="16">
        <f t="shared" si="190"/>
        <v>3.70419013</v>
      </c>
      <c r="BK488" s="16">
        <f t="shared" si="190"/>
        <v>0</v>
      </c>
      <c r="BL488" s="16">
        <f t="shared" si="190"/>
        <v>0</v>
      </c>
      <c r="BM488" s="16">
        <f t="shared" si="190"/>
        <v>0</v>
      </c>
      <c r="BN488" s="16">
        <f t="shared" si="190"/>
        <v>0</v>
      </c>
      <c r="BO488" s="16">
        <f t="shared" si="190"/>
        <v>12</v>
      </c>
      <c r="BP488" s="16">
        <f t="shared" si="190"/>
        <v>0</v>
      </c>
      <c r="BQ488" s="16">
        <v>1.9270690099999999</v>
      </c>
      <c r="BR488" s="16">
        <f t="shared" si="190"/>
        <v>0.16</v>
      </c>
      <c r="BS488" s="16">
        <f t="shared" si="190"/>
        <v>0</v>
      </c>
      <c r="BT488" s="16">
        <f t="shared" si="190"/>
        <v>1.066</v>
      </c>
      <c r="BU488" s="16">
        <f t="shared" si="190"/>
        <v>0</v>
      </c>
      <c r="BV488" s="16">
        <f t="shared" si="190"/>
        <v>0</v>
      </c>
      <c r="BW488" s="16">
        <v>0</v>
      </c>
      <c r="BX488" s="16">
        <v>0</v>
      </c>
      <c r="BY488" s="16">
        <f t="shared" si="184"/>
        <v>-12.472380939873021</v>
      </c>
      <c r="BZ488" s="16">
        <f t="shared" si="185"/>
        <v>-53.84770917009279</v>
      </c>
      <c r="CA488" s="35"/>
    </row>
    <row r="489" spans="1:79" ht="51">
      <c r="A489" s="20" t="s">
        <v>238</v>
      </c>
      <c r="B489" s="76" t="s">
        <v>220</v>
      </c>
      <c r="C489" s="30" t="s">
        <v>286</v>
      </c>
      <c r="D489" s="16">
        <v>16.969919367083023</v>
      </c>
      <c r="E489" s="16">
        <v>0</v>
      </c>
      <c r="F489" s="16">
        <f t="shared" si="172"/>
        <v>16.969919367083023</v>
      </c>
      <c r="G489" s="16">
        <f t="shared" si="173"/>
        <v>1.42</v>
      </c>
      <c r="H489" s="16">
        <f t="shared" si="174"/>
        <v>0</v>
      </c>
      <c r="I489" s="16">
        <f t="shared" si="175"/>
        <v>5.355</v>
      </c>
      <c r="J489" s="16">
        <f t="shared" si="176"/>
        <v>0</v>
      </c>
      <c r="K489" s="16">
        <f t="shared" si="177"/>
        <v>0</v>
      </c>
      <c r="L489" s="16">
        <v>0</v>
      </c>
      <c r="M489" s="16">
        <v>0.2543184644082944</v>
      </c>
      <c r="N489" s="16">
        <f>SUM(N492:N518)</f>
        <v>0</v>
      </c>
      <c r="O489" s="16">
        <f aca="true" t="shared" si="191" ref="O489:AM489">SUM(O492:O518)</f>
        <v>0</v>
      </c>
      <c r="P489" s="16">
        <f>SUM(P492:P518)</f>
        <v>0.384</v>
      </c>
      <c r="Q489" s="16">
        <f t="shared" si="191"/>
        <v>0</v>
      </c>
      <c r="R489" s="16">
        <f t="shared" si="191"/>
        <v>0</v>
      </c>
      <c r="S489" s="16">
        <f t="shared" si="191"/>
        <v>0</v>
      </c>
      <c r="T489" s="16">
        <f t="shared" si="191"/>
        <v>4.8253899773254005</v>
      </c>
      <c r="U489" s="16">
        <f t="shared" si="191"/>
        <v>0</v>
      </c>
      <c r="V489" s="16">
        <f t="shared" si="191"/>
        <v>0</v>
      </c>
      <c r="W489" s="16">
        <f t="shared" si="191"/>
        <v>0.868</v>
      </c>
      <c r="X489" s="16">
        <f t="shared" si="191"/>
        <v>0</v>
      </c>
      <c r="Y489" s="16">
        <f t="shared" si="191"/>
        <v>0</v>
      </c>
      <c r="Z489" s="16">
        <f t="shared" si="191"/>
        <v>0</v>
      </c>
      <c r="AA489" s="16">
        <f t="shared" si="191"/>
        <v>0</v>
      </c>
      <c r="AB489" s="16">
        <f t="shared" si="191"/>
        <v>0</v>
      </c>
      <c r="AC489" s="16">
        <f t="shared" si="191"/>
        <v>0</v>
      </c>
      <c r="AD489" s="16">
        <f t="shared" si="191"/>
        <v>0</v>
      </c>
      <c r="AE489" s="16">
        <f t="shared" si="191"/>
        <v>0</v>
      </c>
      <c r="AF489" s="16">
        <f t="shared" si="191"/>
        <v>0</v>
      </c>
      <c r="AG489" s="16">
        <f t="shared" si="191"/>
        <v>0</v>
      </c>
      <c r="AH489" s="16">
        <f t="shared" si="191"/>
        <v>11.890210925349328</v>
      </c>
      <c r="AI489" s="16">
        <f t="shared" si="191"/>
        <v>1.42</v>
      </c>
      <c r="AJ489" s="16">
        <f t="shared" si="191"/>
        <v>0</v>
      </c>
      <c r="AK489" s="16">
        <f t="shared" si="191"/>
        <v>4.103000000000001</v>
      </c>
      <c r="AL489" s="16">
        <f t="shared" si="191"/>
        <v>0</v>
      </c>
      <c r="AM489" s="16">
        <f t="shared" si="191"/>
        <v>0</v>
      </c>
      <c r="AN489" s="16">
        <v>0</v>
      </c>
      <c r="AO489" s="16">
        <f t="shared" si="178"/>
        <v>7.02556133</v>
      </c>
      <c r="AP489" s="16">
        <f t="shared" si="179"/>
        <v>0.16</v>
      </c>
      <c r="AQ489" s="16">
        <f t="shared" si="180"/>
        <v>0</v>
      </c>
      <c r="AR489" s="16">
        <f t="shared" si="181"/>
        <v>2.318</v>
      </c>
      <c r="AS489" s="16">
        <f t="shared" si="182"/>
        <v>0</v>
      </c>
      <c r="AT489" s="16">
        <f t="shared" si="183"/>
        <v>0</v>
      </c>
      <c r="AU489" s="16">
        <v>0</v>
      </c>
      <c r="AV489" s="16">
        <v>0.23934221</v>
      </c>
      <c r="AW489" s="16">
        <f aca="true" t="shared" si="192" ref="AW489:BV489">SUM(AW492:AW518)</f>
        <v>0</v>
      </c>
      <c r="AX489" s="16">
        <f t="shared" si="192"/>
        <v>0</v>
      </c>
      <c r="AY489" s="16">
        <f t="shared" si="192"/>
        <v>0.384</v>
      </c>
      <c r="AZ489" s="16">
        <f t="shared" si="192"/>
        <v>0</v>
      </c>
      <c r="BA489" s="16">
        <f t="shared" si="192"/>
        <v>0</v>
      </c>
      <c r="BB489" s="16">
        <f t="shared" si="192"/>
        <v>0</v>
      </c>
      <c r="BC489" s="16">
        <f t="shared" si="192"/>
        <v>4.81934185</v>
      </c>
      <c r="BD489" s="16">
        <f t="shared" si="192"/>
        <v>0</v>
      </c>
      <c r="BE489" s="16">
        <f t="shared" si="192"/>
        <v>0</v>
      </c>
      <c r="BF489" s="16">
        <f t="shared" si="192"/>
        <v>0.868</v>
      </c>
      <c r="BG489" s="16">
        <f t="shared" si="192"/>
        <v>0</v>
      </c>
      <c r="BH489" s="16">
        <f t="shared" si="192"/>
        <v>0</v>
      </c>
      <c r="BI489" s="16">
        <f t="shared" si="192"/>
        <v>0</v>
      </c>
      <c r="BJ489" s="16">
        <f t="shared" si="192"/>
        <v>0.03980826</v>
      </c>
      <c r="BK489" s="16">
        <f t="shared" si="192"/>
        <v>0</v>
      </c>
      <c r="BL489" s="16">
        <f t="shared" si="192"/>
        <v>0</v>
      </c>
      <c r="BM489" s="16">
        <f t="shared" si="192"/>
        <v>0</v>
      </c>
      <c r="BN489" s="16">
        <f t="shared" si="192"/>
        <v>0</v>
      </c>
      <c r="BO489" s="16">
        <f t="shared" si="192"/>
        <v>0</v>
      </c>
      <c r="BP489" s="16">
        <f t="shared" si="192"/>
        <v>0</v>
      </c>
      <c r="BQ489" s="16">
        <v>1.9270690099999999</v>
      </c>
      <c r="BR489" s="16">
        <f t="shared" si="192"/>
        <v>0.16</v>
      </c>
      <c r="BS489" s="16">
        <f t="shared" si="192"/>
        <v>0</v>
      </c>
      <c r="BT489" s="16">
        <f t="shared" si="192"/>
        <v>1.066</v>
      </c>
      <c r="BU489" s="16">
        <f t="shared" si="192"/>
        <v>0</v>
      </c>
      <c r="BV489" s="16">
        <f t="shared" si="192"/>
        <v>0</v>
      </c>
      <c r="BW489" s="16">
        <v>0</v>
      </c>
      <c r="BX489" s="16">
        <v>0</v>
      </c>
      <c r="BY489" s="16">
        <f t="shared" si="184"/>
        <v>-9.944358037083022</v>
      </c>
      <c r="BZ489" s="16">
        <f t="shared" si="185"/>
        <v>-58.599913305259086</v>
      </c>
      <c r="CA489" s="35"/>
    </row>
    <row r="490" spans="1:79" ht="13.5">
      <c r="A490" s="20"/>
      <c r="B490" s="23" t="s">
        <v>245</v>
      </c>
      <c r="C490" s="31"/>
      <c r="D490" s="16">
        <v>0</v>
      </c>
      <c r="E490" s="16">
        <v>0</v>
      </c>
      <c r="F490" s="16">
        <f t="shared" si="172"/>
        <v>0</v>
      </c>
      <c r="G490" s="16">
        <f t="shared" si="173"/>
        <v>0</v>
      </c>
      <c r="H490" s="16">
        <f t="shared" si="174"/>
        <v>0</v>
      </c>
      <c r="I490" s="16">
        <f t="shared" si="175"/>
        <v>0</v>
      </c>
      <c r="J490" s="16">
        <f t="shared" si="176"/>
        <v>0</v>
      </c>
      <c r="K490" s="16">
        <f t="shared" si="177"/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f t="shared" si="178"/>
        <v>0</v>
      </c>
      <c r="AP490" s="16">
        <f t="shared" si="179"/>
        <v>0</v>
      </c>
      <c r="AQ490" s="16">
        <f t="shared" si="180"/>
        <v>0</v>
      </c>
      <c r="AR490" s="16">
        <f t="shared" si="181"/>
        <v>0</v>
      </c>
      <c r="AS490" s="16">
        <f t="shared" si="182"/>
        <v>0</v>
      </c>
      <c r="AT490" s="16">
        <f t="shared" si="183"/>
        <v>0</v>
      </c>
      <c r="AU490" s="16">
        <v>0</v>
      </c>
      <c r="AV490" s="16">
        <v>0</v>
      </c>
      <c r="AW490" s="16">
        <v>0</v>
      </c>
      <c r="AX490" s="16">
        <v>0</v>
      </c>
      <c r="AY490" s="16">
        <v>0</v>
      </c>
      <c r="AZ490" s="16">
        <v>0</v>
      </c>
      <c r="BA490" s="16">
        <v>0</v>
      </c>
      <c r="BB490" s="16">
        <v>0</v>
      </c>
      <c r="BC490" s="16">
        <v>0</v>
      </c>
      <c r="BD490" s="16">
        <v>0</v>
      </c>
      <c r="BE490" s="16">
        <v>0</v>
      </c>
      <c r="BF490" s="16">
        <v>0</v>
      </c>
      <c r="BG490" s="16">
        <v>0</v>
      </c>
      <c r="BH490" s="16">
        <v>0</v>
      </c>
      <c r="BI490" s="16">
        <v>0</v>
      </c>
      <c r="BJ490" s="16">
        <v>0</v>
      </c>
      <c r="BK490" s="16">
        <v>0</v>
      </c>
      <c r="BL490" s="16">
        <v>0</v>
      </c>
      <c r="BM490" s="16">
        <v>0</v>
      </c>
      <c r="BN490" s="16">
        <v>0</v>
      </c>
      <c r="BO490" s="16">
        <v>0</v>
      </c>
      <c r="BP490" s="16">
        <v>0</v>
      </c>
      <c r="BQ490" s="16">
        <v>0</v>
      </c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  <c r="BW490" s="16">
        <v>0</v>
      </c>
      <c r="BX490" s="16">
        <v>0</v>
      </c>
      <c r="BY490" s="16">
        <f t="shared" si="184"/>
        <v>0</v>
      </c>
      <c r="BZ490" s="16"/>
      <c r="CA490" s="35"/>
    </row>
    <row r="491" spans="1:79" ht="13.5">
      <c r="A491" s="20"/>
      <c r="B491" s="23" t="s">
        <v>199</v>
      </c>
      <c r="C491" s="31"/>
      <c r="D491" s="16">
        <v>0</v>
      </c>
      <c r="E491" s="16">
        <v>0</v>
      </c>
      <c r="F491" s="16">
        <f t="shared" si="172"/>
        <v>0</v>
      </c>
      <c r="G491" s="16">
        <f t="shared" si="173"/>
        <v>0</v>
      </c>
      <c r="H491" s="16">
        <f t="shared" si="174"/>
        <v>0</v>
      </c>
      <c r="I491" s="16">
        <f t="shared" si="175"/>
        <v>0</v>
      </c>
      <c r="J491" s="16">
        <f t="shared" si="176"/>
        <v>0</v>
      </c>
      <c r="K491" s="16">
        <f t="shared" si="177"/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f t="shared" si="178"/>
        <v>0</v>
      </c>
      <c r="AP491" s="16">
        <f t="shared" si="179"/>
        <v>0</v>
      </c>
      <c r="AQ491" s="16">
        <f t="shared" si="180"/>
        <v>0</v>
      </c>
      <c r="AR491" s="16">
        <f t="shared" si="181"/>
        <v>0</v>
      </c>
      <c r="AS491" s="16">
        <f t="shared" si="182"/>
        <v>0</v>
      </c>
      <c r="AT491" s="16">
        <f t="shared" si="183"/>
        <v>0</v>
      </c>
      <c r="AU491" s="16">
        <v>0</v>
      </c>
      <c r="AV491" s="16">
        <v>0</v>
      </c>
      <c r="AW491" s="16">
        <v>0</v>
      </c>
      <c r="AX491" s="16">
        <v>0</v>
      </c>
      <c r="AY491" s="16">
        <v>0</v>
      </c>
      <c r="AZ491" s="16">
        <v>0</v>
      </c>
      <c r="BA491" s="16">
        <v>0</v>
      </c>
      <c r="BB491" s="16">
        <v>0</v>
      </c>
      <c r="BC491" s="16">
        <v>0</v>
      </c>
      <c r="BD491" s="16">
        <v>0</v>
      </c>
      <c r="BE491" s="16">
        <v>0</v>
      </c>
      <c r="BF491" s="16">
        <v>0</v>
      </c>
      <c r="BG491" s="16">
        <v>0</v>
      </c>
      <c r="BH491" s="16">
        <v>0</v>
      </c>
      <c r="BI491" s="16">
        <v>0</v>
      </c>
      <c r="BJ491" s="16">
        <v>0</v>
      </c>
      <c r="BK491" s="16">
        <v>0</v>
      </c>
      <c r="BL491" s="16">
        <v>0</v>
      </c>
      <c r="BM491" s="16">
        <v>0</v>
      </c>
      <c r="BN491" s="16">
        <v>0</v>
      </c>
      <c r="BO491" s="16">
        <v>0</v>
      </c>
      <c r="BP491" s="16">
        <v>0</v>
      </c>
      <c r="BQ491" s="16">
        <v>0</v>
      </c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  <c r="BW491" s="16">
        <v>0</v>
      </c>
      <c r="BX491" s="16">
        <v>0</v>
      </c>
      <c r="BY491" s="16">
        <f t="shared" si="184"/>
        <v>0</v>
      </c>
      <c r="BZ491" s="16"/>
      <c r="CA491" s="35"/>
    </row>
    <row r="492" spans="1:79" ht="45">
      <c r="A492" s="20"/>
      <c r="B492" s="56" t="s">
        <v>595</v>
      </c>
      <c r="C492" s="31" t="s">
        <v>286</v>
      </c>
      <c r="D492" s="16">
        <v>0.2543184644082944</v>
      </c>
      <c r="E492" s="16">
        <v>0</v>
      </c>
      <c r="F492" s="16">
        <f t="shared" si="172"/>
        <v>0.2543184644082944</v>
      </c>
      <c r="G492" s="16">
        <f t="shared" si="173"/>
        <v>0</v>
      </c>
      <c r="H492" s="16">
        <f t="shared" si="174"/>
        <v>0</v>
      </c>
      <c r="I492" s="16">
        <f t="shared" si="175"/>
        <v>0.384</v>
      </c>
      <c r="J492" s="16">
        <f t="shared" si="176"/>
        <v>0</v>
      </c>
      <c r="K492" s="16">
        <f t="shared" si="177"/>
        <v>0</v>
      </c>
      <c r="L492" s="16">
        <v>0</v>
      </c>
      <c r="M492" s="16">
        <v>0.2543184644082944</v>
      </c>
      <c r="N492" s="16">
        <v>0</v>
      </c>
      <c r="O492" s="16">
        <v>0</v>
      </c>
      <c r="P492" s="16">
        <v>0.384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f t="shared" si="178"/>
        <v>0.24062291</v>
      </c>
      <c r="AP492" s="16">
        <f t="shared" si="179"/>
        <v>0</v>
      </c>
      <c r="AQ492" s="16">
        <f t="shared" si="180"/>
        <v>0</v>
      </c>
      <c r="AR492" s="16">
        <f t="shared" si="181"/>
        <v>0.384</v>
      </c>
      <c r="AS492" s="16">
        <f t="shared" si="182"/>
        <v>0</v>
      </c>
      <c r="AT492" s="16">
        <f t="shared" si="183"/>
        <v>0</v>
      </c>
      <c r="AU492" s="16">
        <v>0</v>
      </c>
      <c r="AV492" s="16">
        <v>0.23934221</v>
      </c>
      <c r="AW492" s="16">
        <v>0</v>
      </c>
      <c r="AX492" s="16">
        <v>0</v>
      </c>
      <c r="AY492" s="16">
        <v>0.384</v>
      </c>
      <c r="AZ492" s="16">
        <v>0</v>
      </c>
      <c r="BA492" s="16">
        <v>0</v>
      </c>
      <c r="BB492" s="16">
        <v>0</v>
      </c>
      <c r="BC492" s="16">
        <v>0</v>
      </c>
      <c r="BD492" s="16">
        <v>0</v>
      </c>
      <c r="BE492" s="16">
        <v>0</v>
      </c>
      <c r="BF492" s="16">
        <v>0</v>
      </c>
      <c r="BG492" s="16">
        <v>0</v>
      </c>
      <c r="BH492" s="16">
        <v>0</v>
      </c>
      <c r="BI492" s="16">
        <v>0</v>
      </c>
      <c r="BJ492" s="16">
        <v>0</v>
      </c>
      <c r="BK492" s="16">
        <v>0</v>
      </c>
      <c r="BL492" s="16">
        <v>0</v>
      </c>
      <c r="BM492" s="16">
        <v>0</v>
      </c>
      <c r="BN492" s="16">
        <v>0</v>
      </c>
      <c r="BO492" s="16">
        <v>0</v>
      </c>
      <c r="BP492" s="16">
        <v>0</v>
      </c>
      <c r="BQ492" s="16">
        <v>0.0012807</v>
      </c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  <c r="BW492" s="16">
        <v>0</v>
      </c>
      <c r="BX492" s="16">
        <v>0</v>
      </c>
      <c r="BY492" s="16">
        <f t="shared" si="184"/>
        <v>-0.013695554408294425</v>
      </c>
      <c r="BZ492" s="16">
        <f t="shared" si="185"/>
        <v>-5.38519860921579</v>
      </c>
      <c r="CA492" s="35"/>
    </row>
    <row r="493" spans="1:79" ht="51">
      <c r="A493" s="20"/>
      <c r="B493" s="56" t="s">
        <v>596</v>
      </c>
      <c r="C493" s="31" t="s">
        <v>286</v>
      </c>
      <c r="D493" s="16">
        <v>3.86907261359272</v>
      </c>
      <c r="E493" s="16">
        <v>0</v>
      </c>
      <c r="F493" s="16">
        <f t="shared" si="172"/>
        <v>3.86907261359272</v>
      </c>
      <c r="G493" s="16">
        <f t="shared" si="173"/>
        <v>0</v>
      </c>
      <c r="H493" s="16">
        <f t="shared" si="174"/>
        <v>0</v>
      </c>
      <c r="I493" s="16">
        <f t="shared" si="175"/>
        <v>1.2</v>
      </c>
      <c r="J493" s="16">
        <f t="shared" si="176"/>
        <v>0</v>
      </c>
      <c r="K493" s="16">
        <f t="shared" si="177"/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3.86907261359272</v>
      </c>
      <c r="AI493" s="16">
        <v>0</v>
      </c>
      <c r="AJ493" s="16">
        <v>0</v>
      </c>
      <c r="AK493" s="16">
        <v>1.2</v>
      </c>
      <c r="AL493" s="16">
        <v>0</v>
      </c>
      <c r="AM493" s="16">
        <v>0</v>
      </c>
      <c r="AN493" s="16">
        <v>0</v>
      </c>
      <c r="AO493" s="16">
        <f t="shared" si="178"/>
        <v>0</v>
      </c>
      <c r="AP493" s="16">
        <f t="shared" si="179"/>
        <v>0</v>
      </c>
      <c r="AQ493" s="16">
        <f t="shared" si="180"/>
        <v>0</v>
      </c>
      <c r="AR493" s="16">
        <f t="shared" si="181"/>
        <v>0</v>
      </c>
      <c r="AS493" s="16">
        <f t="shared" si="182"/>
        <v>0</v>
      </c>
      <c r="AT493" s="16">
        <f t="shared" si="183"/>
        <v>0</v>
      </c>
      <c r="AU493" s="16">
        <v>0</v>
      </c>
      <c r="AV493" s="16">
        <v>0</v>
      </c>
      <c r="AW493" s="16">
        <v>0</v>
      </c>
      <c r="AX493" s="16">
        <v>0</v>
      </c>
      <c r="AY493" s="16">
        <v>0</v>
      </c>
      <c r="AZ493" s="16">
        <v>0</v>
      </c>
      <c r="BA493" s="16">
        <v>0</v>
      </c>
      <c r="BB493" s="16">
        <v>0</v>
      </c>
      <c r="BC493" s="16">
        <v>0</v>
      </c>
      <c r="BD493" s="16">
        <v>0</v>
      </c>
      <c r="BE493" s="16">
        <v>0</v>
      </c>
      <c r="BF493" s="16">
        <v>0</v>
      </c>
      <c r="BG493" s="16">
        <v>0</v>
      </c>
      <c r="BH493" s="16">
        <v>0</v>
      </c>
      <c r="BI493" s="16">
        <v>0</v>
      </c>
      <c r="BJ493" s="16">
        <v>0</v>
      </c>
      <c r="BK493" s="16">
        <v>0</v>
      </c>
      <c r="BL493" s="16">
        <v>0</v>
      </c>
      <c r="BM493" s="16">
        <v>0</v>
      </c>
      <c r="BN493" s="16">
        <v>0</v>
      </c>
      <c r="BO493" s="16">
        <v>0</v>
      </c>
      <c r="BP493" s="16">
        <v>0</v>
      </c>
      <c r="BQ493" s="16">
        <v>0</v>
      </c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  <c r="BW493" s="16">
        <v>0</v>
      </c>
      <c r="BX493" s="16">
        <v>0</v>
      </c>
      <c r="BY493" s="16">
        <f t="shared" si="184"/>
        <v>-3.86907261359272</v>
      </c>
      <c r="BZ493" s="16">
        <f t="shared" si="185"/>
        <v>-100</v>
      </c>
      <c r="CA493" s="43" t="s">
        <v>656</v>
      </c>
    </row>
    <row r="494" spans="1:79" ht="30">
      <c r="A494" s="20"/>
      <c r="B494" s="56" t="s">
        <v>287</v>
      </c>
      <c r="C494" s="31" t="s">
        <v>286</v>
      </c>
      <c r="D494" s="16">
        <v>0</v>
      </c>
      <c r="E494" s="16">
        <v>0</v>
      </c>
      <c r="F494" s="16">
        <f t="shared" si="172"/>
        <v>0</v>
      </c>
      <c r="G494" s="16">
        <f t="shared" si="173"/>
        <v>0</v>
      </c>
      <c r="H494" s="16">
        <f t="shared" si="174"/>
        <v>0</v>
      </c>
      <c r="I494" s="16">
        <f t="shared" si="175"/>
        <v>0</v>
      </c>
      <c r="J494" s="16">
        <f t="shared" si="176"/>
        <v>0</v>
      </c>
      <c r="K494" s="16">
        <f t="shared" si="177"/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f t="shared" si="178"/>
        <v>0</v>
      </c>
      <c r="AP494" s="16">
        <f t="shared" si="179"/>
        <v>0</v>
      </c>
      <c r="AQ494" s="16">
        <f t="shared" si="180"/>
        <v>0</v>
      </c>
      <c r="AR494" s="16">
        <f t="shared" si="181"/>
        <v>0</v>
      </c>
      <c r="AS494" s="16">
        <f t="shared" si="182"/>
        <v>0</v>
      </c>
      <c r="AT494" s="16">
        <f t="shared" si="183"/>
        <v>0</v>
      </c>
      <c r="AU494" s="16">
        <v>0</v>
      </c>
      <c r="AV494" s="16">
        <v>0</v>
      </c>
      <c r="AW494" s="16">
        <v>0</v>
      </c>
      <c r="AX494" s="16">
        <v>0</v>
      </c>
      <c r="AY494" s="16">
        <v>0</v>
      </c>
      <c r="AZ494" s="16">
        <v>0</v>
      </c>
      <c r="BA494" s="16">
        <v>0</v>
      </c>
      <c r="BB494" s="16">
        <v>0</v>
      </c>
      <c r="BC494" s="16">
        <v>0</v>
      </c>
      <c r="BD494" s="16">
        <v>0</v>
      </c>
      <c r="BE494" s="16">
        <v>0</v>
      </c>
      <c r="BF494" s="16">
        <v>0</v>
      </c>
      <c r="BG494" s="16">
        <v>0</v>
      </c>
      <c r="BH494" s="16">
        <v>0</v>
      </c>
      <c r="BI494" s="16">
        <v>0</v>
      </c>
      <c r="BJ494" s="16">
        <v>0</v>
      </c>
      <c r="BK494" s="16">
        <v>0</v>
      </c>
      <c r="BL494" s="16">
        <v>0</v>
      </c>
      <c r="BM494" s="16">
        <v>0</v>
      </c>
      <c r="BN494" s="16">
        <v>0</v>
      </c>
      <c r="BO494" s="16">
        <v>0</v>
      </c>
      <c r="BP494" s="16">
        <v>0</v>
      </c>
      <c r="BQ494" s="16">
        <v>0</v>
      </c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  <c r="BW494" s="16">
        <v>0</v>
      </c>
      <c r="BX494" s="16">
        <v>0</v>
      </c>
      <c r="BY494" s="16">
        <f t="shared" si="184"/>
        <v>0</v>
      </c>
      <c r="BZ494" s="16"/>
      <c r="CA494" s="35"/>
    </row>
    <row r="495" spans="1:79" ht="30">
      <c r="A495" s="20"/>
      <c r="B495" s="56" t="s">
        <v>597</v>
      </c>
      <c r="C495" s="31" t="s">
        <v>286</v>
      </c>
      <c r="D495" s="16">
        <v>0.11340893494465001</v>
      </c>
      <c r="E495" s="16">
        <v>0</v>
      </c>
      <c r="F495" s="16">
        <f t="shared" si="172"/>
        <v>0.11340893494465001</v>
      </c>
      <c r="G495" s="16">
        <f t="shared" si="173"/>
        <v>0</v>
      </c>
      <c r="H495" s="16">
        <f t="shared" si="174"/>
        <v>0</v>
      </c>
      <c r="I495" s="16">
        <f t="shared" si="175"/>
        <v>0.05</v>
      </c>
      <c r="J495" s="16">
        <f t="shared" si="176"/>
        <v>0</v>
      </c>
      <c r="K495" s="16">
        <f t="shared" si="177"/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0.11340893494465001</v>
      </c>
      <c r="AI495" s="16">
        <v>0</v>
      </c>
      <c r="AJ495" s="16">
        <v>0</v>
      </c>
      <c r="AK495" s="16">
        <v>0.05</v>
      </c>
      <c r="AL495" s="16">
        <v>0</v>
      </c>
      <c r="AM495" s="16">
        <v>0</v>
      </c>
      <c r="AN495" s="16">
        <v>0</v>
      </c>
      <c r="AO495" s="16">
        <f t="shared" si="178"/>
        <v>0</v>
      </c>
      <c r="AP495" s="16">
        <f t="shared" si="179"/>
        <v>0</v>
      </c>
      <c r="AQ495" s="16">
        <f t="shared" si="180"/>
        <v>0</v>
      </c>
      <c r="AR495" s="16">
        <f t="shared" si="181"/>
        <v>0</v>
      </c>
      <c r="AS495" s="16">
        <f t="shared" si="182"/>
        <v>0</v>
      </c>
      <c r="AT495" s="16">
        <f t="shared" si="183"/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  <c r="BA495" s="16">
        <v>0</v>
      </c>
      <c r="BB495" s="16">
        <v>0</v>
      </c>
      <c r="BC495" s="16">
        <v>0</v>
      </c>
      <c r="BD495" s="16">
        <v>0</v>
      </c>
      <c r="BE495" s="16">
        <v>0</v>
      </c>
      <c r="BF495" s="16">
        <v>0</v>
      </c>
      <c r="BG495" s="16">
        <v>0</v>
      </c>
      <c r="BH495" s="16">
        <v>0</v>
      </c>
      <c r="BI495" s="16">
        <v>0</v>
      </c>
      <c r="BJ495" s="16">
        <v>0</v>
      </c>
      <c r="BK495" s="16">
        <v>0</v>
      </c>
      <c r="BL495" s="16">
        <v>0</v>
      </c>
      <c r="BM495" s="16">
        <v>0</v>
      </c>
      <c r="BN495" s="16">
        <v>0</v>
      </c>
      <c r="BO495" s="16">
        <v>0</v>
      </c>
      <c r="BP495" s="16">
        <v>0</v>
      </c>
      <c r="BQ495" s="16">
        <v>0</v>
      </c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  <c r="BW495" s="16">
        <v>0</v>
      </c>
      <c r="BX495" s="16">
        <v>0</v>
      </c>
      <c r="BY495" s="16">
        <f t="shared" si="184"/>
        <v>-0.11340893494465001</v>
      </c>
      <c r="BZ495" s="16">
        <f t="shared" si="185"/>
        <v>-100</v>
      </c>
      <c r="CA495" s="43" t="s">
        <v>657</v>
      </c>
    </row>
    <row r="496" spans="1:79" ht="30">
      <c r="A496" s="20"/>
      <c r="B496" s="56" t="s">
        <v>598</v>
      </c>
      <c r="C496" s="31" t="s">
        <v>286</v>
      </c>
      <c r="D496" s="16">
        <v>0.11340893494465001</v>
      </c>
      <c r="E496" s="16">
        <v>0</v>
      </c>
      <c r="F496" s="16">
        <f t="shared" si="172"/>
        <v>0.11340893494465001</v>
      </c>
      <c r="G496" s="16">
        <f t="shared" si="173"/>
        <v>0</v>
      </c>
      <c r="H496" s="16">
        <f t="shared" si="174"/>
        <v>0</v>
      </c>
      <c r="I496" s="16">
        <f t="shared" si="175"/>
        <v>0.05</v>
      </c>
      <c r="J496" s="16">
        <f t="shared" si="176"/>
        <v>0</v>
      </c>
      <c r="K496" s="16">
        <f t="shared" si="177"/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0.11340893494465001</v>
      </c>
      <c r="AI496" s="16">
        <v>0</v>
      </c>
      <c r="AJ496" s="16">
        <v>0</v>
      </c>
      <c r="AK496" s="16">
        <v>0.05</v>
      </c>
      <c r="AL496" s="16">
        <v>0</v>
      </c>
      <c r="AM496" s="16">
        <v>0</v>
      </c>
      <c r="AN496" s="16">
        <v>0</v>
      </c>
      <c r="AO496" s="16">
        <f t="shared" si="178"/>
        <v>0</v>
      </c>
      <c r="AP496" s="16">
        <f t="shared" si="179"/>
        <v>0</v>
      </c>
      <c r="AQ496" s="16">
        <f t="shared" si="180"/>
        <v>0</v>
      </c>
      <c r="AR496" s="16">
        <f t="shared" si="181"/>
        <v>0</v>
      </c>
      <c r="AS496" s="16">
        <f t="shared" si="182"/>
        <v>0</v>
      </c>
      <c r="AT496" s="16">
        <f t="shared" si="183"/>
        <v>0</v>
      </c>
      <c r="AU496" s="16">
        <v>0</v>
      </c>
      <c r="AV496" s="16">
        <v>0</v>
      </c>
      <c r="AW496" s="16">
        <v>0</v>
      </c>
      <c r="AX496" s="16">
        <v>0</v>
      </c>
      <c r="AY496" s="16">
        <v>0</v>
      </c>
      <c r="AZ496" s="16">
        <v>0</v>
      </c>
      <c r="BA496" s="16">
        <v>0</v>
      </c>
      <c r="BB496" s="16">
        <v>0</v>
      </c>
      <c r="BC496" s="16">
        <v>0</v>
      </c>
      <c r="BD496" s="16">
        <v>0</v>
      </c>
      <c r="BE496" s="16">
        <v>0</v>
      </c>
      <c r="BF496" s="16">
        <v>0</v>
      </c>
      <c r="BG496" s="16">
        <v>0</v>
      </c>
      <c r="BH496" s="16">
        <v>0</v>
      </c>
      <c r="BI496" s="16">
        <v>0</v>
      </c>
      <c r="BJ496" s="16">
        <v>0</v>
      </c>
      <c r="BK496" s="16">
        <v>0</v>
      </c>
      <c r="BL496" s="16">
        <v>0</v>
      </c>
      <c r="BM496" s="16">
        <v>0</v>
      </c>
      <c r="BN496" s="16">
        <v>0</v>
      </c>
      <c r="BO496" s="16">
        <v>0</v>
      </c>
      <c r="BP496" s="16">
        <v>0</v>
      </c>
      <c r="BQ496" s="16">
        <v>0</v>
      </c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  <c r="BW496" s="16">
        <v>0</v>
      </c>
      <c r="BX496" s="16">
        <v>0</v>
      </c>
      <c r="BY496" s="16">
        <f t="shared" si="184"/>
        <v>-0.11340893494465001</v>
      </c>
      <c r="BZ496" s="16">
        <f t="shared" si="185"/>
        <v>-100</v>
      </c>
      <c r="CA496" s="43" t="s">
        <v>657</v>
      </c>
    </row>
    <row r="497" spans="1:79" ht="30">
      <c r="A497" s="20"/>
      <c r="B497" s="56" t="s">
        <v>313</v>
      </c>
      <c r="C497" s="31" t="s">
        <v>286</v>
      </c>
      <c r="D497" s="16">
        <v>4.8253899773254005</v>
      </c>
      <c r="E497" s="16">
        <v>0</v>
      </c>
      <c r="F497" s="16">
        <f t="shared" si="172"/>
        <v>4.8253899773254005</v>
      </c>
      <c r="G497" s="16">
        <f t="shared" si="173"/>
        <v>0</v>
      </c>
      <c r="H497" s="16">
        <f t="shared" si="174"/>
        <v>0</v>
      </c>
      <c r="I497" s="16">
        <f t="shared" si="175"/>
        <v>0.868</v>
      </c>
      <c r="J497" s="16">
        <f t="shared" si="176"/>
        <v>0</v>
      </c>
      <c r="K497" s="16">
        <f t="shared" si="177"/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4.8253899773254005</v>
      </c>
      <c r="U497" s="16">
        <v>0</v>
      </c>
      <c r="V497" s="16">
        <v>0</v>
      </c>
      <c r="W497" s="16">
        <v>0.868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f t="shared" si="178"/>
        <v>4.8678737</v>
      </c>
      <c r="AP497" s="16">
        <f t="shared" si="179"/>
        <v>0</v>
      </c>
      <c r="AQ497" s="16">
        <f t="shared" si="180"/>
        <v>0</v>
      </c>
      <c r="AR497" s="16">
        <f t="shared" si="181"/>
        <v>0.868</v>
      </c>
      <c r="AS497" s="16">
        <f t="shared" si="182"/>
        <v>0</v>
      </c>
      <c r="AT497" s="16">
        <f t="shared" si="183"/>
        <v>0</v>
      </c>
      <c r="AU497" s="16">
        <v>0</v>
      </c>
      <c r="AV497" s="16">
        <v>0</v>
      </c>
      <c r="AW497" s="16">
        <v>0</v>
      </c>
      <c r="AX497" s="16">
        <v>0</v>
      </c>
      <c r="AY497" s="16">
        <v>0</v>
      </c>
      <c r="AZ497" s="16">
        <v>0</v>
      </c>
      <c r="BA497" s="16">
        <v>0</v>
      </c>
      <c r="BB497" s="16">
        <v>0</v>
      </c>
      <c r="BC497" s="16">
        <v>4.81490644</v>
      </c>
      <c r="BD497" s="16">
        <v>0</v>
      </c>
      <c r="BE497" s="16">
        <v>0</v>
      </c>
      <c r="BF497" s="16">
        <v>0.868</v>
      </c>
      <c r="BG497" s="16">
        <v>0</v>
      </c>
      <c r="BH497" s="16">
        <v>0</v>
      </c>
      <c r="BI497" s="16">
        <v>0</v>
      </c>
      <c r="BJ497" s="16">
        <v>0.03980826</v>
      </c>
      <c r="BK497" s="16">
        <v>0</v>
      </c>
      <c r="BL497" s="16">
        <v>0</v>
      </c>
      <c r="BM497" s="16">
        <v>0</v>
      </c>
      <c r="BN497" s="16">
        <v>0</v>
      </c>
      <c r="BO497" s="16">
        <v>0</v>
      </c>
      <c r="BP497" s="16">
        <v>0</v>
      </c>
      <c r="BQ497" s="16">
        <v>0.013159000000000004</v>
      </c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  <c r="BW497" s="16">
        <v>0</v>
      </c>
      <c r="BX497" s="16">
        <v>0</v>
      </c>
      <c r="BY497" s="16">
        <f t="shared" si="184"/>
        <v>0.0424837226745991</v>
      </c>
      <c r="BZ497" s="16">
        <f t="shared" si="185"/>
        <v>0.8804205022647066</v>
      </c>
      <c r="CA497" s="35"/>
    </row>
    <row r="498" spans="1:79" ht="15">
      <c r="A498" s="20"/>
      <c r="B498" s="48" t="s">
        <v>288</v>
      </c>
      <c r="C498" s="31"/>
      <c r="D498" s="16">
        <v>0</v>
      </c>
      <c r="E498" s="16">
        <v>0</v>
      </c>
      <c r="F498" s="16">
        <f t="shared" si="172"/>
        <v>0</v>
      </c>
      <c r="G498" s="16">
        <f t="shared" si="173"/>
        <v>0</v>
      </c>
      <c r="H498" s="16">
        <f t="shared" si="174"/>
        <v>0</v>
      </c>
      <c r="I498" s="16">
        <f t="shared" si="175"/>
        <v>0</v>
      </c>
      <c r="J498" s="16">
        <f t="shared" si="176"/>
        <v>0</v>
      </c>
      <c r="K498" s="16">
        <f t="shared" si="177"/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f t="shared" si="178"/>
        <v>0</v>
      </c>
      <c r="AP498" s="16">
        <f t="shared" si="179"/>
        <v>0</v>
      </c>
      <c r="AQ498" s="16">
        <f t="shared" si="180"/>
        <v>0</v>
      </c>
      <c r="AR498" s="16">
        <f t="shared" si="181"/>
        <v>0</v>
      </c>
      <c r="AS498" s="16">
        <f t="shared" si="182"/>
        <v>0</v>
      </c>
      <c r="AT498" s="16">
        <f t="shared" si="183"/>
        <v>0</v>
      </c>
      <c r="AU498" s="16">
        <v>0</v>
      </c>
      <c r="AV498" s="16">
        <v>0</v>
      </c>
      <c r="AW498" s="16">
        <v>0</v>
      </c>
      <c r="AX498" s="16">
        <v>0</v>
      </c>
      <c r="AY498" s="16">
        <v>0</v>
      </c>
      <c r="AZ498" s="16">
        <v>0</v>
      </c>
      <c r="BA498" s="16">
        <v>0</v>
      </c>
      <c r="BB498" s="16">
        <v>0</v>
      </c>
      <c r="BC498" s="16">
        <v>0</v>
      </c>
      <c r="BD498" s="16">
        <v>0</v>
      </c>
      <c r="BE498" s="16">
        <v>0</v>
      </c>
      <c r="BF498" s="16">
        <v>0</v>
      </c>
      <c r="BG498" s="16">
        <v>0</v>
      </c>
      <c r="BH498" s="16">
        <v>0</v>
      </c>
      <c r="BI498" s="16">
        <v>0</v>
      </c>
      <c r="BJ498" s="16">
        <v>0</v>
      </c>
      <c r="BK498" s="16">
        <v>0</v>
      </c>
      <c r="BL498" s="16">
        <v>0</v>
      </c>
      <c r="BM498" s="16">
        <v>0</v>
      </c>
      <c r="BN498" s="16">
        <v>0</v>
      </c>
      <c r="BO498" s="16">
        <v>0</v>
      </c>
      <c r="BP498" s="16">
        <v>0</v>
      </c>
      <c r="BQ498" s="16">
        <v>0</v>
      </c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  <c r="BW498" s="16">
        <v>0</v>
      </c>
      <c r="BX498" s="16">
        <v>0</v>
      </c>
      <c r="BY498" s="16">
        <f t="shared" si="184"/>
        <v>0</v>
      </c>
      <c r="BZ498" s="16"/>
      <c r="CA498" s="35"/>
    </row>
    <row r="499" spans="1:79" ht="60">
      <c r="A499" s="20"/>
      <c r="B499" s="56" t="s">
        <v>599</v>
      </c>
      <c r="C499" s="31" t="s">
        <v>286</v>
      </c>
      <c r="D499" s="16">
        <v>0</v>
      </c>
      <c r="E499" s="16">
        <v>0</v>
      </c>
      <c r="F499" s="16">
        <f t="shared" si="172"/>
        <v>0</v>
      </c>
      <c r="G499" s="16">
        <f t="shared" si="173"/>
        <v>0</v>
      </c>
      <c r="H499" s="16">
        <f t="shared" si="174"/>
        <v>0</v>
      </c>
      <c r="I499" s="16">
        <f t="shared" si="175"/>
        <v>0</v>
      </c>
      <c r="J499" s="16">
        <f t="shared" si="176"/>
        <v>0</v>
      </c>
      <c r="K499" s="16">
        <f t="shared" si="177"/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0</v>
      </c>
      <c r="AJ499" s="16">
        <v>0</v>
      </c>
      <c r="AK499" s="16">
        <v>0</v>
      </c>
      <c r="AL499" s="16">
        <v>0</v>
      </c>
      <c r="AM499" s="16">
        <v>0</v>
      </c>
      <c r="AN499" s="16">
        <v>0</v>
      </c>
      <c r="AO499" s="16">
        <f t="shared" si="178"/>
        <v>0</v>
      </c>
      <c r="AP499" s="16">
        <f t="shared" si="179"/>
        <v>0</v>
      </c>
      <c r="AQ499" s="16">
        <f t="shared" si="180"/>
        <v>0</v>
      </c>
      <c r="AR499" s="16">
        <f t="shared" si="181"/>
        <v>0</v>
      </c>
      <c r="AS499" s="16">
        <f t="shared" si="182"/>
        <v>0</v>
      </c>
      <c r="AT499" s="16">
        <f t="shared" si="183"/>
        <v>0</v>
      </c>
      <c r="AU499" s="16">
        <v>0</v>
      </c>
      <c r="AV499" s="16">
        <v>0</v>
      </c>
      <c r="AW499" s="16">
        <v>0</v>
      </c>
      <c r="AX499" s="16">
        <v>0</v>
      </c>
      <c r="AY499" s="16">
        <v>0</v>
      </c>
      <c r="AZ499" s="16">
        <v>0</v>
      </c>
      <c r="BA499" s="16">
        <v>0</v>
      </c>
      <c r="BB499" s="16">
        <v>0</v>
      </c>
      <c r="BC499" s="16">
        <v>0</v>
      </c>
      <c r="BD499" s="16">
        <v>0</v>
      </c>
      <c r="BE499" s="16">
        <v>0</v>
      </c>
      <c r="BF499" s="16">
        <v>0</v>
      </c>
      <c r="BG499" s="16">
        <v>0</v>
      </c>
      <c r="BH499" s="16">
        <v>0</v>
      </c>
      <c r="BI499" s="16">
        <v>0</v>
      </c>
      <c r="BJ499" s="16">
        <v>0</v>
      </c>
      <c r="BK499" s="16">
        <v>0</v>
      </c>
      <c r="BL499" s="16">
        <v>0</v>
      </c>
      <c r="BM499" s="16">
        <v>0</v>
      </c>
      <c r="BN499" s="16">
        <v>0</v>
      </c>
      <c r="BO499" s="16">
        <v>0</v>
      </c>
      <c r="BP499" s="16">
        <v>0</v>
      </c>
      <c r="BQ499" s="16">
        <v>0</v>
      </c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  <c r="BW499" s="16">
        <v>0</v>
      </c>
      <c r="BX499" s="16">
        <v>0</v>
      </c>
      <c r="BY499" s="16">
        <f t="shared" si="184"/>
        <v>0</v>
      </c>
      <c r="BZ499" s="16"/>
      <c r="CA499" s="35"/>
    </row>
    <row r="500" spans="1:79" ht="15">
      <c r="A500" s="20"/>
      <c r="B500" s="48" t="s">
        <v>221</v>
      </c>
      <c r="C500" s="31"/>
      <c r="D500" s="16">
        <v>0</v>
      </c>
      <c r="E500" s="16">
        <v>0</v>
      </c>
      <c r="F500" s="16">
        <f t="shared" si="172"/>
        <v>0</v>
      </c>
      <c r="G500" s="16">
        <f t="shared" si="173"/>
        <v>0</v>
      </c>
      <c r="H500" s="16">
        <f t="shared" si="174"/>
        <v>0</v>
      </c>
      <c r="I500" s="16">
        <f t="shared" si="175"/>
        <v>0</v>
      </c>
      <c r="J500" s="16">
        <f t="shared" si="176"/>
        <v>0</v>
      </c>
      <c r="K500" s="16">
        <f t="shared" si="177"/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f t="shared" si="178"/>
        <v>0</v>
      </c>
      <c r="AP500" s="16">
        <f t="shared" si="179"/>
        <v>0</v>
      </c>
      <c r="AQ500" s="16">
        <f t="shared" si="180"/>
        <v>0</v>
      </c>
      <c r="AR500" s="16">
        <f t="shared" si="181"/>
        <v>0</v>
      </c>
      <c r="AS500" s="16">
        <f t="shared" si="182"/>
        <v>0</v>
      </c>
      <c r="AT500" s="16">
        <f t="shared" si="183"/>
        <v>0</v>
      </c>
      <c r="AU500" s="16">
        <v>0</v>
      </c>
      <c r="AV500" s="16">
        <v>0</v>
      </c>
      <c r="AW500" s="16">
        <v>0</v>
      </c>
      <c r="AX500" s="16">
        <v>0</v>
      </c>
      <c r="AY500" s="16">
        <v>0</v>
      </c>
      <c r="AZ500" s="16">
        <v>0</v>
      </c>
      <c r="BA500" s="16">
        <v>0</v>
      </c>
      <c r="BB500" s="16">
        <v>0</v>
      </c>
      <c r="BC500" s="16">
        <v>0</v>
      </c>
      <c r="BD500" s="16">
        <v>0</v>
      </c>
      <c r="BE500" s="16">
        <v>0</v>
      </c>
      <c r="BF500" s="16">
        <v>0</v>
      </c>
      <c r="BG500" s="16">
        <v>0</v>
      </c>
      <c r="BH500" s="16">
        <v>0</v>
      </c>
      <c r="BI500" s="16">
        <v>0</v>
      </c>
      <c r="BJ500" s="16">
        <v>0</v>
      </c>
      <c r="BK500" s="16">
        <v>0</v>
      </c>
      <c r="BL500" s="16">
        <v>0</v>
      </c>
      <c r="BM500" s="16">
        <v>0</v>
      </c>
      <c r="BN500" s="16">
        <v>0</v>
      </c>
      <c r="BO500" s="16">
        <v>0</v>
      </c>
      <c r="BP500" s="16">
        <v>0</v>
      </c>
      <c r="BQ500" s="16">
        <v>0</v>
      </c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  <c r="BW500" s="16">
        <v>0</v>
      </c>
      <c r="BX500" s="16">
        <v>0</v>
      </c>
      <c r="BY500" s="16">
        <f t="shared" si="184"/>
        <v>0</v>
      </c>
      <c r="BZ500" s="16"/>
      <c r="CA500" s="35"/>
    </row>
    <row r="501" spans="1:79" ht="30">
      <c r="A501" s="20"/>
      <c r="B501" s="46" t="s">
        <v>600</v>
      </c>
      <c r="C501" s="31" t="s">
        <v>286</v>
      </c>
      <c r="D501" s="16">
        <v>0</v>
      </c>
      <c r="E501" s="16">
        <v>0</v>
      </c>
      <c r="F501" s="16">
        <f t="shared" si="172"/>
        <v>0</v>
      </c>
      <c r="G501" s="16">
        <f t="shared" si="173"/>
        <v>0</v>
      </c>
      <c r="H501" s="16">
        <f t="shared" si="174"/>
        <v>0</v>
      </c>
      <c r="I501" s="16">
        <f t="shared" si="175"/>
        <v>0</v>
      </c>
      <c r="J501" s="16">
        <f t="shared" si="176"/>
        <v>0</v>
      </c>
      <c r="K501" s="16">
        <f t="shared" si="177"/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f t="shared" si="178"/>
        <v>0</v>
      </c>
      <c r="AP501" s="16">
        <f t="shared" si="179"/>
        <v>0</v>
      </c>
      <c r="AQ501" s="16">
        <f t="shared" si="180"/>
        <v>0</v>
      </c>
      <c r="AR501" s="16">
        <f t="shared" si="181"/>
        <v>0</v>
      </c>
      <c r="AS501" s="16">
        <f t="shared" si="182"/>
        <v>0</v>
      </c>
      <c r="AT501" s="16">
        <f t="shared" si="183"/>
        <v>0</v>
      </c>
      <c r="AU501" s="16">
        <v>0</v>
      </c>
      <c r="AV501" s="16">
        <v>0</v>
      </c>
      <c r="AW501" s="16">
        <v>0</v>
      </c>
      <c r="AX501" s="16">
        <v>0</v>
      </c>
      <c r="AY501" s="16">
        <v>0</v>
      </c>
      <c r="AZ501" s="16">
        <v>0</v>
      </c>
      <c r="BA501" s="16">
        <v>0</v>
      </c>
      <c r="BB501" s="16">
        <v>0</v>
      </c>
      <c r="BC501" s="16">
        <v>0</v>
      </c>
      <c r="BD501" s="16">
        <v>0</v>
      </c>
      <c r="BE501" s="16">
        <v>0</v>
      </c>
      <c r="BF501" s="16">
        <v>0</v>
      </c>
      <c r="BG501" s="16">
        <v>0</v>
      </c>
      <c r="BH501" s="16">
        <v>0</v>
      </c>
      <c r="BI501" s="16">
        <v>0</v>
      </c>
      <c r="BJ501" s="16">
        <v>0</v>
      </c>
      <c r="BK501" s="16">
        <v>0</v>
      </c>
      <c r="BL501" s="16">
        <v>0</v>
      </c>
      <c r="BM501" s="16">
        <v>0</v>
      </c>
      <c r="BN501" s="16">
        <v>0</v>
      </c>
      <c r="BO501" s="16">
        <v>0</v>
      </c>
      <c r="BP501" s="16">
        <v>0</v>
      </c>
      <c r="BQ501" s="16">
        <v>0</v>
      </c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  <c r="BW501" s="16">
        <v>0</v>
      </c>
      <c r="BX501" s="16">
        <v>0</v>
      </c>
      <c r="BY501" s="16">
        <f t="shared" si="184"/>
        <v>0</v>
      </c>
      <c r="BZ501" s="16"/>
      <c r="CA501" s="35"/>
    </row>
    <row r="502" spans="1:79" ht="45">
      <c r="A502" s="20"/>
      <c r="B502" s="46" t="s">
        <v>601</v>
      </c>
      <c r="C502" s="31" t="s">
        <v>286</v>
      </c>
      <c r="D502" s="16">
        <v>0.3737418816560778</v>
      </c>
      <c r="E502" s="16">
        <v>0</v>
      </c>
      <c r="F502" s="16">
        <f t="shared" si="172"/>
        <v>0.3737418816560778</v>
      </c>
      <c r="G502" s="16">
        <f t="shared" si="173"/>
        <v>0</v>
      </c>
      <c r="H502" s="16">
        <f t="shared" si="174"/>
        <v>0</v>
      </c>
      <c r="I502" s="16">
        <f t="shared" si="175"/>
        <v>0.383</v>
      </c>
      <c r="J502" s="16">
        <f t="shared" si="176"/>
        <v>0</v>
      </c>
      <c r="K502" s="16">
        <f t="shared" si="177"/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0.3737418816560778</v>
      </c>
      <c r="AI502" s="16">
        <v>0</v>
      </c>
      <c r="AJ502" s="16">
        <v>0</v>
      </c>
      <c r="AK502" s="16">
        <v>0.383</v>
      </c>
      <c r="AL502" s="16">
        <v>0</v>
      </c>
      <c r="AM502" s="16"/>
      <c r="AN502" s="16">
        <v>0</v>
      </c>
      <c r="AO502" s="16">
        <f t="shared" si="178"/>
        <v>0.39296273</v>
      </c>
      <c r="AP502" s="16">
        <f t="shared" si="179"/>
        <v>0</v>
      </c>
      <c r="AQ502" s="16">
        <f t="shared" si="180"/>
        <v>0</v>
      </c>
      <c r="AR502" s="16">
        <f t="shared" si="181"/>
        <v>0.383</v>
      </c>
      <c r="AS502" s="16">
        <f t="shared" si="182"/>
        <v>0</v>
      </c>
      <c r="AT502" s="16">
        <f t="shared" si="183"/>
        <v>0</v>
      </c>
      <c r="AU502" s="16">
        <v>0</v>
      </c>
      <c r="AV502" s="16">
        <v>0</v>
      </c>
      <c r="AW502" s="16">
        <v>0</v>
      </c>
      <c r="AX502" s="16">
        <v>0</v>
      </c>
      <c r="AY502" s="16">
        <v>0</v>
      </c>
      <c r="AZ502" s="16">
        <v>0</v>
      </c>
      <c r="BA502" s="16">
        <v>0</v>
      </c>
      <c r="BB502" s="16">
        <v>0</v>
      </c>
      <c r="BC502" s="16">
        <v>0</v>
      </c>
      <c r="BD502" s="16">
        <v>0</v>
      </c>
      <c r="BE502" s="16">
        <v>0</v>
      </c>
      <c r="BF502" s="16">
        <v>0</v>
      </c>
      <c r="BG502" s="16">
        <v>0</v>
      </c>
      <c r="BH502" s="16">
        <v>0</v>
      </c>
      <c r="BI502" s="16">
        <v>0</v>
      </c>
      <c r="BJ502" s="16">
        <v>0</v>
      </c>
      <c r="BK502" s="16">
        <v>0</v>
      </c>
      <c r="BL502" s="16">
        <v>0</v>
      </c>
      <c r="BM502" s="16">
        <v>0</v>
      </c>
      <c r="BN502" s="16">
        <v>0</v>
      </c>
      <c r="BO502" s="16">
        <v>0</v>
      </c>
      <c r="BP502" s="16">
        <v>0</v>
      </c>
      <c r="BQ502" s="16">
        <v>0.39296273</v>
      </c>
      <c r="BR502" s="16">
        <v>0</v>
      </c>
      <c r="BS502" s="16">
        <v>0</v>
      </c>
      <c r="BT502" s="16">
        <v>0.383</v>
      </c>
      <c r="BU502" s="16">
        <v>0</v>
      </c>
      <c r="BV502" s="16">
        <v>0</v>
      </c>
      <c r="BW502" s="16">
        <v>0</v>
      </c>
      <c r="BX502" s="16">
        <v>0</v>
      </c>
      <c r="BY502" s="16">
        <f t="shared" si="184"/>
        <v>0.01922084834392218</v>
      </c>
      <c r="BZ502" s="16">
        <f t="shared" si="185"/>
        <v>5.142813606747305</v>
      </c>
      <c r="CA502" s="35"/>
    </row>
    <row r="503" spans="1:79" ht="45">
      <c r="A503" s="20"/>
      <c r="B503" s="46" t="s">
        <v>602</v>
      </c>
      <c r="C503" s="31" t="s">
        <v>286</v>
      </c>
      <c r="D503" s="16">
        <v>0.11199884424137002</v>
      </c>
      <c r="E503" s="16">
        <v>0</v>
      </c>
      <c r="F503" s="16">
        <f t="shared" si="172"/>
        <v>0.11199884424137002</v>
      </c>
      <c r="G503" s="16">
        <f t="shared" si="173"/>
        <v>0</v>
      </c>
      <c r="H503" s="16">
        <f t="shared" si="174"/>
        <v>0</v>
      </c>
      <c r="I503" s="16">
        <f t="shared" si="175"/>
        <v>0.09</v>
      </c>
      <c r="J503" s="16">
        <f t="shared" si="176"/>
        <v>0</v>
      </c>
      <c r="K503" s="16">
        <f t="shared" si="177"/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0.11199884424137002</v>
      </c>
      <c r="AI503" s="16">
        <v>0</v>
      </c>
      <c r="AJ503" s="16">
        <v>0</v>
      </c>
      <c r="AK503" s="16">
        <v>0.09</v>
      </c>
      <c r="AL503" s="16">
        <v>0</v>
      </c>
      <c r="AM503" s="16"/>
      <c r="AN503" s="16">
        <v>0</v>
      </c>
      <c r="AO503" s="16">
        <f t="shared" si="178"/>
        <v>0</v>
      </c>
      <c r="AP503" s="16">
        <f t="shared" si="179"/>
        <v>0</v>
      </c>
      <c r="AQ503" s="16">
        <f t="shared" si="180"/>
        <v>0</v>
      </c>
      <c r="AR503" s="16">
        <f t="shared" si="181"/>
        <v>0</v>
      </c>
      <c r="AS503" s="16">
        <f t="shared" si="182"/>
        <v>0</v>
      </c>
      <c r="AT503" s="16">
        <f t="shared" si="183"/>
        <v>0</v>
      </c>
      <c r="AU503" s="16">
        <v>0</v>
      </c>
      <c r="AV503" s="16">
        <v>0</v>
      </c>
      <c r="AW503" s="16">
        <v>0</v>
      </c>
      <c r="AX503" s="16">
        <v>0</v>
      </c>
      <c r="AY503" s="16">
        <v>0</v>
      </c>
      <c r="AZ503" s="16">
        <v>0</v>
      </c>
      <c r="BA503" s="16">
        <v>0</v>
      </c>
      <c r="BB503" s="16">
        <v>0</v>
      </c>
      <c r="BC503" s="16">
        <v>0</v>
      </c>
      <c r="BD503" s="16">
        <v>0</v>
      </c>
      <c r="BE503" s="16">
        <v>0</v>
      </c>
      <c r="BF503" s="16">
        <v>0</v>
      </c>
      <c r="BG503" s="16">
        <v>0</v>
      </c>
      <c r="BH503" s="16">
        <v>0</v>
      </c>
      <c r="BI503" s="16">
        <v>0</v>
      </c>
      <c r="BJ503" s="16">
        <v>0</v>
      </c>
      <c r="BK503" s="16">
        <v>0</v>
      </c>
      <c r="BL503" s="16">
        <v>0</v>
      </c>
      <c r="BM503" s="16">
        <v>0</v>
      </c>
      <c r="BN503" s="16">
        <v>0</v>
      </c>
      <c r="BO503" s="16">
        <v>0</v>
      </c>
      <c r="BP503" s="16">
        <v>0</v>
      </c>
      <c r="BQ503" s="16">
        <v>0</v>
      </c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  <c r="BW503" s="16">
        <v>0</v>
      </c>
      <c r="BX503" s="16">
        <v>0</v>
      </c>
      <c r="BY503" s="16">
        <f t="shared" si="184"/>
        <v>-0.11199884424137002</v>
      </c>
      <c r="BZ503" s="16">
        <f t="shared" si="185"/>
        <v>-100</v>
      </c>
      <c r="CA503" s="43" t="s">
        <v>658</v>
      </c>
    </row>
    <row r="504" spans="1:79" ht="45">
      <c r="A504" s="20"/>
      <c r="B504" s="46" t="s">
        <v>603</v>
      </c>
      <c r="C504" s="31" t="s">
        <v>286</v>
      </c>
      <c r="D504" s="16">
        <v>0.08198709381844</v>
      </c>
      <c r="E504" s="16">
        <v>0</v>
      </c>
      <c r="F504" s="16">
        <f t="shared" si="172"/>
        <v>0.08198709381844</v>
      </c>
      <c r="G504" s="16">
        <f t="shared" si="173"/>
        <v>0</v>
      </c>
      <c r="H504" s="16">
        <f t="shared" si="174"/>
        <v>0</v>
      </c>
      <c r="I504" s="16">
        <f t="shared" si="175"/>
        <v>0.08</v>
      </c>
      <c r="J504" s="16">
        <f t="shared" si="176"/>
        <v>0</v>
      </c>
      <c r="K504" s="16">
        <f t="shared" si="177"/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0.08198709381844</v>
      </c>
      <c r="AI504" s="16">
        <v>0</v>
      </c>
      <c r="AJ504" s="16">
        <v>0</v>
      </c>
      <c r="AK504" s="16">
        <v>0.08</v>
      </c>
      <c r="AL504" s="16">
        <v>0</v>
      </c>
      <c r="AM504" s="16"/>
      <c r="AN504" s="16">
        <v>0</v>
      </c>
      <c r="AO504" s="16">
        <f t="shared" si="178"/>
        <v>0</v>
      </c>
      <c r="AP504" s="16">
        <f t="shared" si="179"/>
        <v>0</v>
      </c>
      <c r="AQ504" s="16">
        <f t="shared" si="180"/>
        <v>0</v>
      </c>
      <c r="AR504" s="16">
        <f t="shared" si="181"/>
        <v>0</v>
      </c>
      <c r="AS504" s="16">
        <f t="shared" si="182"/>
        <v>0</v>
      </c>
      <c r="AT504" s="16">
        <f t="shared" si="183"/>
        <v>0</v>
      </c>
      <c r="AU504" s="16">
        <v>0</v>
      </c>
      <c r="AV504" s="16">
        <v>0</v>
      </c>
      <c r="AW504" s="16">
        <v>0</v>
      </c>
      <c r="AX504" s="16">
        <v>0</v>
      </c>
      <c r="AY504" s="16">
        <v>0</v>
      </c>
      <c r="AZ504" s="16">
        <v>0</v>
      </c>
      <c r="BA504" s="16">
        <v>0</v>
      </c>
      <c r="BB504" s="16">
        <v>0</v>
      </c>
      <c r="BC504" s="16">
        <v>0</v>
      </c>
      <c r="BD504" s="16">
        <v>0</v>
      </c>
      <c r="BE504" s="16">
        <v>0</v>
      </c>
      <c r="BF504" s="16">
        <v>0</v>
      </c>
      <c r="BG504" s="16">
        <v>0</v>
      </c>
      <c r="BH504" s="16">
        <v>0</v>
      </c>
      <c r="BI504" s="16">
        <v>0</v>
      </c>
      <c r="BJ504" s="16">
        <v>0</v>
      </c>
      <c r="BK504" s="16">
        <v>0</v>
      </c>
      <c r="BL504" s="16">
        <v>0</v>
      </c>
      <c r="BM504" s="16">
        <v>0</v>
      </c>
      <c r="BN504" s="16">
        <v>0</v>
      </c>
      <c r="BO504" s="16">
        <v>0</v>
      </c>
      <c r="BP504" s="16">
        <v>0</v>
      </c>
      <c r="BQ504" s="16">
        <v>0</v>
      </c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  <c r="BW504" s="16">
        <v>0</v>
      </c>
      <c r="BX504" s="16">
        <v>0</v>
      </c>
      <c r="BY504" s="16">
        <f t="shared" si="184"/>
        <v>-0.08198709381844</v>
      </c>
      <c r="BZ504" s="16">
        <f t="shared" si="185"/>
        <v>-100</v>
      </c>
      <c r="CA504" s="43" t="s">
        <v>658</v>
      </c>
    </row>
    <row r="505" spans="1:79" ht="45">
      <c r="A505" s="20"/>
      <c r="B505" s="46" t="s">
        <v>604</v>
      </c>
      <c r="C505" s="31" t="s">
        <v>286</v>
      </c>
      <c r="D505" s="16">
        <v>0.08203575801964999</v>
      </c>
      <c r="E505" s="16">
        <v>0</v>
      </c>
      <c r="F505" s="16">
        <f t="shared" si="172"/>
        <v>0.08203575801964999</v>
      </c>
      <c r="G505" s="16">
        <f t="shared" si="173"/>
        <v>0</v>
      </c>
      <c r="H505" s="16">
        <f t="shared" si="174"/>
        <v>0</v>
      </c>
      <c r="I505" s="16">
        <f t="shared" si="175"/>
        <v>0.05</v>
      </c>
      <c r="J505" s="16">
        <f t="shared" si="176"/>
        <v>0</v>
      </c>
      <c r="K505" s="16">
        <f t="shared" si="177"/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0.08203575801964999</v>
      </c>
      <c r="AI505" s="16">
        <v>0</v>
      </c>
      <c r="AJ505" s="16">
        <v>0</v>
      </c>
      <c r="AK505" s="16">
        <v>0.05</v>
      </c>
      <c r="AL505" s="16">
        <v>0</v>
      </c>
      <c r="AM505" s="16"/>
      <c r="AN505" s="16">
        <v>0</v>
      </c>
      <c r="AO505" s="16">
        <f t="shared" si="178"/>
        <v>0</v>
      </c>
      <c r="AP505" s="16">
        <f t="shared" si="179"/>
        <v>0</v>
      </c>
      <c r="AQ505" s="16">
        <f t="shared" si="180"/>
        <v>0</v>
      </c>
      <c r="AR505" s="16">
        <f t="shared" si="181"/>
        <v>0</v>
      </c>
      <c r="AS505" s="16">
        <f t="shared" si="182"/>
        <v>0</v>
      </c>
      <c r="AT505" s="16">
        <f t="shared" si="183"/>
        <v>0</v>
      </c>
      <c r="AU505" s="16">
        <v>0</v>
      </c>
      <c r="AV505" s="16">
        <v>0</v>
      </c>
      <c r="AW505" s="16">
        <v>0</v>
      </c>
      <c r="AX505" s="16">
        <v>0</v>
      </c>
      <c r="AY505" s="16">
        <v>0</v>
      </c>
      <c r="AZ505" s="16">
        <v>0</v>
      </c>
      <c r="BA505" s="16">
        <v>0</v>
      </c>
      <c r="BB505" s="16">
        <v>0</v>
      </c>
      <c r="BC505" s="16">
        <v>0</v>
      </c>
      <c r="BD505" s="16">
        <v>0</v>
      </c>
      <c r="BE505" s="16">
        <v>0</v>
      </c>
      <c r="BF505" s="16">
        <v>0</v>
      </c>
      <c r="BG505" s="16">
        <v>0</v>
      </c>
      <c r="BH505" s="16">
        <v>0</v>
      </c>
      <c r="BI505" s="16">
        <v>0</v>
      </c>
      <c r="BJ505" s="16">
        <v>0</v>
      </c>
      <c r="BK505" s="16">
        <v>0</v>
      </c>
      <c r="BL505" s="16">
        <v>0</v>
      </c>
      <c r="BM505" s="16">
        <v>0</v>
      </c>
      <c r="BN505" s="16">
        <v>0</v>
      </c>
      <c r="BO505" s="16">
        <v>0</v>
      </c>
      <c r="BP505" s="16">
        <v>0</v>
      </c>
      <c r="BQ505" s="16">
        <v>0</v>
      </c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  <c r="BW505" s="16">
        <v>0</v>
      </c>
      <c r="BX505" s="16">
        <v>0</v>
      </c>
      <c r="BY505" s="16">
        <f t="shared" si="184"/>
        <v>-0.08203575801964999</v>
      </c>
      <c r="BZ505" s="16">
        <f t="shared" si="185"/>
        <v>-100</v>
      </c>
      <c r="CA505" s="43" t="s">
        <v>659</v>
      </c>
    </row>
    <row r="506" spans="1:79" ht="45">
      <c r="A506" s="20"/>
      <c r="B506" s="46" t="s">
        <v>605</v>
      </c>
      <c r="C506" s="31" t="s">
        <v>286</v>
      </c>
      <c r="D506" s="16">
        <v>0.09734183705551</v>
      </c>
      <c r="E506" s="16">
        <v>0</v>
      </c>
      <c r="F506" s="16">
        <f t="shared" si="172"/>
        <v>0.09734183705551</v>
      </c>
      <c r="G506" s="16">
        <f t="shared" si="173"/>
        <v>0</v>
      </c>
      <c r="H506" s="16">
        <f t="shared" si="174"/>
        <v>0</v>
      </c>
      <c r="I506" s="16">
        <f t="shared" si="175"/>
        <v>0.07</v>
      </c>
      <c r="J506" s="16">
        <f t="shared" si="176"/>
        <v>0</v>
      </c>
      <c r="K506" s="16">
        <f t="shared" si="177"/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0.09734183705551</v>
      </c>
      <c r="AI506" s="16">
        <v>0</v>
      </c>
      <c r="AJ506" s="16">
        <v>0</v>
      </c>
      <c r="AK506" s="16">
        <v>0.07</v>
      </c>
      <c r="AL506" s="16">
        <v>0</v>
      </c>
      <c r="AM506" s="16"/>
      <c r="AN506" s="16">
        <v>0</v>
      </c>
      <c r="AO506" s="16">
        <f t="shared" si="178"/>
        <v>0</v>
      </c>
      <c r="AP506" s="16">
        <f t="shared" si="179"/>
        <v>0</v>
      </c>
      <c r="AQ506" s="16">
        <f t="shared" si="180"/>
        <v>0</v>
      </c>
      <c r="AR506" s="16">
        <f t="shared" si="181"/>
        <v>0</v>
      </c>
      <c r="AS506" s="16">
        <f t="shared" si="182"/>
        <v>0</v>
      </c>
      <c r="AT506" s="16">
        <f t="shared" si="183"/>
        <v>0</v>
      </c>
      <c r="AU506" s="16">
        <v>0</v>
      </c>
      <c r="AV506" s="16">
        <v>0</v>
      </c>
      <c r="AW506" s="16">
        <v>0</v>
      </c>
      <c r="AX506" s="16">
        <v>0</v>
      </c>
      <c r="AY506" s="16">
        <v>0</v>
      </c>
      <c r="AZ506" s="16">
        <v>0</v>
      </c>
      <c r="BA506" s="16">
        <v>0</v>
      </c>
      <c r="BB506" s="16">
        <v>0</v>
      </c>
      <c r="BC506" s="16">
        <v>0</v>
      </c>
      <c r="BD506" s="16">
        <v>0</v>
      </c>
      <c r="BE506" s="16">
        <v>0</v>
      </c>
      <c r="BF506" s="16">
        <v>0</v>
      </c>
      <c r="BG506" s="16">
        <v>0</v>
      </c>
      <c r="BH506" s="16">
        <v>0</v>
      </c>
      <c r="BI506" s="16">
        <v>0</v>
      </c>
      <c r="BJ506" s="16">
        <v>0</v>
      </c>
      <c r="BK506" s="16">
        <v>0</v>
      </c>
      <c r="BL506" s="16">
        <v>0</v>
      </c>
      <c r="BM506" s="16">
        <v>0</v>
      </c>
      <c r="BN506" s="16">
        <v>0</v>
      </c>
      <c r="BO506" s="16">
        <v>0</v>
      </c>
      <c r="BP506" s="16">
        <v>0</v>
      </c>
      <c r="BQ506" s="16">
        <v>0</v>
      </c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  <c r="BW506" s="16">
        <v>0</v>
      </c>
      <c r="BX506" s="16">
        <v>0</v>
      </c>
      <c r="BY506" s="16">
        <f t="shared" si="184"/>
        <v>-0.09734183705551</v>
      </c>
      <c r="BZ506" s="16">
        <f t="shared" si="185"/>
        <v>-100</v>
      </c>
      <c r="CA506" s="43" t="s">
        <v>659</v>
      </c>
    </row>
    <row r="507" spans="1:79" ht="60">
      <c r="A507" s="20"/>
      <c r="B507" s="46" t="s">
        <v>606</v>
      </c>
      <c r="C507" s="31" t="s">
        <v>286</v>
      </c>
      <c r="D507" s="16">
        <v>0</v>
      </c>
      <c r="E507" s="16">
        <v>0</v>
      </c>
      <c r="F507" s="16">
        <f t="shared" si="172"/>
        <v>0</v>
      </c>
      <c r="G507" s="16">
        <f t="shared" si="173"/>
        <v>0</v>
      </c>
      <c r="H507" s="16">
        <f t="shared" si="174"/>
        <v>0</v>
      </c>
      <c r="I507" s="16">
        <f t="shared" si="175"/>
        <v>0</v>
      </c>
      <c r="J507" s="16">
        <f t="shared" si="176"/>
        <v>0</v>
      </c>
      <c r="K507" s="16">
        <f t="shared" si="177"/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0</v>
      </c>
      <c r="AM507" s="16">
        <v>0</v>
      </c>
      <c r="AN507" s="16">
        <v>0</v>
      </c>
      <c r="AO507" s="16">
        <f t="shared" si="178"/>
        <v>0</v>
      </c>
      <c r="AP507" s="16">
        <f t="shared" si="179"/>
        <v>0</v>
      </c>
      <c r="AQ507" s="16">
        <f t="shared" si="180"/>
        <v>0</v>
      </c>
      <c r="AR507" s="16">
        <f t="shared" si="181"/>
        <v>0</v>
      </c>
      <c r="AS507" s="16">
        <f t="shared" si="182"/>
        <v>0</v>
      </c>
      <c r="AT507" s="16">
        <f t="shared" si="183"/>
        <v>0</v>
      </c>
      <c r="AU507" s="16">
        <v>0</v>
      </c>
      <c r="AV507" s="16">
        <v>0</v>
      </c>
      <c r="AW507" s="16">
        <v>0</v>
      </c>
      <c r="AX507" s="16">
        <v>0</v>
      </c>
      <c r="AY507" s="16">
        <v>0</v>
      </c>
      <c r="AZ507" s="16">
        <v>0</v>
      </c>
      <c r="BA507" s="16">
        <v>0</v>
      </c>
      <c r="BB507" s="16">
        <v>0</v>
      </c>
      <c r="BC507" s="16">
        <v>0</v>
      </c>
      <c r="BD507" s="16">
        <v>0</v>
      </c>
      <c r="BE507" s="16">
        <v>0</v>
      </c>
      <c r="BF507" s="16">
        <v>0</v>
      </c>
      <c r="BG507" s="16">
        <v>0</v>
      </c>
      <c r="BH507" s="16">
        <v>0</v>
      </c>
      <c r="BI507" s="16">
        <v>0</v>
      </c>
      <c r="BJ507" s="16">
        <v>0</v>
      </c>
      <c r="BK507" s="16">
        <v>0</v>
      </c>
      <c r="BL507" s="16">
        <v>0</v>
      </c>
      <c r="BM507" s="16">
        <v>0</v>
      </c>
      <c r="BN507" s="16">
        <v>0</v>
      </c>
      <c r="BO507" s="16">
        <v>0</v>
      </c>
      <c r="BP507" s="16">
        <v>0</v>
      </c>
      <c r="BQ507" s="16">
        <v>0</v>
      </c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  <c r="BW507" s="16">
        <v>0</v>
      </c>
      <c r="BX507" s="16">
        <v>0</v>
      </c>
      <c r="BY507" s="16">
        <f t="shared" si="184"/>
        <v>0</v>
      </c>
      <c r="BZ507" s="16"/>
      <c r="CA507" s="35"/>
    </row>
    <row r="508" spans="1:79" ht="60">
      <c r="A508" s="20"/>
      <c r="B508" s="46" t="s">
        <v>607</v>
      </c>
      <c r="C508" s="31" t="s">
        <v>286</v>
      </c>
      <c r="D508" s="16">
        <v>0</v>
      </c>
      <c r="E508" s="16">
        <v>0</v>
      </c>
      <c r="F508" s="16">
        <f t="shared" si="172"/>
        <v>0</v>
      </c>
      <c r="G508" s="16">
        <f t="shared" si="173"/>
        <v>0</v>
      </c>
      <c r="H508" s="16">
        <f t="shared" si="174"/>
        <v>0</v>
      </c>
      <c r="I508" s="16">
        <f t="shared" si="175"/>
        <v>0</v>
      </c>
      <c r="J508" s="16">
        <f t="shared" si="176"/>
        <v>0</v>
      </c>
      <c r="K508" s="16">
        <f t="shared" si="177"/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f t="shared" si="178"/>
        <v>0</v>
      </c>
      <c r="AP508" s="16">
        <f t="shared" si="179"/>
        <v>0</v>
      </c>
      <c r="AQ508" s="16">
        <f t="shared" si="180"/>
        <v>0</v>
      </c>
      <c r="AR508" s="16">
        <f t="shared" si="181"/>
        <v>0</v>
      </c>
      <c r="AS508" s="16">
        <f t="shared" si="182"/>
        <v>0</v>
      </c>
      <c r="AT508" s="16">
        <f t="shared" si="183"/>
        <v>0</v>
      </c>
      <c r="AU508" s="16">
        <v>0</v>
      </c>
      <c r="AV508" s="16">
        <v>0</v>
      </c>
      <c r="AW508" s="16">
        <v>0</v>
      </c>
      <c r="AX508" s="16">
        <v>0</v>
      </c>
      <c r="AY508" s="16">
        <v>0</v>
      </c>
      <c r="AZ508" s="16">
        <v>0</v>
      </c>
      <c r="BA508" s="16">
        <v>0</v>
      </c>
      <c r="BB508" s="16">
        <v>0</v>
      </c>
      <c r="BC508" s="16">
        <v>0</v>
      </c>
      <c r="BD508" s="16">
        <v>0</v>
      </c>
      <c r="BE508" s="16">
        <v>0</v>
      </c>
      <c r="BF508" s="16">
        <v>0</v>
      </c>
      <c r="BG508" s="16">
        <v>0</v>
      </c>
      <c r="BH508" s="16">
        <v>0</v>
      </c>
      <c r="BI508" s="16">
        <v>0</v>
      </c>
      <c r="BJ508" s="16">
        <v>0</v>
      </c>
      <c r="BK508" s="16">
        <v>0</v>
      </c>
      <c r="BL508" s="16">
        <v>0</v>
      </c>
      <c r="BM508" s="16">
        <v>0</v>
      </c>
      <c r="BN508" s="16">
        <v>0</v>
      </c>
      <c r="BO508" s="16">
        <v>0</v>
      </c>
      <c r="BP508" s="16">
        <v>0</v>
      </c>
      <c r="BQ508" s="16">
        <v>0</v>
      </c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  <c r="BW508" s="16">
        <v>0</v>
      </c>
      <c r="BX508" s="16">
        <v>0</v>
      </c>
      <c r="BY508" s="16">
        <f t="shared" si="184"/>
        <v>0</v>
      </c>
      <c r="BZ508" s="16"/>
      <c r="CA508" s="35"/>
    </row>
    <row r="509" spans="1:79" ht="60">
      <c r="A509" s="20"/>
      <c r="B509" s="46" t="s">
        <v>608</v>
      </c>
      <c r="C509" s="31" t="s">
        <v>286</v>
      </c>
      <c r="D509" s="16">
        <v>0</v>
      </c>
      <c r="E509" s="16">
        <v>0</v>
      </c>
      <c r="F509" s="16">
        <f t="shared" si="172"/>
        <v>0</v>
      </c>
      <c r="G509" s="16">
        <f t="shared" si="173"/>
        <v>0</v>
      </c>
      <c r="H509" s="16">
        <f t="shared" si="174"/>
        <v>0</v>
      </c>
      <c r="I509" s="16">
        <f t="shared" si="175"/>
        <v>0</v>
      </c>
      <c r="J509" s="16">
        <f t="shared" si="176"/>
        <v>0</v>
      </c>
      <c r="K509" s="16">
        <f t="shared" si="177"/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0</v>
      </c>
      <c r="AJ509" s="16">
        <v>0</v>
      </c>
      <c r="AK509" s="16">
        <v>0</v>
      </c>
      <c r="AL509" s="16">
        <v>0</v>
      </c>
      <c r="AM509" s="16">
        <v>0</v>
      </c>
      <c r="AN509" s="16">
        <v>0</v>
      </c>
      <c r="AO509" s="16">
        <f t="shared" si="178"/>
        <v>0</v>
      </c>
      <c r="AP509" s="16">
        <f t="shared" si="179"/>
        <v>0</v>
      </c>
      <c r="AQ509" s="16">
        <f t="shared" si="180"/>
        <v>0</v>
      </c>
      <c r="AR509" s="16">
        <f t="shared" si="181"/>
        <v>0</v>
      </c>
      <c r="AS509" s="16">
        <f t="shared" si="182"/>
        <v>0</v>
      </c>
      <c r="AT509" s="16">
        <f t="shared" si="183"/>
        <v>0</v>
      </c>
      <c r="AU509" s="16">
        <v>0</v>
      </c>
      <c r="AV509" s="16">
        <v>0</v>
      </c>
      <c r="AW509" s="16">
        <v>0</v>
      </c>
      <c r="AX509" s="16">
        <v>0</v>
      </c>
      <c r="AY509" s="16">
        <v>0</v>
      </c>
      <c r="AZ509" s="16">
        <v>0</v>
      </c>
      <c r="BA509" s="16">
        <v>0</v>
      </c>
      <c r="BB509" s="16">
        <v>0</v>
      </c>
      <c r="BC509" s="16">
        <v>0</v>
      </c>
      <c r="BD509" s="16">
        <v>0</v>
      </c>
      <c r="BE509" s="16">
        <v>0</v>
      </c>
      <c r="BF509" s="16">
        <v>0</v>
      </c>
      <c r="BG509" s="16">
        <v>0</v>
      </c>
      <c r="BH509" s="16">
        <v>0</v>
      </c>
      <c r="BI509" s="16">
        <v>0</v>
      </c>
      <c r="BJ509" s="16">
        <v>0</v>
      </c>
      <c r="BK509" s="16">
        <v>0</v>
      </c>
      <c r="BL509" s="16">
        <v>0</v>
      </c>
      <c r="BM509" s="16">
        <v>0</v>
      </c>
      <c r="BN509" s="16">
        <v>0</v>
      </c>
      <c r="BO509" s="16">
        <v>0</v>
      </c>
      <c r="BP509" s="16">
        <v>0</v>
      </c>
      <c r="BQ509" s="16">
        <v>0</v>
      </c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  <c r="BW509" s="16">
        <v>0</v>
      </c>
      <c r="BX509" s="16">
        <v>0</v>
      </c>
      <c r="BY509" s="16">
        <f t="shared" si="184"/>
        <v>0</v>
      </c>
      <c r="BZ509" s="16"/>
      <c r="CA509" s="35"/>
    </row>
    <row r="510" spans="1:79" ht="25.5">
      <c r="A510" s="20"/>
      <c r="B510" s="69" t="s">
        <v>609</v>
      </c>
      <c r="C510" s="31" t="s">
        <v>286</v>
      </c>
      <c r="D510" s="16">
        <v>3.44406643206</v>
      </c>
      <c r="E510" s="16">
        <v>0</v>
      </c>
      <c r="F510" s="16">
        <f t="shared" si="172"/>
        <v>3.44406643206</v>
      </c>
      <c r="G510" s="16">
        <f t="shared" si="173"/>
        <v>1.26</v>
      </c>
      <c r="H510" s="16">
        <f t="shared" si="174"/>
        <v>0</v>
      </c>
      <c r="I510" s="16">
        <f t="shared" si="175"/>
        <v>0</v>
      </c>
      <c r="J510" s="16">
        <f t="shared" si="176"/>
        <v>0</v>
      </c>
      <c r="K510" s="16">
        <f t="shared" si="177"/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3.44406643206</v>
      </c>
      <c r="AI510" s="16">
        <v>1.26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f t="shared" si="178"/>
        <v>0</v>
      </c>
      <c r="AP510" s="16">
        <f t="shared" si="179"/>
        <v>0</v>
      </c>
      <c r="AQ510" s="16">
        <f t="shared" si="180"/>
        <v>0</v>
      </c>
      <c r="AR510" s="16">
        <f t="shared" si="181"/>
        <v>0</v>
      </c>
      <c r="AS510" s="16">
        <f t="shared" si="182"/>
        <v>0</v>
      </c>
      <c r="AT510" s="16">
        <f t="shared" si="183"/>
        <v>0</v>
      </c>
      <c r="AU510" s="16">
        <v>0</v>
      </c>
      <c r="AV510" s="16">
        <v>0</v>
      </c>
      <c r="AW510" s="16">
        <v>0</v>
      </c>
      <c r="AX510" s="16">
        <v>0</v>
      </c>
      <c r="AY510" s="16">
        <v>0</v>
      </c>
      <c r="AZ510" s="16">
        <v>0</v>
      </c>
      <c r="BA510" s="16">
        <v>0</v>
      </c>
      <c r="BB510" s="16">
        <v>0</v>
      </c>
      <c r="BC510" s="16">
        <v>0</v>
      </c>
      <c r="BD510" s="16">
        <v>0</v>
      </c>
      <c r="BE510" s="16">
        <v>0</v>
      </c>
      <c r="BF510" s="16">
        <v>0</v>
      </c>
      <c r="BG510" s="16">
        <v>0</v>
      </c>
      <c r="BH510" s="16">
        <v>0</v>
      </c>
      <c r="BI510" s="16">
        <v>0</v>
      </c>
      <c r="BJ510" s="16">
        <v>0</v>
      </c>
      <c r="BK510" s="16">
        <v>0</v>
      </c>
      <c r="BL510" s="16">
        <v>0</v>
      </c>
      <c r="BM510" s="16">
        <v>0</v>
      </c>
      <c r="BN510" s="16">
        <v>0</v>
      </c>
      <c r="BO510" s="16">
        <v>0</v>
      </c>
      <c r="BP510" s="16">
        <v>0</v>
      </c>
      <c r="BQ510" s="16">
        <v>0</v>
      </c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  <c r="BW510" s="16">
        <v>0</v>
      </c>
      <c r="BX510" s="16">
        <v>0</v>
      </c>
      <c r="BY510" s="16">
        <f t="shared" si="184"/>
        <v>-3.44406643206</v>
      </c>
      <c r="BZ510" s="16">
        <f t="shared" si="185"/>
        <v>-100</v>
      </c>
      <c r="CA510" s="43" t="s">
        <v>660</v>
      </c>
    </row>
    <row r="511" spans="1:79" ht="25.5">
      <c r="A511" s="20"/>
      <c r="B511" s="69" t="s">
        <v>610</v>
      </c>
      <c r="C511" s="31" t="s">
        <v>286</v>
      </c>
      <c r="D511" s="16">
        <v>2.3740354065248397</v>
      </c>
      <c r="E511" s="16">
        <v>0</v>
      </c>
      <c r="F511" s="16">
        <f t="shared" si="172"/>
        <v>2.3740354065248397</v>
      </c>
      <c r="G511" s="16">
        <f t="shared" si="173"/>
        <v>0</v>
      </c>
      <c r="H511" s="16">
        <f t="shared" si="174"/>
        <v>0</v>
      </c>
      <c r="I511" s="16">
        <f t="shared" si="175"/>
        <v>1.4</v>
      </c>
      <c r="J511" s="16">
        <f t="shared" si="176"/>
        <v>0</v>
      </c>
      <c r="K511" s="16">
        <f t="shared" si="177"/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2.3740354065248397</v>
      </c>
      <c r="AI511" s="16">
        <v>0</v>
      </c>
      <c r="AJ511" s="16">
        <v>0</v>
      </c>
      <c r="AK511" s="16">
        <v>1.4</v>
      </c>
      <c r="AL511" s="16">
        <v>0</v>
      </c>
      <c r="AM511" s="16">
        <v>0</v>
      </c>
      <c r="AN511" s="16">
        <v>0</v>
      </c>
      <c r="AO511" s="16">
        <f t="shared" si="178"/>
        <v>0</v>
      </c>
      <c r="AP511" s="16">
        <f t="shared" si="179"/>
        <v>0</v>
      </c>
      <c r="AQ511" s="16">
        <f t="shared" si="180"/>
        <v>0</v>
      </c>
      <c r="AR511" s="16">
        <f t="shared" si="181"/>
        <v>0</v>
      </c>
      <c r="AS511" s="16">
        <f t="shared" si="182"/>
        <v>0</v>
      </c>
      <c r="AT511" s="16">
        <f t="shared" si="183"/>
        <v>0</v>
      </c>
      <c r="AU511" s="16">
        <v>0</v>
      </c>
      <c r="AV511" s="16">
        <v>0</v>
      </c>
      <c r="AW511" s="16">
        <v>0</v>
      </c>
      <c r="AX511" s="16">
        <v>0</v>
      </c>
      <c r="AY511" s="16">
        <v>0</v>
      </c>
      <c r="AZ511" s="16">
        <v>0</v>
      </c>
      <c r="BA511" s="16">
        <v>0</v>
      </c>
      <c r="BB511" s="16">
        <v>0</v>
      </c>
      <c r="BC511" s="16">
        <v>0</v>
      </c>
      <c r="BD511" s="16">
        <v>0</v>
      </c>
      <c r="BE511" s="16">
        <v>0</v>
      </c>
      <c r="BF511" s="16">
        <v>0</v>
      </c>
      <c r="BG511" s="16">
        <v>0</v>
      </c>
      <c r="BH511" s="16">
        <v>0</v>
      </c>
      <c r="BI511" s="16">
        <v>0</v>
      </c>
      <c r="BJ511" s="16">
        <v>0</v>
      </c>
      <c r="BK511" s="16">
        <v>0</v>
      </c>
      <c r="BL511" s="16">
        <v>0</v>
      </c>
      <c r="BM511" s="16">
        <v>0</v>
      </c>
      <c r="BN511" s="16">
        <v>0</v>
      </c>
      <c r="BO511" s="16">
        <v>0</v>
      </c>
      <c r="BP511" s="16">
        <v>0</v>
      </c>
      <c r="BQ511" s="16">
        <v>0</v>
      </c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  <c r="BW511" s="16">
        <v>0</v>
      </c>
      <c r="BX511" s="16">
        <v>0</v>
      </c>
      <c r="BY511" s="16">
        <f t="shared" si="184"/>
        <v>-2.3740354065248397</v>
      </c>
      <c r="BZ511" s="16">
        <f t="shared" si="185"/>
        <v>-100</v>
      </c>
      <c r="CA511" s="43" t="s">
        <v>660</v>
      </c>
    </row>
    <row r="512" spans="1:79" ht="15">
      <c r="A512" s="20"/>
      <c r="B512" s="69" t="s">
        <v>611</v>
      </c>
      <c r="C512" s="31" t="s">
        <v>286</v>
      </c>
      <c r="D512" s="16">
        <v>0</v>
      </c>
      <c r="E512" s="16">
        <v>0</v>
      </c>
      <c r="F512" s="16">
        <f t="shared" si="172"/>
        <v>0</v>
      </c>
      <c r="G512" s="16">
        <f t="shared" si="173"/>
        <v>0</v>
      </c>
      <c r="H512" s="16">
        <f t="shared" si="174"/>
        <v>0</v>
      </c>
      <c r="I512" s="16">
        <f t="shared" si="175"/>
        <v>0</v>
      </c>
      <c r="J512" s="16">
        <f t="shared" si="176"/>
        <v>0</v>
      </c>
      <c r="K512" s="16">
        <f t="shared" si="177"/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f t="shared" si="178"/>
        <v>0</v>
      </c>
      <c r="AP512" s="16">
        <f t="shared" si="179"/>
        <v>0</v>
      </c>
      <c r="AQ512" s="16">
        <f t="shared" si="180"/>
        <v>0</v>
      </c>
      <c r="AR512" s="16">
        <f t="shared" si="181"/>
        <v>0</v>
      </c>
      <c r="AS512" s="16">
        <f t="shared" si="182"/>
        <v>0</v>
      </c>
      <c r="AT512" s="16">
        <f t="shared" si="183"/>
        <v>0</v>
      </c>
      <c r="AU512" s="16">
        <v>0</v>
      </c>
      <c r="AV512" s="16">
        <v>0</v>
      </c>
      <c r="AW512" s="16">
        <v>0</v>
      </c>
      <c r="AX512" s="16">
        <v>0</v>
      </c>
      <c r="AY512" s="16">
        <v>0</v>
      </c>
      <c r="AZ512" s="16">
        <v>0</v>
      </c>
      <c r="BA512" s="16">
        <v>0</v>
      </c>
      <c r="BB512" s="16">
        <v>0</v>
      </c>
      <c r="BC512" s="16">
        <v>0</v>
      </c>
      <c r="BD512" s="16">
        <v>0</v>
      </c>
      <c r="BE512" s="16">
        <v>0</v>
      </c>
      <c r="BF512" s="16">
        <v>0</v>
      </c>
      <c r="BG512" s="16">
        <v>0</v>
      </c>
      <c r="BH512" s="16">
        <v>0</v>
      </c>
      <c r="BI512" s="16">
        <v>0</v>
      </c>
      <c r="BJ512" s="16">
        <v>0</v>
      </c>
      <c r="BK512" s="16">
        <v>0</v>
      </c>
      <c r="BL512" s="16">
        <v>0</v>
      </c>
      <c r="BM512" s="16">
        <v>0</v>
      </c>
      <c r="BN512" s="16">
        <v>0</v>
      </c>
      <c r="BO512" s="16">
        <v>0</v>
      </c>
      <c r="BP512" s="16">
        <v>0</v>
      </c>
      <c r="BQ512" s="16">
        <v>0</v>
      </c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  <c r="BW512" s="16">
        <v>0</v>
      </c>
      <c r="BX512" s="16">
        <v>0</v>
      </c>
      <c r="BY512" s="16">
        <f t="shared" si="184"/>
        <v>0</v>
      </c>
      <c r="BZ512" s="16"/>
      <c r="CA512" s="35"/>
    </row>
    <row r="513" spans="1:79" ht="15">
      <c r="A513" s="20"/>
      <c r="B513" s="48" t="s">
        <v>178</v>
      </c>
      <c r="C513" s="31"/>
      <c r="D513" s="16">
        <v>0</v>
      </c>
      <c r="E513" s="16">
        <v>0</v>
      </c>
      <c r="F513" s="16">
        <f t="shared" si="172"/>
        <v>0</v>
      </c>
      <c r="G513" s="16">
        <f t="shared" si="173"/>
        <v>0</v>
      </c>
      <c r="H513" s="16">
        <f t="shared" si="174"/>
        <v>0</v>
      </c>
      <c r="I513" s="16">
        <f t="shared" si="175"/>
        <v>0</v>
      </c>
      <c r="J513" s="16">
        <f t="shared" si="176"/>
        <v>0</v>
      </c>
      <c r="K513" s="16">
        <f t="shared" si="177"/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  <c r="AH513" s="16">
        <v>0</v>
      </c>
      <c r="AI513" s="16">
        <v>0</v>
      </c>
      <c r="AJ513" s="16">
        <v>0</v>
      </c>
      <c r="AK513" s="16">
        <v>0</v>
      </c>
      <c r="AL513" s="16">
        <v>0</v>
      </c>
      <c r="AM513" s="16">
        <v>0</v>
      </c>
      <c r="AN513" s="16">
        <v>0</v>
      </c>
      <c r="AO513" s="16">
        <f t="shared" si="178"/>
        <v>0</v>
      </c>
      <c r="AP513" s="16">
        <f t="shared" si="179"/>
        <v>0</v>
      </c>
      <c r="AQ513" s="16">
        <f t="shared" si="180"/>
        <v>0</v>
      </c>
      <c r="AR513" s="16">
        <f t="shared" si="181"/>
        <v>0</v>
      </c>
      <c r="AS513" s="16">
        <f t="shared" si="182"/>
        <v>0</v>
      </c>
      <c r="AT513" s="16">
        <f t="shared" si="183"/>
        <v>0</v>
      </c>
      <c r="AU513" s="16">
        <v>0</v>
      </c>
      <c r="AV513" s="16">
        <v>0</v>
      </c>
      <c r="AW513" s="16">
        <v>0</v>
      </c>
      <c r="AX513" s="16">
        <v>0</v>
      </c>
      <c r="AY513" s="16">
        <v>0</v>
      </c>
      <c r="AZ513" s="16">
        <v>0</v>
      </c>
      <c r="BA513" s="16">
        <v>0</v>
      </c>
      <c r="BB513" s="16">
        <v>0</v>
      </c>
      <c r="BC513" s="16">
        <v>0</v>
      </c>
      <c r="BD513" s="16">
        <v>0</v>
      </c>
      <c r="BE513" s="16">
        <v>0</v>
      </c>
      <c r="BF513" s="16">
        <v>0</v>
      </c>
      <c r="BG513" s="16">
        <v>0</v>
      </c>
      <c r="BH513" s="16">
        <v>0</v>
      </c>
      <c r="BI513" s="16">
        <v>0</v>
      </c>
      <c r="BJ513" s="16">
        <v>0</v>
      </c>
      <c r="BK513" s="16">
        <v>0</v>
      </c>
      <c r="BL513" s="16">
        <v>0</v>
      </c>
      <c r="BM513" s="16">
        <v>0</v>
      </c>
      <c r="BN513" s="16">
        <v>0</v>
      </c>
      <c r="BO513" s="16">
        <v>0</v>
      </c>
      <c r="BP513" s="16">
        <v>0</v>
      </c>
      <c r="BQ513" s="16">
        <v>0</v>
      </c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  <c r="BW513" s="16">
        <v>0</v>
      </c>
      <c r="BX513" s="16">
        <v>0</v>
      </c>
      <c r="BY513" s="16">
        <f t="shared" si="184"/>
        <v>0</v>
      </c>
      <c r="BZ513" s="16"/>
      <c r="CA513" s="35"/>
    </row>
    <row r="514" spans="1:79" ht="60">
      <c r="A514" s="20"/>
      <c r="B514" s="46" t="s">
        <v>612</v>
      </c>
      <c r="C514" s="31" t="s">
        <v>286</v>
      </c>
      <c r="D514" s="16">
        <v>0.20354671597187804</v>
      </c>
      <c r="E514" s="16">
        <v>0</v>
      </c>
      <c r="F514" s="16">
        <f t="shared" si="172"/>
        <v>0.20354671597187804</v>
      </c>
      <c r="G514" s="16">
        <f t="shared" si="173"/>
        <v>0</v>
      </c>
      <c r="H514" s="16">
        <f t="shared" si="174"/>
        <v>0</v>
      </c>
      <c r="I514" s="16">
        <f t="shared" si="175"/>
        <v>0.33</v>
      </c>
      <c r="J514" s="16">
        <f t="shared" si="176"/>
        <v>0</v>
      </c>
      <c r="K514" s="16">
        <f t="shared" si="177"/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  <c r="AH514" s="16">
        <v>0.20354671597187804</v>
      </c>
      <c r="AI514" s="16">
        <v>0</v>
      </c>
      <c r="AJ514" s="16">
        <v>0</v>
      </c>
      <c r="AK514" s="16">
        <v>0.33</v>
      </c>
      <c r="AL514" s="16">
        <v>0</v>
      </c>
      <c r="AM514" s="16">
        <v>0</v>
      </c>
      <c r="AN514" s="16">
        <v>0</v>
      </c>
      <c r="AO514" s="16">
        <f t="shared" si="178"/>
        <v>0.22753400000000001</v>
      </c>
      <c r="AP514" s="16">
        <f t="shared" si="179"/>
        <v>0</v>
      </c>
      <c r="AQ514" s="16">
        <f t="shared" si="180"/>
        <v>0</v>
      </c>
      <c r="AR514" s="16">
        <f t="shared" si="181"/>
        <v>0.33</v>
      </c>
      <c r="AS514" s="16">
        <f t="shared" si="182"/>
        <v>0</v>
      </c>
      <c r="AT514" s="16">
        <f t="shared" si="183"/>
        <v>0</v>
      </c>
      <c r="AU514" s="16">
        <v>0</v>
      </c>
      <c r="AV514" s="16">
        <v>0</v>
      </c>
      <c r="AW514" s="16">
        <v>0</v>
      </c>
      <c r="AX514" s="16">
        <v>0</v>
      </c>
      <c r="AY514" s="16">
        <v>0</v>
      </c>
      <c r="AZ514" s="16">
        <v>0</v>
      </c>
      <c r="BA514" s="16">
        <v>0</v>
      </c>
      <c r="BB514" s="16">
        <v>0</v>
      </c>
      <c r="BC514" s="16">
        <v>0</v>
      </c>
      <c r="BD514" s="16">
        <v>0</v>
      </c>
      <c r="BE514" s="16">
        <v>0</v>
      </c>
      <c r="BF514" s="16">
        <v>0</v>
      </c>
      <c r="BG514" s="16">
        <v>0</v>
      </c>
      <c r="BH514" s="16">
        <v>0</v>
      </c>
      <c r="BI514" s="16">
        <v>0</v>
      </c>
      <c r="BJ514" s="16">
        <v>0</v>
      </c>
      <c r="BK514" s="16">
        <v>0</v>
      </c>
      <c r="BL514" s="16">
        <v>0</v>
      </c>
      <c r="BM514" s="16">
        <v>0</v>
      </c>
      <c r="BN514" s="16">
        <v>0</v>
      </c>
      <c r="BO514" s="16">
        <v>0</v>
      </c>
      <c r="BP514" s="16">
        <v>0</v>
      </c>
      <c r="BQ514" s="16">
        <v>0.22753400000000001</v>
      </c>
      <c r="BR514" s="16">
        <v>0</v>
      </c>
      <c r="BS514" s="16">
        <v>0</v>
      </c>
      <c r="BT514" s="16">
        <v>0.33</v>
      </c>
      <c r="BU514" s="16">
        <v>0</v>
      </c>
      <c r="BV514" s="16">
        <v>0</v>
      </c>
      <c r="BW514" s="16">
        <v>0</v>
      </c>
      <c r="BX514" s="16">
        <v>0</v>
      </c>
      <c r="BY514" s="16">
        <f t="shared" si="184"/>
        <v>0.023987284028121975</v>
      </c>
      <c r="BZ514" s="16">
        <f t="shared" si="185"/>
        <v>11.78465784308505</v>
      </c>
      <c r="CA514" s="35" t="s">
        <v>639</v>
      </c>
    </row>
    <row r="515" spans="1:79" ht="15">
      <c r="A515" s="20"/>
      <c r="B515" s="48" t="s">
        <v>224</v>
      </c>
      <c r="C515" s="31"/>
      <c r="D515" s="16">
        <v>0</v>
      </c>
      <c r="E515" s="16">
        <v>0</v>
      </c>
      <c r="F515" s="16">
        <f t="shared" si="172"/>
        <v>0</v>
      </c>
      <c r="G515" s="16">
        <f t="shared" si="173"/>
        <v>0</v>
      </c>
      <c r="H515" s="16">
        <f t="shared" si="174"/>
        <v>0</v>
      </c>
      <c r="I515" s="16">
        <f t="shared" si="175"/>
        <v>0</v>
      </c>
      <c r="J515" s="16">
        <f t="shared" si="176"/>
        <v>0</v>
      </c>
      <c r="K515" s="16">
        <f t="shared" si="177"/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0</v>
      </c>
      <c r="AJ515" s="16">
        <v>0</v>
      </c>
      <c r="AK515" s="16">
        <v>0</v>
      </c>
      <c r="AL515" s="16">
        <v>0</v>
      </c>
      <c r="AM515" s="16">
        <v>0</v>
      </c>
      <c r="AN515" s="16">
        <v>0</v>
      </c>
      <c r="AO515" s="16">
        <f t="shared" si="178"/>
        <v>0</v>
      </c>
      <c r="AP515" s="16">
        <f t="shared" si="179"/>
        <v>0</v>
      </c>
      <c r="AQ515" s="16">
        <f t="shared" si="180"/>
        <v>0</v>
      </c>
      <c r="AR515" s="16">
        <f t="shared" si="181"/>
        <v>0</v>
      </c>
      <c r="AS515" s="16">
        <f t="shared" si="182"/>
        <v>0</v>
      </c>
      <c r="AT515" s="16">
        <f t="shared" si="183"/>
        <v>0</v>
      </c>
      <c r="AU515" s="16">
        <v>0</v>
      </c>
      <c r="AV515" s="16">
        <v>0</v>
      </c>
      <c r="AW515" s="16">
        <v>0</v>
      </c>
      <c r="AX515" s="16">
        <v>0</v>
      </c>
      <c r="AY515" s="16">
        <v>0</v>
      </c>
      <c r="AZ515" s="16">
        <v>0</v>
      </c>
      <c r="BA515" s="16">
        <v>0</v>
      </c>
      <c r="BB515" s="16">
        <v>0</v>
      </c>
      <c r="BC515" s="16">
        <v>0</v>
      </c>
      <c r="BD515" s="16">
        <v>0</v>
      </c>
      <c r="BE515" s="16">
        <v>0</v>
      </c>
      <c r="BF515" s="16">
        <v>0</v>
      </c>
      <c r="BG515" s="16">
        <v>0</v>
      </c>
      <c r="BH515" s="16">
        <v>0</v>
      </c>
      <c r="BI515" s="16">
        <v>0</v>
      </c>
      <c r="BJ515" s="16">
        <v>0</v>
      </c>
      <c r="BK515" s="16">
        <v>0</v>
      </c>
      <c r="BL515" s="16">
        <v>0</v>
      </c>
      <c r="BM515" s="16">
        <v>0</v>
      </c>
      <c r="BN515" s="16">
        <v>0</v>
      </c>
      <c r="BO515" s="16">
        <v>0</v>
      </c>
      <c r="BP515" s="16">
        <v>0</v>
      </c>
      <c r="BQ515" s="16">
        <v>0</v>
      </c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  <c r="BW515" s="16">
        <v>0</v>
      </c>
      <c r="BX515" s="16">
        <v>0</v>
      </c>
      <c r="BY515" s="16">
        <f t="shared" si="184"/>
        <v>0</v>
      </c>
      <c r="BZ515" s="16"/>
      <c r="CA515" s="35"/>
    </row>
    <row r="516" spans="1:79" ht="75">
      <c r="A516" s="20"/>
      <c r="B516" s="46" t="s">
        <v>613</v>
      </c>
      <c r="C516" s="31" t="s">
        <v>286</v>
      </c>
      <c r="D516" s="16">
        <v>0</v>
      </c>
      <c r="E516" s="16">
        <v>0</v>
      </c>
      <c r="F516" s="16">
        <f t="shared" si="172"/>
        <v>0</v>
      </c>
      <c r="G516" s="16">
        <f t="shared" si="173"/>
        <v>0</v>
      </c>
      <c r="H516" s="16">
        <f t="shared" si="174"/>
        <v>0</v>
      </c>
      <c r="I516" s="16">
        <f t="shared" si="175"/>
        <v>0</v>
      </c>
      <c r="J516" s="16">
        <f t="shared" si="176"/>
        <v>0</v>
      </c>
      <c r="K516" s="16">
        <f t="shared" si="177"/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f t="shared" si="178"/>
        <v>0</v>
      </c>
      <c r="AP516" s="16">
        <f t="shared" si="179"/>
        <v>0</v>
      </c>
      <c r="AQ516" s="16">
        <f t="shared" si="180"/>
        <v>0</v>
      </c>
      <c r="AR516" s="16">
        <f t="shared" si="181"/>
        <v>0</v>
      </c>
      <c r="AS516" s="16">
        <f t="shared" si="182"/>
        <v>0</v>
      </c>
      <c r="AT516" s="16">
        <f t="shared" si="183"/>
        <v>0</v>
      </c>
      <c r="AU516" s="16">
        <v>0</v>
      </c>
      <c r="AV516" s="16">
        <v>0</v>
      </c>
      <c r="AW516" s="16">
        <v>0</v>
      </c>
      <c r="AX516" s="16">
        <v>0</v>
      </c>
      <c r="AY516" s="16">
        <v>0</v>
      </c>
      <c r="AZ516" s="16">
        <v>0</v>
      </c>
      <c r="BA516" s="16">
        <v>0</v>
      </c>
      <c r="BB516" s="16">
        <v>0</v>
      </c>
      <c r="BC516" s="16">
        <v>0</v>
      </c>
      <c r="BD516" s="16">
        <v>0</v>
      </c>
      <c r="BE516" s="16">
        <v>0</v>
      </c>
      <c r="BF516" s="16">
        <v>0</v>
      </c>
      <c r="BG516" s="16">
        <v>0</v>
      </c>
      <c r="BH516" s="16">
        <v>0</v>
      </c>
      <c r="BI516" s="16">
        <v>0</v>
      </c>
      <c r="BJ516" s="16">
        <v>0</v>
      </c>
      <c r="BK516" s="16">
        <v>0</v>
      </c>
      <c r="BL516" s="16">
        <v>0</v>
      </c>
      <c r="BM516" s="16">
        <v>0</v>
      </c>
      <c r="BN516" s="16">
        <v>0</v>
      </c>
      <c r="BO516" s="16">
        <v>0</v>
      </c>
      <c r="BP516" s="16">
        <v>0</v>
      </c>
      <c r="BQ516" s="16">
        <v>0</v>
      </c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  <c r="BW516" s="16">
        <v>0</v>
      </c>
      <c r="BX516" s="16">
        <v>0</v>
      </c>
      <c r="BY516" s="16">
        <f t="shared" si="184"/>
        <v>0</v>
      </c>
      <c r="BZ516" s="16"/>
      <c r="CA516" s="35"/>
    </row>
    <row r="517" spans="1:79" ht="25.5">
      <c r="A517" s="20"/>
      <c r="B517" s="69" t="s">
        <v>289</v>
      </c>
      <c r="C517" s="31" t="s">
        <v>286</v>
      </c>
      <c r="D517" s="16">
        <v>0.68812643206</v>
      </c>
      <c r="E517" s="16">
        <v>0</v>
      </c>
      <c r="F517" s="16">
        <f t="shared" si="172"/>
        <v>0.68812643206</v>
      </c>
      <c r="G517" s="16">
        <f t="shared" si="173"/>
        <v>0.16</v>
      </c>
      <c r="H517" s="16">
        <f t="shared" si="174"/>
        <v>0</v>
      </c>
      <c r="I517" s="16">
        <f t="shared" si="175"/>
        <v>0</v>
      </c>
      <c r="J517" s="16">
        <f t="shared" si="176"/>
        <v>0</v>
      </c>
      <c r="K517" s="16">
        <f t="shared" si="177"/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0.68812643206</v>
      </c>
      <c r="AI517" s="16">
        <v>0.16</v>
      </c>
      <c r="AJ517" s="16">
        <v>0</v>
      </c>
      <c r="AK517" s="16">
        <v>0</v>
      </c>
      <c r="AL517" s="16">
        <v>0</v>
      </c>
      <c r="AM517" s="16">
        <v>0</v>
      </c>
      <c r="AN517" s="16">
        <v>0</v>
      </c>
      <c r="AO517" s="16">
        <f t="shared" si="178"/>
        <v>0.90477722</v>
      </c>
      <c r="AP517" s="16">
        <f t="shared" si="179"/>
        <v>0.16</v>
      </c>
      <c r="AQ517" s="16">
        <f t="shared" si="180"/>
        <v>0</v>
      </c>
      <c r="AR517" s="16">
        <f t="shared" si="181"/>
        <v>0</v>
      </c>
      <c r="AS517" s="16">
        <f t="shared" si="182"/>
        <v>0</v>
      </c>
      <c r="AT517" s="16">
        <f t="shared" si="183"/>
        <v>0</v>
      </c>
      <c r="AU517" s="16">
        <v>0</v>
      </c>
      <c r="AV517" s="16">
        <v>0</v>
      </c>
      <c r="AW517" s="16">
        <v>0</v>
      </c>
      <c r="AX517" s="16">
        <v>0</v>
      </c>
      <c r="AY517" s="16">
        <v>0</v>
      </c>
      <c r="AZ517" s="16">
        <v>0</v>
      </c>
      <c r="BA517" s="16">
        <v>0</v>
      </c>
      <c r="BB517" s="16">
        <v>0</v>
      </c>
      <c r="BC517" s="16">
        <v>0.00443541</v>
      </c>
      <c r="BD517" s="16">
        <v>0</v>
      </c>
      <c r="BE517" s="16">
        <v>0</v>
      </c>
      <c r="BF517" s="16">
        <v>0</v>
      </c>
      <c r="BG517" s="16">
        <v>0</v>
      </c>
      <c r="BH517" s="16">
        <v>0</v>
      </c>
      <c r="BI517" s="16">
        <v>0</v>
      </c>
      <c r="BJ517" s="16">
        <v>0</v>
      </c>
      <c r="BK517" s="16">
        <v>0</v>
      </c>
      <c r="BL517" s="16">
        <v>0</v>
      </c>
      <c r="BM517" s="16">
        <v>0</v>
      </c>
      <c r="BN517" s="16">
        <v>0</v>
      </c>
      <c r="BO517" s="16">
        <v>0</v>
      </c>
      <c r="BP517" s="16">
        <v>0</v>
      </c>
      <c r="BQ517" s="16">
        <v>0.90034181</v>
      </c>
      <c r="BR517" s="16">
        <v>0.16</v>
      </c>
      <c r="BS517" s="16">
        <v>0</v>
      </c>
      <c r="BT517" s="16">
        <v>0</v>
      </c>
      <c r="BU517" s="16">
        <v>0</v>
      </c>
      <c r="BV517" s="16">
        <v>0</v>
      </c>
      <c r="BW517" s="16">
        <v>0</v>
      </c>
      <c r="BX517" s="16">
        <v>0</v>
      </c>
      <c r="BY517" s="16">
        <f t="shared" si="184"/>
        <v>0.21665078794000003</v>
      </c>
      <c r="BZ517" s="16">
        <f t="shared" si="185"/>
        <v>31.484154342309807</v>
      </c>
      <c r="CA517" s="17" t="s">
        <v>307</v>
      </c>
    </row>
    <row r="518" spans="1:79" ht="15">
      <c r="A518" s="20"/>
      <c r="B518" s="69" t="s">
        <v>290</v>
      </c>
      <c r="C518" s="31" t="s">
        <v>286</v>
      </c>
      <c r="D518" s="16">
        <v>0.33744004045954</v>
      </c>
      <c r="E518" s="16">
        <v>0</v>
      </c>
      <c r="F518" s="16">
        <f t="shared" si="172"/>
        <v>0.33744004045954</v>
      </c>
      <c r="G518" s="16">
        <f t="shared" si="173"/>
        <v>0</v>
      </c>
      <c r="H518" s="16">
        <f t="shared" si="174"/>
        <v>0</v>
      </c>
      <c r="I518" s="16">
        <f t="shared" si="175"/>
        <v>0.4</v>
      </c>
      <c r="J518" s="16">
        <f t="shared" si="176"/>
        <v>0</v>
      </c>
      <c r="K518" s="16">
        <f t="shared" si="177"/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0.33744004045954</v>
      </c>
      <c r="AI518" s="16"/>
      <c r="AJ518" s="16">
        <v>0</v>
      </c>
      <c r="AK518" s="16">
        <v>0.4</v>
      </c>
      <c r="AL518" s="16">
        <v>0</v>
      </c>
      <c r="AM518" s="16">
        <v>0</v>
      </c>
      <c r="AN518" s="16">
        <v>0</v>
      </c>
      <c r="AO518" s="16">
        <f t="shared" si="178"/>
        <v>0.39179076999999995</v>
      </c>
      <c r="AP518" s="16">
        <f t="shared" si="179"/>
        <v>0</v>
      </c>
      <c r="AQ518" s="16">
        <f t="shared" si="180"/>
        <v>0</v>
      </c>
      <c r="AR518" s="16">
        <f t="shared" si="181"/>
        <v>0.353</v>
      </c>
      <c r="AS518" s="16">
        <f t="shared" si="182"/>
        <v>0</v>
      </c>
      <c r="AT518" s="16">
        <f t="shared" si="183"/>
        <v>0</v>
      </c>
      <c r="AU518" s="16">
        <v>0</v>
      </c>
      <c r="AV518" s="16">
        <v>0</v>
      </c>
      <c r="AW518" s="16">
        <v>0</v>
      </c>
      <c r="AX518" s="16">
        <v>0</v>
      </c>
      <c r="AY518" s="16">
        <v>0</v>
      </c>
      <c r="AZ518" s="16">
        <v>0</v>
      </c>
      <c r="BA518" s="16">
        <v>0</v>
      </c>
      <c r="BB518" s="16">
        <v>0</v>
      </c>
      <c r="BC518" s="16">
        <v>0</v>
      </c>
      <c r="BD518" s="16">
        <v>0</v>
      </c>
      <c r="BE518" s="16">
        <v>0</v>
      </c>
      <c r="BF518" s="16">
        <v>0</v>
      </c>
      <c r="BG518" s="16">
        <v>0</v>
      </c>
      <c r="BH518" s="16">
        <v>0</v>
      </c>
      <c r="BI518" s="16">
        <v>0</v>
      </c>
      <c r="BJ518" s="16">
        <v>0</v>
      </c>
      <c r="BK518" s="16">
        <v>0</v>
      </c>
      <c r="BL518" s="16">
        <v>0</v>
      </c>
      <c r="BM518" s="16">
        <v>0</v>
      </c>
      <c r="BN518" s="16">
        <v>0</v>
      </c>
      <c r="BO518" s="16">
        <v>0</v>
      </c>
      <c r="BP518" s="16">
        <v>0</v>
      </c>
      <c r="BQ518" s="16">
        <v>0.39179076999999995</v>
      </c>
      <c r="BR518" s="16">
        <v>0</v>
      </c>
      <c r="BS518" s="16">
        <v>0</v>
      </c>
      <c r="BT518" s="16">
        <v>0.353</v>
      </c>
      <c r="BU518" s="16">
        <v>0</v>
      </c>
      <c r="BV518" s="16">
        <v>0</v>
      </c>
      <c r="BW518" s="16">
        <v>0</v>
      </c>
      <c r="BX518" s="16">
        <v>0</v>
      </c>
      <c r="BY518" s="16">
        <f t="shared" si="184"/>
        <v>0.05435072954045994</v>
      </c>
      <c r="BZ518" s="16">
        <f t="shared" si="185"/>
        <v>16.106781360754592</v>
      </c>
      <c r="CA518" s="35" t="s">
        <v>639</v>
      </c>
    </row>
    <row r="519" spans="1:79" ht="12.75">
      <c r="A519" s="20" t="s">
        <v>239</v>
      </c>
      <c r="B519" s="79" t="s">
        <v>226</v>
      </c>
      <c r="C519" s="75" t="s">
        <v>109</v>
      </c>
      <c r="D519" s="16">
        <v>6.19240477279</v>
      </c>
      <c r="E519" s="16">
        <v>0</v>
      </c>
      <c r="F519" s="16">
        <f t="shared" si="172"/>
        <v>6.19240477279</v>
      </c>
      <c r="G519" s="16">
        <f t="shared" si="173"/>
        <v>0</v>
      </c>
      <c r="H519" s="16">
        <f t="shared" si="174"/>
        <v>0</v>
      </c>
      <c r="I519" s="16">
        <f t="shared" si="175"/>
        <v>0</v>
      </c>
      <c r="J519" s="16">
        <f t="shared" si="176"/>
        <v>0</v>
      </c>
      <c r="K519" s="16">
        <f t="shared" si="177"/>
        <v>39</v>
      </c>
      <c r="L519" s="16">
        <v>0</v>
      </c>
      <c r="M519" s="16">
        <f>M520</f>
        <v>0</v>
      </c>
      <c r="N519" s="16">
        <f aca="true" t="shared" si="193" ref="N519:AM519">N520</f>
        <v>0</v>
      </c>
      <c r="O519" s="16">
        <f t="shared" si="193"/>
        <v>0</v>
      </c>
      <c r="P519" s="16">
        <f t="shared" si="193"/>
        <v>0</v>
      </c>
      <c r="Q519" s="16">
        <f t="shared" si="193"/>
        <v>0</v>
      </c>
      <c r="R519" s="16">
        <f t="shared" si="193"/>
        <v>0</v>
      </c>
      <c r="S519" s="16">
        <f t="shared" si="193"/>
        <v>0</v>
      </c>
      <c r="T519" s="16">
        <f t="shared" si="193"/>
        <v>0</v>
      </c>
      <c r="U519" s="16">
        <f t="shared" si="193"/>
        <v>0</v>
      </c>
      <c r="V519" s="16">
        <f t="shared" si="193"/>
        <v>0</v>
      </c>
      <c r="W519" s="16">
        <f t="shared" si="193"/>
        <v>0</v>
      </c>
      <c r="X519" s="16">
        <f t="shared" si="193"/>
        <v>0</v>
      </c>
      <c r="Y519" s="16">
        <f t="shared" si="193"/>
        <v>0</v>
      </c>
      <c r="Z519" s="16">
        <f t="shared" si="193"/>
        <v>0</v>
      </c>
      <c r="AA519" s="16">
        <f t="shared" si="193"/>
        <v>3.506224</v>
      </c>
      <c r="AB519" s="16">
        <f t="shared" si="193"/>
        <v>0</v>
      </c>
      <c r="AC519" s="16">
        <f t="shared" si="193"/>
        <v>0</v>
      </c>
      <c r="AD519" s="16">
        <f t="shared" si="193"/>
        <v>0</v>
      </c>
      <c r="AE519" s="16">
        <f t="shared" si="193"/>
        <v>0</v>
      </c>
      <c r="AF519" s="16">
        <f t="shared" si="193"/>
        <v>12</v>
      </c>
      <c r="AG519" s="16">
        <f t="shared" si="193"/>
        <v>0</v>
      </c>
      <c r="AH519" s="16">
        <f t="shared" si="193"/>
        <v>2.68618077279</v>
      </c>
      <c r="AI519" s="16">
        <f t="shared" si="193"/>
        <v>0</v>
      </c>
      <c r="AJ519" s="16">
        <f t="shared" si="193"/>
        <v>0</v>
      </c>
      <c r="AK519" s="16">
        <f t="shared" si="193"/>
        <v>0</v>
      </c>
      <c r="AL519" s="16">
        <f t="shared" si="193"/>
        <v>0</v>
      </c>
      <c r="AM519" s="16">
        <f t="shared" si="193"/>
        <v>27</v>
      </c>
      <c r="AN519" s="16">
        <f aca="true" t="shared" si="194" ref="AN519:BO519">AN520</f>
        <v>0</v>
      </c>
      <c r="AO519" s="16">
        <f t="shared" si="178"/>
        <v>3.66438187</v>
      </c>
      <c r="AP519" s="16">
        <f t="shared" si="179"/>
        <v>0</v>
      </c>
      <c r="AQ519" s="16">
        <f t="shared" si="180"/>
        <v>0</v>
      </c>
      <c r="AR519" s="16">
        <f t="shared" si="181"/>
        <v>0</v>
      </c>
      <c r="AS519" s="16">
        <f t="shared" si="182"/>
        <v>0</v>
      </c>
      <c r="AT519" s="16">
        <f t="shared" si="183"/>
        <v>12</v>
      </c>
      <c r="AU519" s="16">
        <f t="shared" si="194"/>
        <v>0</v>
      </c>
      <c r="AV519" s="16">
        <f t="shared" si="194"/>
        <v>0</v>
      </c>
      <c r="AW519" s="16">
        <f t="shared" si="194"/>
        <v>0</v>
      </c>
      <c r="AX519" s="16">
        <f t="shared" si="194"/>
        <v>0</v>
      </c>
      <c r="AY519" s="16">
        <f t="shared" si="194"/>
        <v>0</v>
      </c>
      <c r="AZ519" s="16">
        <f t="shared" si="194"/>
        <v>0</v>
      </c>
      <c r="BA519" s="16">
        <f t="shared" si="194"/>
        <v>0</v>
      </c>
      <c r="BB519" s="16">
        <f t="shared" si="194"/>
        <v>0</v>
      </c>
      <c r="BC519" s="16">
        <f t="shared" si="194"/>
        <v>0</v>
      </c>
      <c r="BD519" s="16">
        <f t="shared" si="194"/>
        <v>0</v>
      </c>
      <c r="BE519" s="16">
        <f t="shared" si="194"/>
        <v>0</v>
      </c>
      <c r="BF519" s="16">
        <f t="shared" si="194"/>
        <v>0</v>
      </c>
      <c r="BG519" s="16">
        <f t="shared" si="194"/>
        <v>0</v>
      </c>
      <c r="BH519" s="16">
        <f t="shared" si="194"/>
        <v>0</v>
      </c>
      <c r="BI519" s="16">
        <f t="shared" si="194"/>
        <v>0</v>
      </c>
      <c r="BJ519" s="16">
        <f t="shared" si="194"/>
        <v>3.66438187</v>
      </c>
      <c r="BK519" s="16">
        <f t="shared" si="194"/>
        <v>0</v>
      </c>
      <c r="BL519" s="16">
        <f t="shared" si="194"/>
        <v>0</v>
      </c>
      <c r="BM519" s="16">
        <f t="shared" si="194"/>
        <v>0</v>
      </c>
      <c r="BN519" s="16">
        <f t="shared" si="194"/>
        <v>0</v>
      </c>
      <c r="BO519" s="16">
        <f t="shared" si="194"/>
        <v>12</v>
      </c>
      <c r="BP519" s="16">
        <f aca="true" t="shared" si="195" ref="BP519:BX519">BP520</f>
        <v>0</v>
      </c>
      <c r="BQ519" s="16">
        <v>0</v>
      </c>
      <c r="BR519" s="16">
        <f t="shared" si="195"/>
        <v>0</v>
      </c>
      <c r="BS519" s="16">
        <f t="shared" si="195"/>
        <v>0</v>
      </c>
      <c r="BT519" s="16">
        <f t="shared" si="195"/>
        <v>0</v>
      </c>
      <c r="BU519" s="16">
        <f t="shared" si="195"/>
        <v>0</v>
      </c>
      <c r="BV519" s="16">
        <f t="shared" si="195"/>
        <v>0</v>
      </c>
      <c r="BW519" s="16">
        <f t="shared" si="195"/>
        <v>0</v>
      </c>
      <c r="BX519" s="16">
        <f t="shared" si="195"/>
        <v>0</v>
      </c>
      <c r="BY519" s="16">
        <f t="shared" si="184"/>
        <v>-2.5280229027899996</v>
      </c>
      <c r="BZ519" s="16">
        <f t="shared" si="185"/>
        <v>-40.82457454813623</v>
      </c>
      <c r="CA519" s="35"/>
    </row>
    <row r="520" spans="1:79" ht="12.75">
      <c r="A520" s="20" t="s">
        <v>240</v>
      </c>
      <c r="B520" s="79" t="s">
        <v>227</v>
      </c>
      <c r="C520" s="30" t="s">
        <v>291</v>
      </c>
      <c r="D520" s="16">
        <v>6.19240477279</v>
      </c>
      <c r="E520" s="16">
        <v>0</v>
      </c>
      <c r="F520" s="16">
        <f t="shared" si="172"/>
        <v>6.19240477279</v>
      </c>
      <c r="G520" s="16">
        <f t="shared" si="173"/>
        <v>0</v>
      </c>
      <c r="H520" s="16">
        <f t="shared" si="174"/>
        <v>0</v>
      </c>
      <c r="I520" s="16">
        <f t="shared" si="175"/>
        <v>0</v>
      </c>
      <c r="J520" s="16">
        <f t="shared" si="176"/>
        <v>0</v>
      </c>
      <c r="K520" s="16">
        <f t="shared" si="177"/>
        <v>39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3.506224</v>
      </c>
      <c r="AB520" s="16">
        <v>0</v>
      </c>
      <c r="AC520" s="16">
        <v>0</v>
      </c>
      <c r="AD520" s="16">
        <v>0</v>
      </c>
      <c r="AE520" s="16">
        <v>0</v>
      </c>
      <c r="AF520" s="16">
        <f aca="true" t="shared" si="196" ref="AF520:BO520">SUM(AF523:AF553)</f>
        <v>12</v>
      </c>
      <c r="AG520" s="16">
        <f t="shared" si="196"/>
        <v>0</v>
      </c>
      <c r="AH520" s="16">
        <v>2.68618077279</v>
      </c>
      <c r="AI520" s="16">
        <f t="shared" si="196"/>
        <v>0</v>
      </c>
      <c r="AJ520" s="16">
        <f t="shared" si="196"/>
        <v>0</v>
      </c>
      <c r="AK520" s="16">
        <f t="shared" si="196"/>
        <v>0</v>
      </c>
      <c r="AL520" s="16">
        <f t="shared" si="196"/>
        <v>0</v>
      </c>
      <c r="AM520" s="16">
        <f t="shared" si="196"/>
        <v>27</v>
      </c>
      <c r="AN520" s="16">
        <f t="shared" si="196"/>
        <v>0</v>
      </c>
      <c r="AO520" s="16">
        <f t="shared" si="178"/>
        <v>3.66438187</v>
      </c>
      <c r="AP520" s="16">
        <f t="shared" si="179"/>
        <v>0</v>
      </c>
      <c r="AQ520" s="16">
        <f t="shared" si="180"/>
        <v>0</v>
      </c>
      <c r="AR520" s="16">
        <f t="shared" si="181"/>
        <v>0</v>
      </c>
      <c r="AS520" s="16">
        <f t="shared" si="182"/>
        <v>0</v>
      </c>
      <c r="AT520" s="16">
        <f t="shared" si="183"/>
        <v>12</v>
      </c>
      <c r="AU520" s="16">
        <f t="shared" si="196"/>
        <v>0</v>
      </c>
      <c r="AV520" s="16">
        <f t="shared" si="196"/>
        <v>0</v>
      </c>
      <c r="AW520" s="16">
        <f t="shared" si="196"/>
        <v>0</v>
      </c>
      <c r="AX520" s="16">
        <f t="shared" si="196"/>
        <v>0</v>
      </c>
      <c r="AY520" s="16">
        <f t="shared" si="196"/>
        <v>0</v>
      </c>
      <c r="AZ520" s="16">
        <f t="shared" si="196"/>
        <v>0</v>
      </c>
      <c r="BA520" s="16">
        <f t="shared" si="196"/>
        <v>0</v>
      </c>
      <c r="BB520" s="16">
        <f t="shared" si="196"/>
        <v>0</v>
      </c>
      <c r="BC520" s="16">
        <f t="shared" si="196"/>
        <v>0</v>
      </c>
      <c r="BD520" s="16">
        <f t="shared" si="196"/>
        <v>0</v>
      </c>
      <c r="BE520" s="16">
        <f t="shared" si="196"/>
        <v>0</v>
      </c>
      <c r="BF520" s="16">
        <f t="shared" si="196"/>
        <v>0</v>
      </c>
      <c r="BG520" s="16">
        <f t="shared" si="196"/>
        <v>0</v>
      </c>
      <c r="BH520" s="16">
        <f t="shared" si="196"/>
        <v>0</v>
      </c>
      <c r="BI520" s="16">
        <f t="shared" si="196"/>
        <v>0</v>
      </c>
      <c r="BJ520" s="16">
        <f t="shared" si="196"/>
        <v>3.66438187</v>
      </c>
      <c r="BK520" s="16">
        <f t="shared" si="196"/>
        <v>0</v>
      </c>
      <c r="BL520" s="16">
        <f t="shared" si="196"/>
        <v>0</v>
      </c>
      <c r="BM520" s="16">
        <f t="shared" si="196"/>
        <v>0</v>
      </c>
      <c r="BN520" s="16">
        <f t="shared" si="196"/>
        <v>0</v>
      </c>
      <c r="BO520" s="16">
        <f t="shared" si="196"/>
        <v>12</v>
      </c>
      <c r="BP520" s="16">
        <f aca="true" t="shared" si="197" ref="BP520:BX520">SUM(BP523:BP553)</f>
        <v>0</v>
      </c>
      <c r="BQ520" s="16">
        <v>0</v>
      </c>
      <c r="BR520" s="16">
        <f t="shared" si="197"/>
        <v>0</v>
      </c>
      <c r="BS520" s="16">
        <f t="shared" si="197"/>
        <v>0</v>
      </c>
      <c r="BT520" s="16">
        <f t="shared" si="197"/>
        <v>0</v>
      </c>
      <c r="BU520" s="16">
        <f t="shared" si="197"/>
        <v>0</v>
      </c>
      <c r="BV520" s="16">
        <f t="shared" si="197"/>
        <v>0</v>
      </c>
      <c r="BW520" s="16">
        <f t="shared" si="197"/>
        <v>0</v>
      </c>
      <c r="BX520" s="16">
        <f t="shared" si="197"/>
        <v>0</v>
      </c>
      <c r="BY520" s="16">
        <f t="shared" si="184"/>
        <v>-2.5280229027899996</v>
      </c>
      <c r="BZ520" s="16">
        <f t="shared" si="185"/>
        <v>-40.82457454813623</v>
      </c>
      <c r="CA520" s="35"/>
    </row>
    <row r="521" spans="1:79" ht="13.5">
      <c r="A521" s="36"/>
      <c r="B521" s="23" t="s">
        <v>245</v>
      </c>
      <c r="C521" s="31"/>
      <c r="D521" s="16">
        <v>0</v>
      </c>
      <c r="E521" s="16">
        <v>0</v>
      </c>
      <c r="F521" s="16">
        <f t="shared" si="172"/>
        <v>0</v>
      </c>
      <c r="G521" s="16">
        <f t="shared" si="173"/>
        <v>0</v>
      </c>
      <c r="H521" s="16">
        <f t="shared" si="174"/>
        <v>0</v>
      </c>
      <c r="I521" s="16">
        <f t="shared" si="175"/>
        <v>0</v>
      </c>
      <c r="J521" s="16">
        <f t="shared" si="176"/>
        <v>0</v>
      </c>
      <c r="K521" s="16">
        <f t="shared" si="177"/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0</v>
      </c>
      <c r="AI521" s="16">
        <v>0</v>
      </c>
      <c r="AJ521" s="16">
        <v>0</v>
      </c>
      <c r="AK521" s="16">
        <v>0</v>
      </c>
      <c r="AL521" s="16">
        <v>0</v>
      </c>
      <c r="AM521" s="16">
        <v>0</v>
      </c>
      <c r="AN521" s="16">
        <v>0</v>
      </c>
      <c r="AO521" s="16">
        <f t="shared" si="178"/>
        <v>0</v>
      </c>
      <c r="AP521" s="16">
        <f t="shared" si="179"/>
        <v>0</v>
      </c>
      <c r="AQ521" s="16">
        <f t="shared" si="180"/>
        <v>0</v>
      </c>
      <c r="AR521" s="16">
        <f t="shared" si="181"/>
        <v>0</v>
      </c>
      <c r="AS521" s="16">
        <f t="shared" si="182"/>
        <v>0</v>
      </c>
      <c r="AT521" s="16">
        <f t="shared" si="183"/>
        <v>0</v>
      </c>
      <c r="AU521" s="16">
        <v>0</v>
      </c>
      <c r="AV521" s="16">
        <v>0</v>
      </c>
      <c r="AW521" s="16">
        <v>0</v>
      </c>
      <c r="AX521" s="16">
        <v>0</v>
      </c>
      <c r="AY521" s="16">
        <v>0</v>
      </c>
      <c r="AZ521" s="16">
        <v>0</v>
      </c>
      <c r="BA521" s="16">
        <v>0</v>
      </c>
      <c r="BB521" s="16">
        <v>0</v>
      </c>
      <c r="BC521" s="16">
        <v>0</v>
      </c>
      <c r="BD521" s="16">
        <v>0</v>
      </c>
      <c r="BE521" s="16">
        <v>0</v>
      </c>
      <c r="BF521" s="16">
        <v>0</v>
      </c>
      <c r="BG521" s="16">
        <v>0</v>
      </c>
      <c r="BH521" s="16">
        <v>0</v>
      </c>
      <c r="BI521" s="16">
        <v>0</v>
      </c>
      <c r="BJ521" s="16">
        <v>0</v>
      </c>
      <c r="BK521" s="16">
        <v>0</v>
      </c>
      <c r="BL521" s="16">
        <v>0</v>
      </c>
      <c r="BM521" s="16">
        <v>0</v>
      </c>
      <c r="BN521" s="16">
        <v>0</v>
      </c>
      <c r="BO521" s="16">
        <v>0</v>
      </c>
      <c r="BP521" s="16">
        <v>0</v>
      </c>
      <c r="BQ521" s="16">
        <v>0</v>
      </c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  <c r="BW521" s="16">
        <v>0</v>
      </c>
      <c r="BX521" s="16">
        <v>0</v>
      </c>
      <c r="BY521" s="16">
        <f t="shared" si="184"/>
        <v>0</v>
      </c>
      <c r="BZ521" s="16"/>
      <c r="CA521" s="35"/>
    </row>
    <row r="522" spans="1:79" ht="13.5">
      <c r="A522" s="36"/>
      <c r="B522" s="23" t="s">
        <v>199</v>
      </c>
      <c r="C522" s="31"/>
      <c r="D522" s="16">
        <v>0</v>
      </c>
      <c r="E522" s="16">
        <v>0</v>
      </c>
      <c r="F522" s="16">
        <f t="shared" si="172"/>
        <v>0</v>
      </c>
      <c r="G522" s="16">
        <f t="shared" si="173"/>
        <v>0</v>
      </c>
      <c r="H522" s="16">
        <f t="shared" si="174"/>
        <v>0</v>
      </c>
      <c r="I522" s="16">
        <f t="shared" si="175"/>
        <v>0</v>
      </c>
      <c r="J522" s="16">
        <f t="shared" si="176"/>
        <v>0</v>
      </c>
      <c r="K522" s="16">
        <f t="shared" si="177"/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0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f t="shared" si="178"/>
        <v>0</v>
      </c>
      <c r="AP522" s="16">
        <f t="shared" si="179"/>
        <v>0</v>
      </c>
      <c r="AQ522" s="16">
        <f t="shared" si="180"/>
        <v>0</v>
      </c>
      <c r="AR522" s="16">
        <f t="shared" si="181"/>
        <v>0</v>
      </c>
      <c r="AS522" s="16">
        <f t="shared" si="182"/>
        <v>0</v>
      </c>
      <c r="AT522" s="16">
        <f t="shared" si="183"/>
        <v>0</v>
      </c>
      <c r="AU522" s="16">
        <v>0</v>
      </c>
      <c r="AV522" s="16">
        <v>0</v>
      </c>
      <c r="AW522" s="16">
        <v>0</v>
      </c>
      <c r="AX522" s="16">
        <v>0</v>
      </c>
      <c r="AY522" s="16">
        <v>0</v>
      </c>
      <c r="AZ522" s="16">
        <v>0</v>
      </c>
      <c r="BA522" s="16">
        <v>0</v>
      </c>
      <c r="BB522" s="16">
        <v>0</v>
      </c>
      <c r="BC522" s="16">
        <v>0</v>
      </c>
      <c r="BD522" s="16">
        <v>0</v>
      </c>
      <c r="BE522" s="16">
        <v>0</v>
      </c>
      <c r="BF522" s="16">
        <v>0</v>
      </c>
      <c r="BG522" s="16">
        <v>0</v>
      </c>
      <c r="BH522" s="16">
        <v>0</v>
      </c>
      <c r="BI522" s="16">
        <v>0</v>
      </c>
      <c r="BJ522" s="16">
        <v>0</v>
      </c>
      <c r="BK522" s="16">
        <v>0</v>
      </c>
      <c r="BL522" s="16">
        <v>0</v>
      </c>
      <c r="BM522" s="16">
        <v>0</v>
      </c>
      <c r="BN522" s="16">
        <v>0</v>
      </c>
      <c r="BO522" s="16">
        <v>0</v>
      </c>
      <c r="BP522" s="16">
        <v>0</v>
      </c>
      <c r="BQ522" s="16">
        <v>0</v>
      </c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  <c r="BW522" s="16">
        <v>0</v>
      </c>
      <c r="BX522" s="16">
        <v>0</v>
      </c>
      <c r="BY522" s="16">
        <f t="shared" si="184"/>
        <v>0</v>
      </c>
      <c r="BZ522" s="16"/>
      <c r="CA522" s="35"/>
    </row>
    <row r="523" spans="1:79" ht="29.25">
      <c r="A523" s="36"/>
      <c r="B523" s="46" t="s">
        <v>614</v>
      </c>
      <c r="C523" s="31" t="s">
        <v>291</v>
      </c>
      <c r="D523" s="16">
        <v>0.12769959520000002</v>
      </c>
      <c r="E523" s="16">
        <v>0</v>
      </c>
      <c r="F523" s="16">
        <f t="shared" si="172"/>
        <v>0.12769959520000002</v>
      </c>
      <c r="G523" s="16">
        <f t="shared" si="173"/>
        <v>0</v>
      </c>
      <c r="H523" s="16">
        <f t="shared" si="174"/>
        <v>0</v>
      </c>
      <c r="I523" s="16">
        <f t="shared" si="175"/>
        <v>0</v>
      </c>
      <c r="J523" s="16">
        <f t="shared" si="176"/>
        <v>0</v>
      </c>
      <c r="K523" s="16">
        <f t="shared" si="177"/>
        <v>1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0.12769959520000002</v>
      </c>
      <c r="AI523" s="16">
        <v>0</v>
      </c>
      <c r="AJ523" s="16">
        <v>0</v>
      </c>
      <c r="AK523" s="16">
        <v>0</v>
      </c>
      <c r="AL523" s="16">
        <v>0</v>
      </c>
      <c r="AM523" s="16">
        <v>1</v>
      </c>
      <c r="AN523" s="16">
        <v>0</v>
      </c>
      <c r="AO523" s="16">
        <f t="shared" si="178"/>
        <v>0</v>
      </c>
      <c r="AP523" s="16">
        <f t="shared" si="179"/>
        <v>0</v>
      </c>
      <c r="AQ523" s="16">
        <f t="shared" si="180"/>
        <v>0</v>
      </c>
      <c r="AR523" s="16">
        <f t="shared" si="181"/>
        <v>0</v>
      </c>
      <c r="AS523" s="16">
        <f t="shared" si="182"/>
        <v>0</v>
      </c>
      <c r="AT523" s="16">
        <f t="shared" si="183"/>
        <v>0</v>
      </c>
      <c r="AU523" s="16">
        <v>0</v>
      </c>
      <c r="AV523" s="16">
        <v>0</v>
      </c>
      <c r="AW523" s="16">
        <v>0</v>
      </c>
      <c r="AX523" s="16">
        <v>0</v>
      </c>
      <c r="AY523" s="16">
        <v>0</v>
      </c>
      <c r="AZ523" s="16">
        <v>0</v>
      </c>
      <c r="BA523" s="16">
        <v>0</v>
      </c>
      <c r="BB523" s="16">
        <v>0</v>
      </c>
      <c r="BC523" s="16">
        <v>0</v>
      </c>
      <c r="BD523" s="16">
        <v>0</v>
      </c>
      <c r="BE523" s="16">
        <v>0</v>
      </c>
      <c r="BF523" s="16">
        <v>0</v>
      </c>
      <c r="BG523" s="16">
        <v>0</v>
      </c>
      <c r="BH523" s="16">
        <v>0</v>
      </c>
      <c r="BI523" s="16">
        <v>0</v>
      </c>
      <c r="BJ523" s="16">
        <v>0</v>
      </c>
      <c r="BK523" s="16">
        <v>0</v>
      </c>
      <c r="BL523" s="16">
        <v>0</v>
      </c>
      <c r="BM523" s="16">
        <v>0</v>
      </c>
      <c r="BN523" s="16">
        <v>0</v>
      </c>
      <c r="BO523" s="16">
        <v>0</v>
      </c>
      <c r="BP523" s="16">
        <v>0</v>
      </c>
      <c r="BQ523" s="16">
        <v>0</v>
      </c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  <c r="BW523" s="16">
        <v>0</v>
      </c>
      <c r="BX523" s="16">
        <v>0</v>
      </c>
      <c r="BY523" s="16">
        <f t="shared" si="184"/>
        <v>-0.12769959520000002</v>
      </c>
      <c r="BZ523" s="16">
        <f t="shared" si="185"/>
        <v>-100</v>
      </c>
      <c r="CA523" s="43" t="s">
        <v>661</v>
      </c>
    </row>
    <row r="524" spans="1:79" ht="29.25">
      <c r="A524" s="36"/>
      <c r="B524" s="46" t="s">
        <v>615</v>
      </c>
      <c r="C524" s="31" t="s">
        <v>291</v>
      </c>
      <c r="D524" s="16">
        <v>0.10080267376</v>
      </c>
      <c r="E524" s="16">
        <v>0</v>
      </c>
      <c r="F524" s="16">
        <f t="shared" si="172"/>
        <v>0.10080267376</v>
      </c>
      <c r="G524" s="16">
        <f t="shared" si="173"/>
        <v>0</v>
      </c>
      <c r="H524" s="16">
        <f t="shared" si="174"/>
        <v>0</v>
      </c>
      <c r="I524" s="16">
        <f t="shared" si="175"/>
        <v>0</v>
      </c>
      <c r="J524" s="16">
        <f t="shared" si="176"/>
        <v>0</v>
      </c>
      <c r="K524" s="16">
        <f t="shared" si="177"/>
        <v>1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0.10080267376</v>
      </c>
      <c r="AI524" s="16">
        <v>0</v>
      </c>
      <c r="AJ524" s="16">
        <v>0</v>
      </c>
      <c r="AK524" s="16">
        <v>0</v>
      </c>
      <c r="AL524" s="16">
        <v>0</v>
      </c>
      <c r="AM524" s="16">
        <v>1</v>
      </c>
      <c r="AN524" s="16">
        <v>0</v>
      </c>
      <c r="AO524" s="16">
        <f t="shared" si="178"/>
        <v>0</v>
      </c>
      <c r="AP524" s="16">
        <f t="shared" si="179"/>
        <v>0</v>
      </c>
      <c r="AQ524" s="16">
        <f t="shared" si="180"/>
        <v>0</v>
      </c>
      <c r="AR524" s="16">
        <f t="shared" si="181"/>
        <v>0</v>
      </c>
      <c r="AS524" s="16">
        <f t="shared" si="182"/>
        <v>0</v>
      </c>
      <c r="AT524" s="16">
        <f t="shared" si="183"/>
        <v>0</v>
      </c>
      <c r="AU524" s="16">
        <v>0</v>
      </c>
      <c r="AV524" s="16">
        <v>0</v>
      </c>
      <c r="AW524" s="16">
        <v>0</v>
      </c>
      <c r="AX524" s="16">
        <v>0</v>
      </c>
      <c r="AY524" s="16">
        <v>0</v>
      </c>
      <c r="AZ524" s="16">
        <v>0</v>
      </c>
      <c r="BA524" s="16">
        <v>0</v>
      </c>
      <c r="BB524" s="16">
        <v>0</v>
      </c>
      <c r="BC524" s="16">
        <v>0</v>
      </c>
      <c r="BD524" s="16">
        <v>0</v>
      </c>
      <c r="BE524" s="16">
        <v>0</v>
      </c>
      <c r="BF524" s="16">
        <v>0</v>
      </c>
      <c r="BG524" s="16">
        <v>0</v>
      </c>
      <c r="BH524" s="16">
        <v>0</v>
      </c>
      <c r="BI524" s="16">
        <v>0</v>
      </c>
      <c r="BJ524" s="16">
        <v>0</v>
      </c>
      <c r="BK524" s="16">
        <v>0</v>
      </c>
      <c r="BL524" s="16">
        <v>0</v>
      </c>
      <c r="BM524" s="16">
        <v>0</v>
      </c>
      <c r="BN524" s="16">
        <v>0</v>
      </c>
      <c r="BO524" s="16">
        <v>0</v>
      </c>
      <c r="BP524" s="16">
        <v>0</v>
      </c>
      <c r="BQ524" s="16">
        <v>0</v>
      </c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  <c r="BW524" s="16">
        <v>0</v>
      </c>
      <c r="BX524" s="16">
        <v>0</v>
      </c>
      <c r="BY524" s="16">
        <f t="shared" si="184"/>
        <v>-0.10080267376</v>
      </c>
      <c r="BZ524" s="16">
        <f t="shared" si="185"/>
        <v>-100</v>
      </c>
      <c r="CA524" s="43" t="s">
        <v>661</v>
      </c>
    </row>
    <row r="525" spans="1:79" ht="29.25">
      <c r="A525" s="36"/>
      <c r="B525" s="46" t="s">
        <v>616</v>
      </c>
      <c r="C525" s="31" t="s">
        <v>291</v>
      </c>
      <c r="D525" s="16">
        <v>0.22146493518</v>
      </c>
      <c r="E525" s="16">
        <v>0</v>
      </c>
      <c r="F525" s="16">
        <f t="shared" si="172"/>
        <v>0.22146493518</v>
      </c>
      <c r="G525" s="16">
        <f t="shared" si="173"/>
        <v>0</v>
      </c>
      <c r="H525" s="16">
        <f t="shared" si="174"/>
        <v>0</v>
      </c>
      <c r="I525" s="16">
        <f t="shared" si="175"/>
        <v>0</v>
      </c>
      <c r="J525" s="16">
        <f t="shared" si="176"/>
        <v>0</v>
      </c>
      <c r="K525" s="16">
        <f t="shared" si="177"/>
        <v>1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  <c r="AH525" s="16">
        <v>0.22146493518</v>
      </c>
      <c r="AI525" s="16">
        <v>0</v>
      </c>
      <c r="AJ525" s="16">
        <v>0</v>
      </c>
      <c r="AK525" s="16">
        <v>0</v>
      </c>
      <c r="AL525" s="16">
        <v>0</v>
      </c>
      <c r="AM525" s="16">
        <v>1</v>
      </c>
      <c r="AN525" s="16">
        <v>0</v>
      </c>
      <c r="AO525" s="16">
        <f t="shared" si="178"/>
        <v>0</v>
      </c>
      <c r="AP525" s="16">
        <f t="shared" si="179"/>
        <v>0</v>
      </c>
      <c r="AQ525" s="16">
        <f t="shared" si="180"/>
        <v>0</v>
      </c>
      <c r="AR525" s="16">
        <f t="shared" si="181"/>
        <v>0</v>
      </c>
      <c r="AS525" s="16">
        <f t="shared" si="182"/>
        <v>0</v>
      </c>
      <c r="AT525" s="16">
        <f t="shared" si="183"/>
        <v>0</v>
      </c>
      <c r="AU525" s="16">
        <v>0</v>
      </c>
      <c r="AV525" s="16">
        <v>0</v>
      </c>
      <c r="AW525" s="16">
        <v>0</v>
      </c>
      <c r="AX525" s="16">
        <v>0</v>
      </c>
      <c r="AY525" s="16">
        <v>0</v>
      </c>
      <c r="AZ525" s="16">
        <v>0</v>
      </c>
      <c r="BA525" s="16">
        <v>0</v>
      </c>
      <c r="BB525" s="16">
        <v>0</v>
      </c>
      <c r="BC525" s="16">
        <v>0</v>
      </c>
      <c r="BD525" s="16">
        <v>0</v>
      </c>
      <c r="BE525" s="16">
        <v>0</v>
      </c>
      <c r="BF525" s="16">
        <v>0</v>
      </c>
      <c r="BG525" s="16">
        <v>0</v>
      </c>
      <c r="BH525" s="16">
        <v>0</v>
      </c>
      <c r="BI525" s="16">
        <v>0</v>
      </c>
      <c r="BJ525" s="16">
        <v>0</v>
      </c>
      <c r="BK525" s="16">
        <v>0</v>
      </c>
      <c r="BL525" s="16">
        <v>0</v>
      </c>
      <c r="BM525" s="16">
        <v>0</v>
      </c>
      <c r="BN525" s="16">
        <v>0</v>
      </c>
      <c r="BO525" s="16">
        <v>0</v>
      </c>
      <c r="BP525" s="16">
        <v>0</v>
      </c>
      <c r="BQ525" s="16">
        <v>0</v>
      </c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  <c r="BW525" s="16">
        <v>0</v>
      </c>
      <c r="BX525" s="16">
        <v>0</v>
      </c>
      <c r="BY525" s="16">
        <f t="shared" si="184"/>
        <v>-0.22146493518</v>
      </c>
      <c r="BZ525" s="16">
        <f t="shared" si="185"/>
        <v>-100</v>
      </c>
      <c r="CA525" s="43" t="s">
        <v>661</v>
      </c>
    </row>
    <row r="526" spans="1:79" ht="30">
      <c r="A526" s="36"/>
      <c r="B526" s="46" t="s">
        <v>617</v>
      </c>
      <c r="C526" s="31" t="s">
        <v>291</v>
      </c>
      <c r="D526" s="16">
        <v>0.15080396027</v>
      </c>
      <c r="E526" s="16">
        <v>0</v>
      </c>
      <c r="F526" s="16">
        <f t="shared" si="172"/>
        <v>0.15080396027</v>
      </c>
      <c r="G526" s="16">
        <f t="shared" si="173"/>
        <v>0</v>
      </c>
      <c r="H526" s="16">
        <f t="shared" si="174"/>
        <v>0</v>
      </c>
      <c r="I526" s="16">
        <f t="shared" si="175"/>
        <v>0</v>
      </c>
      <c r="J526" s="16">
        <f t="shared" si="176"/>
        <v>0</v>
      </c>
      <c r="K526" s="16">
        <f t="shared" si="177"/>
        <v>2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0.15080396027</v>
      </c>
      <c r="AI526" s="16">
        <v>0</v>
      </c>
      <c r="AJ526" s="16">
        <v>0</v>
      </c>
      <c r="AK526" s="16">
        <v>0</v>
      </c>
      <c r="AL526" s="16">
        <v>0</v>
      </c>
      <c r="AM526" s="16">
        <v>2</v>
      </c>
      <c r="AN526" s="16">
        <v>0</v>
      </c>
      <c r="AO526" s="16">
        <f t="shared" si="178"/>
        <v>0</v>
      </c>
      <c r="AP526" s="16">
        <f t="shared" si="179"/>
        <v>0</v>
      </c>
      <c r="AQ526" s="16">
        <f t="shared" si="180"/>
        <v>0</v>
      </c>
      <c r="AR526" s="16">
        <f t="shared" si="181"/>
        <v>0</v>
      </c>
      <c r="AS526" s="16">
        <f t="shared" si="182"/>
        <v>0</v>
      </c>
      <c r="AT526" s="16">
        <f t="shared" si="183"/>
        <v>0</v>
      </c>
      <c r="AU526" s="16">
        <v>0</v>
      </c>
      <c r="AV526" s="16">
        <v>0</v>
      </c>
      <c r="AW526" s="16">
        <v>0</v>
      </c>
      <c r="AX526" s="16">
        <v>0</v>
      </c>
      <c r="AY526" s="16">
        <v>0</v>
      </c>
      <c r="AZ526" s="16">
        <v>0</v>
      </c>
      <c r="BA526" s="16">
        <v>0</v>
      </c>
      <c r="BB526" s="16">
        <v>0</v>
      </c>
      <c r="BC526" s="16">
        <v>0</v>
      </c>
      <c r="BD526" s="16">
        <v>0</v>
      </c>
      <c r="BE526" s="16">
        <v>0</v>
      </c>
      <c r="BF526" s="16">
        <v>0</v>
      </c>
      <c r="BG526" s="16">
        <v>0</v>
      </c>
      <c r="BH526" s="16">
        <v>0</v>
      </c>
      <c r="BI526" s="16">
        <v>0</v>
      </c>
      <c r="BJ526" s="16">
        <v>0</v>
      </c>
      <c r="BK526" s="16">
        <v>0</v>
      </c>
      <c r="BL526" s="16">
        <v>0</v>
      </c>
      <c r="BM526" s="16">
        <v>0</v>
      </c>
      <c r="BN526" s="16">
        <v>0</v>
      </c>
      <c r="BO526" s="16">
        <v>0</v>
      </c>
      <c r="BP526" s="16">
        <v>0</v>
      </c>
      <c r="BQ526" s="16">
        <v>0</v>
      </c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  <c r="BW526" s="16">
        <v>0</v>
      </c>
      <c r="BX526" s="16">
        <v>0</v>
      </c>
      <c r="BY526" s="16">
        <f t="shared" si="184"/>
        <v>-0.15080396027</v>
      </c>
      <c r="BZ526" s="16">
        <f t="shared" si="185"/>
        <v>-100</v>
      </c>
      <c r="CA526" s="43" t="s">
        <v>661</v>
      </c>
    </row>
    <row r="527" spans="1:79" ht="30">
      <c r="A527" s="36"/>
      <c r="B527" s="46" t="s">
        <v>618</v>
      </c>
      <c r="C527" s="31" t="s">
        <v>291</v>
      </c>
      <c r="D527" s="16">
        <v>0.23564919413</v>
      </c>
      <c r="E527" s="16">
        <v>0</v>
      </c>
      <c r="F527" s="16">
        <f t="shared" si="172"/>
        <v>0.23564919413</v>
      </c>
      <c r="G527" s="16">
        <f t="shared" si="173"/>
        <v>0</v>
      </c>
      <c r="H527" s="16">
        <f t="shared" si="174"/>
        <v>0</v>
      </c>
      <c r="I527" s="16">
        <f t="shared" si="175"/>
        <v>0</v>
      </c>
      <c r="J527" s="16">
        <f t="shared" si="176"/>
        <v>0</v>
      </c>
      <c r="K527" s="16">
        <f t="shared" si="177"/>
        <v>3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0.23564919413</v>
      </c>
      <c r="AI527" s="16">
        <v>0</v>
      </c>
      <c r="AJ527" s="16">
        <v>0</v>
      </c>
      <c r="AK527" s="16">
        <v>0</v>
      </c>
      <c r="AL527" s="16">
        <v>0</v>
      </c>
      <c r="AM527" s="16">
        <v>3</v>
      </c>
      <c r="AN527" s="16">
        <v>0</v>
      </c>
      <c r="AO527" s="16">
        <f t="shared" si="178"/>
        <v>0</v>
      </c>
      <c r="AP527" s="16">
        <f t="shared" si="179"/>
        <v>0</v>
      </c>
      <c r="AQ527" s="16">
        <f t="shared" si="180"/>
        <v>0</v>
      </c>
      <c r="AR527" s="16">
        <f t="shared" si="181"/>
        <v>0</v>
      </c>
      <c r="AS527" s="16">
        <f t="shared" si="182"/>
        <v>0</v>
      </c>
      <c r="AT527" s="16">
        <f t="shared" si="183"/>
        <v>0</v>
      </c>
      <c r="AU527" s="16">
        <v>0</v>
      </c>
      <c r="AV527" s="16">
        <v>0</v>
      </c>
      <c r="AW527" s="16">
        <v>0</v>
      </c>
      <c r="AX527" s="16">
        <v>0</v>
      </c>
      <c r="AY527" s="16">
        <v>0</v>
      </c>
      <c r="AZ527" s="16">
        <v>0</v>
      </c>
      <c r="BA527" s="16">
        <v>0</v>
      </c>
      <c r="BB527" s="16">
        <v>0</v>
      </c>
      <c r="BC527" s="16">
        <v>0</v>
      </c>
      <c r="BD527" s="16">
        <v>0</v>
      </c>
      <c r="BE527" s="16">
        <v>0</v>
      </c>
      <c r="BF527" s="16">
        <v>0</v>
      </c>
      <c r="BG527" s="16">
        <v>0</v>
      </c>
      <c r="BH527" s="16">
        <v>0</v>
      </c>
      <c r="BI527" s="16">
        <v>0</v>
      </c>
      <c r="BJ527" s="16">
        <v>0</v>
      </c>
      <c r="BK527" s="16">
        <v>0</v>
      </c>
      <c r="BL527" s="16">
        <v>0</v>
      </c>
      <c r="BM527" s="16">
        <v>0</v>
      </c>
      <c r="BN527" s="16">
        <v>0</v>
      </c>
      <c r="BO527" s="16">
        <v>0</v>
      </c>
      <c r="BP527" s="16">
        <v>0</v>
      </c>
      <c r="BQ527" s="16">
        <v>0</v>
      </c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  <c r="BW527" s="16">
        <v>0</v>
      </c>
      <c r="BX527" s="16">
        <v>0</v>
      </c>
      <c r="BY527" s="16">
        <f t="shared" si="184"/>
        <v>-0.23564919413</v>
      </c>
      <c r="BZ527" s="16">
        <f t="shared" si="185"/>
        <v>-100</v>
      </c>
      <c r="CA527" s="43" t="s">
        <v>661</v>
      </c>
    </row>
    <row r="528" spans="1:79" ht="59.25">
      <c r="A528" s="36"/>
      <c r="B528" s="46" t="s">
        <v>619</v>
      </c>
      <c r="C528" s="31" t="s">
        <v>291</v>
      </c>
      <c r="D528" s="16">
        <v>0.43000070532</v>
      </c>
      <c r="E528" s="16">
        <v>0</v>
      </c>
      <c r="F528" s="16">
        <f t="shared" si="172"/>
        <v>0.43000070532</v>
      </c>
      <c r="G528" s="16">
        <f t="shared" si="173"/>
        <v>0</v>
      </c>
      <c r="H528" s="16">
        <f t="shared" si="174"/>
        <v>0</v>
      </c>
      <c r="I528" s="16">
        <f t="shared" si="175"/>
        <v>0</v>
      </c>
      <c r="J528" s="16">
        <f t="shared" si="176"/>
        <v>0</v>
      </c>
      <c r="K528" s="16">
        <f t="shared" si="177"/>
        <v>7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0.43000070532</v>
      </c>
      <c r="AI528" s="16">
        <v>0</v>
      </c>
      <c r="AJ528" s="16">
        <v>0</v>
      </c>
      <c r="AK528" s="16">
        <v>0</v>
      </c>
      <c r="AL528" s="16">
        <v>0</v>
      </c>
      <c r="AM528" s="16">
        <v>7</v>
      </c>
      <c r="AN528" s="16">
        <v>0</v>
      </c>
      <c r="AO528" s="16">
        <f t="shared" si="178"/>
        <v>0</v>
      </c>
      <c r="AP528" s="16">
        <f t="shared" si="179"/>
        <v>0</v>
      </c>
      <c r="AQ528" s="16">
        <f t="shared" si="180"/>
        <v>0</v>
      </c>
      <c r="AR528" s="16">
        <f t="shared" si="181"/>
        <v>0</v>
      </c>
      <c r="AS528" s="16">
        <f t="shared" si="182"/>
        <v>0</v>
      </c>
      <c r="AT528" s="16">
        <f t="shared" si="183"/>
        <v>0</v>
      </c>
      <c r="AU528" s="16">
        <v>0</v>
      </c>
      <c r="AV528" s="16">
        <v>0</v>
      </c>
      <c r="AW528" s="16">
        <v>0</v>
      </c>
      <c r="AX528" s="16">
        <v>0</v>
      </c>
      <c r="AY528" s="16">
        <v>0</v>
      </c>
      <c r="AZ528" s="16">
        <v>0</v>
      </c>
      <c r="BA528" s="16">
        <v>0</v>
      </c>
      <c r="BB528" s="16">
        <v>0</v>
      </c>
      <c r="BC528" s="16">
        <v>0</v>
      </c>
      <c r="BD528" s="16">
        <v>0</v>
      </c>
      <c r="BE528" s="16">
        <v>0</v>
      </c>
      <c r="BF528" s="16">
        <v>0</v>
      </c>
      <c r="BG528" s="16">
        <v>0</v>
      </c>
      <c r="BH528" s="16">
        <v>0</v>
      </c>
      <c r="BI528" s="16">
        <v>0</v>
      </c>
      <c r="BJ528" s="16">
        <v>0</v>
      </c>
      <c r="BK528" s="16">
        <v>0</v>
      </c>
      <c r="BL528" s="16">
        <v>0</v>
      </c>
      <c r="BM528" s="16">
        <v>0</v>
      </c>
      <c r="BN528" s="16">
        <v>0</v>
      </c>
      <c r="BO528" s="16">
        <v>0</v>
      </c>
      <c r="BP528" s="16">
        <v>0</v>
      </c>
      <c r="BQ528" s="16">
        <v>0</v>
      </c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  <c r="BW528" s="16">
        <v>0</v>
      </c>
      <c r="BX528" s="16">
        <v>0</v>
      </c>
      <c r="BY528" s="16">
        <f t="shared" si="184"/>
        <v>-0.43000070532</v>
      </c>
      <c r="BZ528" s="16">
        <f t="shared" si="185"/>
        <v>-100</v>
      </c>
      <c r="CA528" s="43" t="s">
        <v>661</v>
      </c>
    </row>
    <row r="529" spans="1:79" ht="15">
      <c r="A529" s="36"/>
      <c r="B529" s="48" t="s">
        <v>223</v>
      </c>
      <c r="C529" s="31"/>
      <c r="D529" s="16">
        <v>0</v>
      </c>
      <c r="E529" s="16">
        <v>0</v>
      </c>
      <c r="F529" s="16">
        <f t="shared" si="172"/>
        <v>0</v>
      </c>
      <c r="G529" s="16">
        <f t="shared" si="173"/>
        <v>0</v>
      </c>
      <c r="H529" s="16">
        <f t="shared" si="174"/>
        <v>0</v>
      </c>
      <c r="I529" s="16">
        <f t="shared" si="175"/>
        <v>0</v>
      </c>
      <c r="J529" s="16">
        <f t="shared" si="176"/>
        <v>0</v>
      </c>
      <c r="K529" s="16">
        <f t="shared" si="177"/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f t="shared" si="178"/>
        <v>0</v>
      </c>
      <c r="AP529" s="16">
        <f t="shared" si="179"/>
        <v>0</v>
      </c>
      <c r="AQ529" s="16">
        <f t="shared" si="180"/>
        <v>0</v>
      </c>
      <c r="AR529" s="16">
        <f t="shared" si="181"/>
        <v>0</v>
      </c>
      <c r="AS529" s="16">
        <f t="shared" si="182"/>
        <v>0</v>
      </c>
      <c r="AT529" s="16">
        <f t="shared" si="183"/>
        <v>0</v>
      </c>
      <c r="AU529" s="16">
        <v>0</v>
      </c>
      <c r="AV529" s="16">
        <v>0</v>
      </c>
      <c r="AW529" s="16">
        <v>0</v>
      </c>
      <c r="AX529" s="16">
        <v>0</v>
      </c>
      <c r="AY529" s="16">
        <v>0</v>
      </c>
      <c r="AZ529" s="16">
        <v>0</v>
      </c>
      <c r="BA529" s="16">
        <v>0</v>
      </c>
      <c r="BB529" s="16">
        <v>0</v>
      </c>
      <c r="BC529" s="16">
        <v>0</v>
      </c>
      <c r="BD529" s="16">
        <v>0</v>
      </c>
      <c r="BE529" s="16">
        <v>0</v>
      </c>
      <c r="BF529" s="16">
        <v>0</v>
      </c>
      <c r="BG529" s="16">
        <v>0</v>
      </c>
      <c r="BH529" s="16">
        <v>0</v>
      </c>
      <c r="BI529" s="16">
        <v>0</v>
      </c>
      <c r="BJ529" s="16">
        <v>0</v>
      </c>
      <c r="BK529" s="16">
        <v>0</v>
      </c>
      <c r="BL529" s="16">
        <v>0</v>
      </c>
      <c r="BM529" s="16">
        <v>0</v>
      </c>
      <c r="BN529" s="16">
        <v>0</v>
      </c>
      <c r="BO529" s="16">
        <v>0</v>
      </c>
      <c r="BP529" s="16">
        <v>0</v>
      </c>
      <c r="BQ529" s="16">
        <v>0</v>
      </c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  <c r="BW529" s="16">
        <v>0</v>
      </c>
      <c r="BX529" s="16">
        <v>0</v>
      </c>
      <c r="BY529" s="16">
        <f t="shared" si="184"/>
        <v>0</v>
      </c>
      <c r="BZ529" s="16"/>
      <c r="CA529" s="35"/>
    </row>
    <row r="530" spans="1:79" ht="30">
      <c r="A530" s="36"/>
      <c r="B530" s="46" t="s">
        <v>620</v>
      </c>
      <c r="C530" s="31" t="s">
        <v>291</v>
      </c>
      <c r="D530" s="16">
        <v>0</v>
      </c>
      <c r="E530" s="16">
        <v>0</v>
      </c>
      <c r="F530" s="16">
        <f t="shared" si="172"/>
        <v>0</v>
      </c>
      <c r="G530" s="16">
        <f t="shared" si="173"/>
        <v>0</v>
      </c>
      <c r="H530" s="16">
        <f t="shared" si="174"/>
        <v>0</v>
      </c>
      <c r="I530" s="16">
        <f t="shared" si="175"/>
        <v>0</v>
      </c>
      <c r="J530" s="16">
        <f t="shared" si="176"/>
        <v>0</v>
      </c>
      <c r="K530" s="16">
        <f t="shared" si="177"/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f t="shared" si="178"/>
        <v>0</v>
      </c>
      <c r="AP530" s="16">
        <f t="shared" si="179"/>
        <v>0</v>
      </c>
      <c r="AQ530" s="16">
        <f t="shared" si="180"/>
        <v>0</v>
      </c>
      <c r="AR530" s="16">
        <f t="shared" si="181"/>
        <v>0</v>
      </c>
      <c r="AS530" s="16">
        <f t="shared" si="182"/>
        <v>0</v>
      </c>
      <c r="AT530" s="16">
        <f t="shared" si="183"/>
        <v>0</v>
      </c>
      <c r="AU530" s="16">
        <v>0</v>
      </c>
      <c r="AV530" s="16">
        <v>0</v>
      </c>
      <c r="AW530" s="16">
        <v>0</v>
      </c>
      <c r="AX530" s="16">
        <v>0</v>
      </c>
      <c r="AY530" s="16">
        <v>0</v>
      </c>
      <c r="AZ530" s="16">
        <v>0</v>
      </c>
      <c r="BA530" s="16">
        <v>0</v>
      </c>
      <c r="BB530" s="16">
        <v>0</v>
      </c>
      <c r="BC530" s="16">
        <v>0</v>
      </c>
      <c r="BD530" s="16">
        <v>0</v>
      </c>
      <c r="BE530" s="16">
        <v>0</v>
      </c>
      <c r="BF530" s="16">
        <v>0</v>
      </c>
      <c r="BG530" s="16">
        <v>0</v>
      </c>
      <c r="BH530" s="16">
        <v>0</v>
      </c>
      <c r="BI530" s="16">
        <v>0</v>
      </c>
      <c r="BJ530" s="16">
        <v>0</v>
      </c>
      <c r="BK530" s="16">
        <v>0</v>
      </c>
      <c r="BL530" s="16">
        <v>0</v>
      </c>
      <c r="BM530" s="16">
        <v>0</v>
      </c>
      <c r="BN530" s="16">
        <v>0</v>
      </c>
      <c r="BO530" s="16">
        <v>0</v>
      </c>
      <c r="BP530" s="16">
        <v>0</v>
      </c>
      <c r="BQ530" s="16">
        <v>0</v>
      </c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  <c r="BW530" s="16">
        <v>0</v>
      </c>
      <c r="BX530" s="16">
        <v>0</v>
      </c>
      <c r="BY530" s="16">
        <f t="shared" si="184"/>
        <v>0</v>
      </c>
      <c r="BZ530" s="16"/>
      <c r="CA530" s="35"/>
    </row>
    <row r="531" spans="1:79" ht="15">
      <c r="A531" s="36"/>
      <c r="B531" s="48" t="s">
        <v>166</v>
      </c>
      <c r="C531" s="31"/>
      <c r="D531" s="16">
        <v>0</v>
      </c>
      <c r="E531" s="16">
        <v>0</v>
      </c>
      <c r="F531" s="16">
        <f t="shared" si="172"/>
        <v>0</v>
      </c>
      <c r="G531" s="16">
        <f t="shared" si="173"/>
        <v>0</v>
      </c>
      <c r="H531" s="16">
        <f t="shared" si="174"/>
        <v>0</v>
      </c>
      <c r="I531" s="16">
        <f t="shared" si="175"/>
        <v>0</v>
      </c>
      <c r="J531" s="16">
        <f t="shared" si="176"/>
        <v>0</v>
      </c>
      <c r="K531" s="16">
        <f t="shared" si="177"/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0</v>
      </c>
      <c r="AO531" s="16">
        <f t="shared" si="178"/>
        <v>0</v>
      </c>
      <c r="AP531" s="16">
        <f t="shared" si="179"/>
        <v>0</v>
      </c>
      <c r="AQ531" s="16">
        <f t="shared" si="180"/>
        <v>0</v>
      </c>
      <c r="AR531" s="16">
        <f t="shared" si="181"/>
        <v>0</v>
      </c>
      <c r="AS531" s="16">
        <f t="shared" si="182"/>
        <v>0</v>
      </c>
      <c r="AT531" s="16">
        <f t="shared" si="183"/>
        <v>0</v>
      </c>
      <c r="AU531" s="16">
        <v>0</v>
      </c>
      <c r="AV531" s="16">
        <v>0</v>
      </c>
      <c r="AW531" s="16">
        <v>0</v>
      </c>
      <c r="AX531" s="16">
        <v>0</v>
      </c>
      <c r="AY531" s="16">
        <v>0</v>
      </c>
      <c r="AZ531" s="16">
        <v>0</v>
      </c>
      <c r="BA531" s="16">
        <v>0</v>
      </c>
      <c r="BB531" s="16">
        <v>0</v>
      </c>
      <c r="BC531" s="16">
        <v>0</v>
      </c>
      <c r="BD531" s="16">
        <v>0</v>
      </c>
      <c r="BE531" s="16">
        <v>0</v>
      </c>
      <c r="BF531" s="16">
        <v>0</v>
      </c>
      <c r="BG531" s="16">
        <v>0</v>
      </c>
      <c r="BH531" s="16">
        <v>0</v>
      </c>
      <c r="BI531" s="16">
        <v>0</v>
      </c>
      <c r="BJ531" s="16">
        <v>0</v>
      </c>
      <c r="BK531" s="16">
        <v>0</v>
      </c>
      <c r="BL531" s="16">
        <v>0</v>
      </c>
      <c r="BM531" s="16">
        <v>0</v>
      </c>
      <c r="BN531" s="16">
        <v>0</v>
      </c>
      <c r="BO531" s="16">
        <v>0</v>
      </c>
      <c r="BP531" s="16">
        <v>0</v>
      </c>
      <c r="BQ531" s="16">
        <v>0</v>
      </c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  <c r="BW531" s="16">
        <v>0</v>
      </c>
      <c r="BX531" s="16">
        <v>0</v>
      </c>
      <c r="BY531" s="16">
        <f t="shared" si="184"/>
        <v>0</v>
      </c>
      <c r="BZ531" s="16"/>
      <c r="CA531" s="35"/>
    </row>
    <row r="532" spans="1:79" ht="44.25">
      <c r="A532" s="36"/>
      <c r="B532" s="56" t="s">
        <v>621</v>
      </c>
      <c r="C532" s="31" t="s">
        <v>291</v>
      </c>
      <c r="D532" s="16">
        <v>0.5463137775500001</v>
      </c>
      <c r="E532" s="16">
        <v>0</v>
      </c>
      <c r="F532" s="16">
        <f t="shared" si="172"/>
        <v>0.5463137775500001</v>
      </c>
      <c r="G532" s="16">
        <f t="shared" si="173"/>
        <v>0</v>
      </c>
      <c r="H532" s="16">
        <f t="shared" si="174"/>
        <v>0</v>
      </c>
      <c r="I532" s="16">
        <f t="shared" si="175"/>
        <v>0</v>
      </c>
      <c r="J532" s="16">
        <f t="shared" si="176"/>
        <v>0</v>
      </c>
      <c r="K532" s="16">
        <f t="shared" si="177"/>
        <v>3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0.5463137775500001</v>
      </c>
      <c r="AI532" s="16">
        <v>0</v>
      </c>
      <c r="AJ532" s="16">
        <v>0</v>
      </c>
      <c r="AK532" s="16">
        <v>0</v>
      </c>
      <c r="AL532" s="16">
        <v>0</v>
      </c>
      <c r="AM532" s="16">
        <v>3</v>
      </c>
      <c r="AN532" s="16">
        <v>0</v>
      </c>
      <c r="AO532" s="16">
        <f t="shared" si="178"/>
        <v>0</v>
      </c>
      <c r="AP532" s="16">
        <f t="shared" si="179"/>
        <v>0</v>
      </c>
      <c r="AQ532" s="16">
        <f t="shared" si="180"/>
        <v>0</v>
      </c>
      <c r="AR532" s="16">
        <f t="shared" si="181"/>
        <v>0</v>
      </c>
      <c r="AS532" s="16">
        <f t="shared" si="182"/>
        <v>0</v>
      </c>
      <c r="AT532" s="16">
        <f t="shared" si="183"/>
        <v>0</v>
      </c>
      <c r="AU532" s="16">
        <v>0</v>
      </c>
      <c r="AV532" s="16">
        <v>0</v>
      </c>
      <c r="AW532" s="16">
        <v>0</v>
      </c>
      <c r="AX532" s="16">
        <v>0</v>
      </c>
      <c r="AY532" s="16">
        <v>0</v>
      </c>
      <c r="AZ532" s="16">
        <v>0</v>
      </c>
      <c r="BA532" s="16">
        <v>0</v>
      </c>
      <c r="BB532" s="16">
        <v>0</v>
      </c>
      <c r="BC532" s="16">
        <v>0</v>
      </c>
      <c r="BD532" s="16">
        <v>0</v>
      </c>
      <c r="BE532" s="16">
        <v>0</v>
      </c>
      <c r="BF532" s="16">
        <v>0</v>
      </c>
      <c r="BG532" s="16">
        <v>0</v>
      </c>
      <c r="BH532" s="16">
        <v>0</v>
      </c>
      <c r="BI532" s="16">
        <v>0</v>
      </c>
      <c r="BJ532" s="16">
        <v>0</v>
      </c>
      <c r="BK532" s="16">
        <v>0</v>
      </c>
      <c r="BL532" s="16">
        <v>0</v>
      </c>
      <c r="BM532" s="16">
        <v>0</v>
      </c>
      <c r="BN532" s="16">
        <v>0</v>
      </c>
      <c r="BO532" s="16">
        <v>0</v>
      </c>
      <c r="BP532" s="16">
        <v>0</v>
      </c>
      <c r="BQ532" s="16">
        <v>0</v>
      </c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  <c r="BW532" s="16">
        <v>0</v>
      </c>
      <c r="BX532" s="16">
        <v>0</v>
      </c>
      <c r="BY532" s="16">
        <f t="shared" si="184"/>
        <v>-0.5463137775500001</v>
      </c>
      <c r="BZ532" s="16">
        <f t="shared" si="185"/>
        <v>-100</v>
      </c>
      <c r="CA532" s="43" t="s">
        <v>661</v>
      </c>
    </row>
    <row r="533" spans="1:79" ht="45">
      <c r="A533" s="36"/>
      <c r="B533" s="56" t="s">
        <v>622</v>
      </c>
      <c r="C533" s="31" t="s">
        <v>291</v>
      </c>
      <c r="D533" s="16">
        <v>0.29617367467</v>
      </c>
      <c r="E533" s="16">
        <v>0</v>
      </c>
      <c r="F533" s="16">
        <f aca="true" t="shared" si="198" ref="F533:F553">M533+T533+AA533+AH533</f>
        <v>0.29617367467</v>
      </c>
      <c r="G533" s="16">
        <f aca="true" t="shared" si="199" ref="G533:G553">N533+U533+AB533+AI533</f>
        <v>0</v>
      </c>
      <c r="H533" s="16">
        <f aca="true" t="shared" si="200" ref="H533:H553">O533+V533+AC533+AJ533</f>
        <v>0</v>
      </c>
      <c r="I533" s="16">
        <f aca="true" t="shared" si="201" ref="I533:I553">P533+W533+AD533+AK533</f>
        <v>0</v>
      </c>
      <c r="J533" s="16">
        <f aca="true" t="shared" si="202" ref="J533:J553">Q533+X533+AE533+AL533</f>
        <v>0</v>
      </c>
      <c r="K533" s="16">
        <f aca="true" t="shared" si="203" ref="K533:K553">R533+Y533+AF533+AM533</f>
        <v>5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0.29617367467</v>
      </c>
      <c r="AI533" s="16">
        <v>0</v>
      </c>
      <c r="AJ533" s="16">
        <v>0</v>
      </c>
      <c r="AK533" s="16">
        <v>0</v>
      </c>
      <c r="AL533" s="16">
        <v>0</v>
      </c>
      <c r="AM533" s="16">
        <v>5</v>
      </c>
      <c r="AN533" s="16">
        <v>0</v>
      </c>
      <c r="AO533" s="16">
        <f aca="true" t="shared" si="204" ref="AO533:AO553">AV533+BC533+BJ533+BQ533</f>
        <v>0</v>
      </c>
      <c r="AP533" s="16">
        <f aca="true" t="shared" si="205" ref="AP533:AP553">AW533+BD533+BK533+BR533</f>
        <v>0</v>
      </c>
      <c r="AQ533" s="16">
        <f aca="true" t="shared" si="206" ref="AQ533:AQ553">AX533+BE533+BL533+BS533</f>
        <v>0</v>
      </c>
      <c r="AR533" s="16">
        <f aca="true" t="shared" si="207" ref="AR533:AR553">AY533+BF533+BM533+BT533</f>
        <v>0</v>
      </c>
      <c r="AS533" s="16">
        <f aca="true" t="shared" si="208" ref="AS533:AS553">AZ533+BG533+BN533+BU533</f>
        <v>0</v>
      </c>
      <c r="AT533" s="16">
        <f aca="true" t="shared" si="209" ref="AT533:AT553">BA533+BH533+BO533+BV533</f>
        <v>0</v>
      </c>
      <c r="AU533" s="16">
        <v>0</v>
      </c>
      <c r="AV533" s="16">
        <v>0</v>
      </c>
      <c r="AW533" s="16">
        <v>0</v>
      </c>
      <c r="AX533" s="16">
        <v>0</v>
      </c>
      <c r="AY533" s="16">
        <v>0</v>
      </c>
      <c r="AZ533" s="16">
        <v>0</v>
      </c>
      <c r="BA533" s="16">
        <v>0</v>
      </c>
      <c r="BB533" s="16">
        <v>0</v>
      </c>
      <c r="BC533" s="16">
        <v>0</v>
      </c>
      <c r="BD533" s="16">
        <v>0</v>
      </c>
      <c r="BE533" s="16">
        <v>0</v>
      </c>
      <c r="BF533" s="16">
        <v>0</v>
      </c>
      <c r="BG533" s="16">
        <v>0</v>
      </c>
      <c r="BH533" s="16">
        <v>0</v>
      </c>
      <c r="BI533" s="16">
        <v>0</v>
      </c>
      <c r="BJ533" s="16">
        <v>0</v>
      </c>
      <c r="BK533" s="16">
        <v>0</v>
      </c>
      <c r="BL533" s="16">
        <v>0</v>
      </c>
      <c r="BM533" s="16">
        <v>0</v>
      </c>
      <c r="BN533" s="16">
        <v>0</v>
      </c>
      <c r="BO533" s="16">
        <v>0</v>
      </c>
      <c r="BP533" s="16">
        <v>0</v>
      </c>
      <c r="BQ533" s="16">
        <v>0</v>
      </c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  <c r="BW533" s="16">
        <v>0</v>
      </c>
      <c r="BX533" s="16">
        <v>0</v>
      </c>
      <c r="BY533" s="16">
        <f aca="true" t="shared" si="210" ref="BY533:BY553">AO533-F533</f>
        <v>-0.29617367467</v>
      </c>
      <c r="BZ533" s="16">
        <f>BY533/F533*100</f>
        <v>-100</v>
      </c>
      <c r="CA533" s="43" t="s">
        <v>661</v>
      </c>
    </row>
    <row r="534" spans="1:79" ht="15">
      <c r="A534" s="36"/>
      <c r="B534" s="48" t="s">
        <v>221</v>
      </c>
      <c r="C534" s="31"/>
      <c r="D534" s="16">
        <v>0</v>
      </c>
      <c r="E534" s="16">
        <v>0</v>
      </c>
      <c r="F534" s="16">
        <f t="shared" si="198"/>
        <v>0</v>
      </c>
      <c r="G534" s="16">
        <f t="shared" si="199"/>
        <v>0</v>
      </c>
      <c r="H534" s="16">
        <f t="shared" si="200"/>
        <v>0</v>
      </c>
      <c r="I534" s="16">
        <f t="shared" si="201"/>
        <v>0</v>
      </c>
      <c r="J534" s="16">
        <f t="shared" si="202"/>
        <v>0</v>
      </c>
      <c r="K534" s="16">
        <f t="shared" si="203"/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0</v>
      </c>
      <c r="AO534" s="16">
        <f t="shared" si="204"/>
        <v>0</v>
      </c>
      <c r="AP534" s="16">
        <f t="shared" si="205"/>
        <v>0</v>
      </c>
      <c r="AQ534" s="16">
        <f t="shared" si="206"/>
        <v>0</v>
      </c>
      <c r="AR534" s="16">
        <f t="shared" si="207"/>
        <v>0</v>
      </c>
      <c r="AS534" s="16">
        <f t="shared" si="208"/>
        <v>0</v>
      </c>
      <c r="AT534" s="16">
        <f t="shared" si="209"/>
        <v>0</v>
      </c>
      <c r="AU534" s="16">
        <v>0</v>
      </c>
      <c r="AV534" s="16">
        <v>0</v>
      </c>
      <c r="AW534" s="16">
        <v>0</v>
      </c>
      <c r="AX534" s="16">
        <v>0</v>
      </c>
      <c r="AY534" s="16">
        <v>0</v>
      </c>
      <c r="AZ534" s="16">
        <v>0</v>
      </c>
      <c r="BA534" s="16">
        <v>0</v>
      </c>
      <c r="BB534" s="16">
        <v>0</v>
      </c>
      <c r="BC534" s="16">
        <v>0</v>
      </c>
      <c r="BD534" s="16">
        <v>0</v>
      </c>
      <c r="BE534" s="16">
        <v>0</v>
      </c>
      <c r="BF534" s="16">
        <v>0</v>
      </c>
      <c r="BG534" s="16">
        <v>0</v>
      </c>
      <c r="BH534" s="16">
        <v>0</v>
      </c>
      <c r="BI534" s="16">
        <v>0</v>
      </c>
      <c r="BJ534" s="16">
        <v>0</v>
      </c>
      <c r="BK534" s="16">
        <v>0</v>
      </c>
      <c r="BL534" s="16">
        <v>0</v>
      </c>
      <c r="BM534" s="16">
        <v>0</v>
      </c>
      <c r="BN534" s="16">
        <v>0</v>
      </c>
      <c r="BO534" s="16">
        <v>0</v>
      </c>
      <c r="BP534" s="16">
        <v>0</v>
      </c>
      <c r="BQ534" s="16">
        <v>0</v>
      </c>
      <c r="BR534" s="16">
        <v>0</v>
      </c>
      <c r="BS534" s="16">
        <v>0</v>
      </c>
      <c r="BT534" s="16">
        <v>0</v>
      </c>
      <c r="BU534" s="16">
        <v>0</v>
      </c>
      <c r="BV534" s="16">
        <v>0</v>
      </c>
      <c r="BW534" s="16">
        <v>0</v>
      </c>
      <c r="BX534" s="16">
        <v>0</v>
      </c>
      <c r="BY534" s="16">
        <f t="shared" si="210"/>
        <v>0</v>
      </c>
      <c r="BZ534" s="16"/>
      <c r="CA534" s="35"/>
    </row>
    <row r="535" spans="1:79" ht="30">
      <c r="A535" s="36"/>
      <c r="B535" s="46" t="s">
        <v>623</v>
      </c>
      <c r="C535" s="31" t="s">
        <v>291</v>
      </c>
      <c r="D535" s="16">
        <v>0.13272496739</v>
      </c>
      <c r="E535" s="16">
        <v>0</v>
      </c>
      <c r="F535" s="16">
        <f t="shared" si="198"/>
        <v>0.13272496739</v>
      </c>
      <c r="G535" s="16">
        <f t="shared" si="199"/>
        <v>0</v>
      </c>
      <c r="H535" s="16">
        <f t="shared" si="200"/>
        <v>0</v>
      </c>
      <c r="I535" s="16">
        <f t="shared" si="201"/>
        <v>0</v>
      </c>
      <c r="J535" s="16">
        <f t="shared" si="202"/>
        <v>0</v>
      </c>
      <c r="K535" s="16">
        <f t="shared" si="203"/>
        <v>2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0.13272496739</v>
      </c>
      <c r="AI535" s="16">
        <v>0</v>
      </c>
      <c r="AJ535" s="16">
        <v>0</v>
      </c>
      <c r="AK535" s="16">
        <v>0</v>
      </c>
      <c r="AL535" s="16">
        <v>0</v>
      </c>
      <c r="AM535" s="16">
        <v>2</v>
      </c>
      <c r="AN535" s="16">
        <v>0</v>
      </c>
      <c r="AO535" s="16">
        <f t="shared" si="204"/>
        <v>0</v>
      </c>
      <c r="AP535" s="16">
        <f t="shared" si="205"/>
        <v>0</v>
      </c>
      <c r="AQ535" s="16">
        <f t="shared" si="206"/>
        <v>0</v>
      </c>
      <c r="AR535" s="16">
        <f t="shared" si="207"/>
        <v>0</v>
      </c>
      <c r="AS535" s="16">
        <f t="shared" si="208"/>
        <v>0</v>
      </c>
      <c r="AT535" s="16">
        <f t="shared" si="209"/>
        <v>0</v>
      </c>
      <c r="AU535" s="16">
        <v>0</v>
      </c>
      <c r="AV535" s="16">
        <v>0</v>
      </c>
      <c r="AW535" s="16">
        <v>0</v>
      </c>
      <c r="AX535" s="16">
        <v>0</v>
      </c>
      <c r="AY535" s="16">
        <v>0</v>
      </c>
      <c r="AZ535" s="16">
        <v>0</v>
      </c>
      <c r="BA535" s="16">
        <v>0</v>
      </c>
      <c r="BB535" s="16">
        <v>0</v>
      </c>
      <c r="BC535" s="16">
        <v>0</v>
      </c>
      <c r="BD535" s="16">
        <v>0</v>
      </c>
      <c r="BE535" s="16">
        <v>0</v>
      </c>
      <c r="BF535" s="16">
        <v>0</v>
      </c>
      <c r="BG535" s="16">
        <v>0</v>
      </c>
      <c r="BH535" s="16">
        <v>0</v>
      </c>
      <c r="BI535" s="16">
        <v>0</v>
      </c>
      <c r="BJ535" s="16">
        <v>0</v>
      </c>
      <c r="BK535" s="16">
        <v>0</v>
      </c>
      <c r="BL535" s="16">
        <v>0</v>
      </c>
      <c r="BM535" s="16">
        <v>0</v>
      </c>
      <c r="BN535" s="16">
        <v>0</v>
      </c>
      <c r="BO535" s="16">
        <v>0</v>
      </c>
      <c r="BP535" s="16">
        <v>0</v>
      </c>
      <c r="BQ535" s="16">
        <v>0</v>
      </c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  <c r="BW535" s="16">
        <v>0</v>
      </c>
      <c r="BX535" s="16">
        <v>0</v>
      </c>
      <c r="BY535" s="16">
        <f t="shared" si="210"/>
        <v>-0.13272496739</v>
      </c>
      <c r="BZ535" s="16">
        <f>BY535/F535*100</f>
        <v>-100</v>
      </c>
      <c r="CA535" s="43" t="s">
        <v>661</v>
      </c>
    </row>
    <row r="536" spans="1:79" ht="30">
      <c r="A536" s="36"/>
      <c r="B536" s="46" t="s">
        <v>624</v>
      </c>
      <c r="C536" s="31" t="s">
        <v>291</v>
      </c>
      <c r="D536" s="16">
        <v>0.09326828932</v>
      </c>
      <c r="E536" s="16">
        <v>0</v>
      </c>
      <c r="F536" s="16">
        <f t="shared" si="198"/>
        <v>0.09326828932</v>
      </c>
      <c r="G536" s="16">
        <f t="shared" si="199"/>
        <v>0</v>
      </c>
      <c r="H536" s="16">
        <f t="shared" si="200"/>
        <v>0</v>
      </c>
      <c r="I536" s="16">
        <f t="shared" si="201"/>
        <v>0</v>
      </c>
      <c r="J536" s="16">
        <f t="shared" si="202"/>
        <v>0</v>
      </c>
      <c r="K536" s="16">
        <f t="shared" si="203"/>
        <v>1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0.09326828932</v>
      </c>
      <c r="AI536" s="16">
        <v>0</v>
      </c>
      <c r="AJ536" s="16">
        <v>0</v>
      </c>
      <c r="AK536" s="16">
        <v>0</v>
      </c>
      <c r="AL536" s="16">
        <v>0</v>
      </c>
      <c r="AM536" s="16">
        <v>1</v>
      </c>
      <c r="AN536" s="16">
        <v>0</v>
      </c>
      <c r="AO536" s="16">
        <f t="shared" si="204"/>
        <v>0</v>
      </c>
      <c r="AP536" s="16">
        <f t="shared" si="205"/>
        <v>0</v>
      </c>
      <c r="AQ536" s="16">
        <f t="shared" si="206"/>
        <v>0</v>
      </c>
      <c r="AR536" s="16">
        <f t="shared" si="207"/>
        <v>0</v>
      </c>
      <c r="AS536" s="16">
        <f t="shared" si="208"/>
        <v>0</v>
      </c>
      <c r="AT536" s="16">
        <f t="shared" si="209"/>
        <v>0</v>
      </c>
      <c r="AU536" s="16">
        <v>0</v>
      </c>
      <c r="AV536" s="16">
        <v>0</v>
      </c>
      <c r="AW536" s="16">
        <v>0</v>
      </c>
      <c r="AX536" s="16">
        <v>0</v>
      </c>
      <c r="AY536" s="16">
        <v>0</v>
      </c>
      <c r="AZ536" s="16">
        <v>0</v>
      </c>
      <c r="BA536" s="16">
        <v>0</v>
      </c>
      <c r="BB536" s="16">
        <v>0</v>
      </c>
      <c r="BC536" s="16">
        <v>0</v>
      </c>
      <c r="BD536" s="16">
        <v>0</v>
      </c>
      <c r="BE536" s="16">
        <v>0</v>
      </c>
      <c r="BF536" s="16">
        <v>0</v>
      </c>
      <c r="BG536" s="16">
        <v>0</v>
      </c>
      <c r="BH536" s="16">
        <v>0</v>
      </c>
      <c r="BI536" s="16">
        <v>0</v>
      </c>
      <c r="BJ536" s="16">
        <v>0</v>
      </c>
      <c r="BK536" s="16">
        <v>0</v>
      </c>
      <c r="BL536" s="16">
        <v>0</v>
      </c>
      <c r="BM536" s="16">
        <v>0</v>
      </c>
      <c r="BN536" s="16">
        <v>0</v>
      </c>
      <c r="BO536" s="16">
        <v>0</v>
      </c>
      <c r="BP536" s="16">
        <v>0</v>
      </c>
      <c r="BQ536" s="16">
        <v>0</v>
      </c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  <c r="BW536" s="16">
        <v>0</v>
      </c>
      <c r="BX536" s="16">
        <v>0</v>
      </c>
      <c r="BY536" s="16">
        <f t="shared" si="210"/>
        <v>-0.09326828932</v>
      </c>
      <c r="BZ536" s="16">
        <f>BY536/F536*100</f>
        <v>-100</v>
      </c>
      <c r="CA536" s="43" t="s">
        <v>661</v>
      </c>
    </row>
    <row r="537" spans="1:79" ht="30">
      <c r="A537" s="36"/>
      <c r="B537" s="46" t="s">
        <v>625</v>
      </c>
      <c r="C537" s="31" t="s">
        <v>291</v>
      </c>
      <c r="D537" s="16">
        <v>0</v>
      </c>
      <c r="E537" s="16">
        <v>0</v>
      </c>
      <c r="F537" s="16">
        <f t="shared" si="198"/>
        <v>0</v>
      </c>
      <c r="G537" s="16">
        <f t="shared" si="199"/>
        <v>0</v>
      </c>
      <c r="H537" s="16">
        <f t="shared" si="200"/>
        <v>0</v>
      </c>
      <c r="I537" s="16">
        <f t="shared" si="201"/>
        <v>0</v>
      </c>
      <c r="J537" s="16">
        <f t="shared" si="202"/>
        <v>0</v>
      </c>
      <c r="K537" s="16">
        <f t="shared" si="203"/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f t="shared" si="204"/>
        <v>0</v>
      </c>
      <c r="AP537" s="16">
        <f t="shared" si="205"/>
        <v>0</v>
      </c>
      <c r="AQ537" s="16">
        <f t="shared" si="206"/>
        <v>0</v>
      </c>
      <c r="AR537" s="16">
        <f t="shared" si="207"/>
        <v>0</v>
      </c>
      <c r="AS537" s="16">
        <f t="shared" si="208"/>
        <v>0</v>
      </c>
      <c r="AT537" s="16">
        <f t="shared" si="209"/>
        <v>0</v>
      </c>
      <c r="AU537" s="16">
        <v>0</v>
      </c>
      <c r="AV537" s="16">
        <v>0</v>
      </c>
      <c r="AW537" s="16">
        <v>0</v>
      </c>
      <c r="AX537" s="16">
        <v>0</v>
      </c>
      <c r="AY537" s="16">
        <v>0</v>
      </c>
      <c r="AZ537" s="16">
        <v>0</v>
      </c>
      <c r="BA537" s="16">
        <v>0</v>
      </c>
      <c r="BB537" s="16">
        <v>0</v>
      </c>
      <c r="BC537" s="16">
        <v>0</v>
      </c>
      <c r="BD537" s="16">
        <v>0</v>
      </c>
      <c r="BE537" s="16">
        <v>0</v>
      </c>
      <c r="BF537" s="16">
        <v>0</v>
      </c>
      <c r="BG537" s="16">
        <v>0</v>
      </c>
      <c r="BH537" s="16">
        <v>0</v>
      </c>
      <c r="BI537" s="16">
        <v>0</v>
      </c>
      <c r="BJ537" s="16">
        <v>0</v>
      </c>
      <c r="BK537" s="16">
        <v>0</v>
      </c>
      <c r="BL537" s="16">
        <v>0</v>
      </c>
      <c r="BM537" s="16">
        <v>0</v>
      </c>
      <c r="BN537" s="16">
        <v>0</v>
      </c>
      <c r="BO537" s="16">
        <v>0</v>
      </c>
      <c r="BP537" s="16">
        <v>0</v>
      </c>
      <c r="BQ537" s="16">
        <v>0</v>
      </c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  <c r="BW537" s="16">
        <v>0</v>
      </c>
      <c r="BX537" s="16">
        <v>0</v>
      </c>
      <c r="BY537" s="16">
        <f t="shared" si="210"/>
        <v>0</v>
      </c>
      <c r="BZ537" s="16"/>
      <c r="CA537" s="35"/>
    </row>
    <row r="538" spans="1:79" ht="30">
      <c r="A538" s="36"/>
      <c r="B538" s="46" t="s">
        <v>626</v>
      </c>
      <c r="C538" s="31" t="s">
        <v>291</v>
      </c>
      <c r="D538" s="16">
        <v>0</v>
      </c>
      <c r="E538" s="16">
        <v>0</v>
      </c>
      <c r="F538" s="16">
        <f t="shared" si="198"/>
        <v>0</v>
      </c>
      <c r="G538" s="16">
        <f t="shared" si="199"/>
        <v>0</v>
      </c>
      <c r="H538" s="16">
        <f t="shared" si="200"/>
        <v>0</v>
      </c>
      <c r="I538" s="16">
        <f t="shared" si="201"/>
        <v>0</v>
      </c>
      <c r="J538" s="16">
        <f t="shared" si="202"/>
        <v>0</v>
      </c>
      <c r="K538" s="16">
        <f t="shared" si="203"/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f t="shared" si="204"/>
        <v>0</v>
      </c>
      <c r="AP538" s="16">
        <f t="shared" si="205"/>
        <v>0</v>
      </c>
      <c r="AQ538" s="16">
        <f t="shared" si="206"/>
        <v>0</v>
      </c>
      <c r="AR538" s="16">
        <f t="shared" si="207"/>
        <v>0</v>
      </c>
      <c r="AS538" s="16">
        <f t="shared" si="208"/>
        <v>0</v>
      </c>
      <c r="AT538" s="16">
        <f t="shared" si="209"/>
        <v>0</v>
      </c>
      <c r="AU538" s="16">
        <v>0</v>
      </c>
      <c r="AV538" s="16">
        <v>0</v>
      </c>
      <c r="AW538" s="16">
        <v>0</v>
      </c>
      <c r="AX538" s="16">
        <v>0</v>
      </c>
      <c r="AY538" s="16">
        <v>0</v>
      </c>
      <c r="AZ538" s="16">
        <v>0</v>
      </c>
      <c r="BA538" s="16">
        <v>0</v>
      </c>
      <c r="BB538" s="16">
        <v>0</v>
      </c>
      <c r="BC538" s="16">
        <v>0</v>
      </c>
      <c r="BD538" s="16">
        <v>0</v>
      </c>
      <c r="BE538" s="16">
        <v>0</v>
      </c>
      <c r="BF538" s="16">
        <v>0</v>
      </c>
      <c r="BG538" s="16">
        <v>0</v>
      </c>
      <c r="BH538" s="16">
        <v>0</v>
      </c>
      <c r="BI538" s="16">
        <v>0</v>
      </c>
      <c r="BJ538" s="16">
        <v>0</v>
      </c>
      <c r="BK538" s="16">
        <v>0</v>
      </c>
      <c r="BL538" s="16">
        <v>0</v>
      </c>
      <c r="BM538" s="16">
        <v>0</v>
      </c>
      <c r="BN538" s="16">
        <v>0</v>
      </c>
      <c r="BO538" s="16">
        <v>0</v>
      </c>
      <c r="BP538" s="16">
        <v>0</v>
      </c>
      <c r="BQ538" s="16">
        <v>0</v>
      </c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  <c r="BW538" s="16">
        <v>0</v>
      </c>
      <c r="BX538" s="16">
        <v>0</v>
      </c>
      <c r="BY538" s="16">
        <f t="shared" si="210"/>
        <v>0</v>
      </c>
      <c r="BZ538" s="16"/>
      <c r="CA538" s="35"/>
    </row>
    <row r="539" spans="1:79" ht="15">
      <c r="A539" s="36"/>
      <c r="B539" s="48" t="s">
        <v>167</v>
      </c>
      <c r="C539" s="31"/>
      <c r="D539" s="16">
        <v>0</v>
      </c>
      <c r="E539" s="16">
        <v>0</v>
      </c>
      <c r="F539" s="16">
        <f t="shared" si="198"/>
        <v>0</v>
      </c>
      <c r="G539" s="16">
        <f t="shared" si="199"/>
        <v>0</v>
      </c>
      <c r="H539" s="16">
        <f t="shared" si="200"/>
        <v>0</v>
      </c>
      <c r="I539" s="16">
        <f t="shared" si="201"/>
        <v>0</v>
      </c>
      <c r="J539" s="16">
        <f t="shared" si="202"/>
        <v>0</v>
      </c>
      <c r="K539" s="16">
        <f t="shared" si="203"/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16">
        <v>0</v>
      </c>
      <c r="AN539" s="16">
        <v>0</v>
      </c>
      <c r="AO539" s="16">
        <f t="shared" si="204"/>
        <v>0</v>
      </c>
      <c r="AP539" s="16">
        <f t="shared" si="205"/>
        <v>0</v>
      </c>
      <c r="AQ539" s="16">
        <f t="shared" si="206"/>
        <v>0</v>
      </c>
      <c r="AR539" s="16">
        <f t="shared" si="207"/>
        <v>0</v>
      </c>
      <c r="AS539" s="16">
        <f t="shared" si="208"/>
        <v>0</v>
      </c>
      <c r="AT539" s="16">
        <f t="shared" si="209"/>
        <v>0</v>
      </c>
      <c r="AU539" s="16">
        <v>0</v>
      </c>
      <c r="AV539" s="16">
        <v>0</v>
      </c>
      <c r="AW539" s="16">
        <v>0</v>
      </c>
      <c r="AX539" s="16">
        <v>0</v>
      </c>
      <c r="AY539" s="16">
        <v>0</v>
      </c>
      <c r="AZ539" s="16">
        <v>0</v>
      </c>
      <c r="BA539" s="16">
        <v>0</v>
      </c>
      <c r="BB539" s="16">
        <v>0</v>
      </c>
      <c r="BC539" s="16">
        <v>0</v>
      </c>
      <c r="BD539" s="16">
        <v>0</v>
      </c>
      <c r="BE539" s="16">
        <v>0</v>
      </c>
      <c r="BF539" s="16">
        <v>0</v>
      </c>
      <c r="BG539" s="16">
        <v>0</v>
      </c>
      <c r="BH539" s="16">
        <v>0</v>
      </c>
      <c r="BI539" s="16">
        <v>0</v>
      </c>
      <c r="BJ539" s="16">
        <v>0</v>
      </c>
      <c r="BK539" s="16">
        <v>0</v>
      </c>
      <c r="BL539" s="16">
        <v>0</v>
      </c>
      <c r="BM539" s="16">
        <v>0</v>
      </c>
      <c r="BN539" s="16">
        <v>0</v>
      </c>
      <c r="BO539" s="16">
        <v>0</v>
      </c>
      <c r="BP539" s="16">
        <v>0</v>
      </c>
      <c r="BQ539" s="16">
        <v>0</v>
      </c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  <c r="BW539" s="16">
        <v>0</v>
      </c>
      <c r="BX539" s="16">
        <v>0</v>
      </c>
      <c r="BY539" s="16">
        <f t="shared" si="210"/>
        <v>0</v>
      </c>
      <c r="BZ539" s="16"/>
      <c r="CA539" s="35"/>
    </row>
    <row r="540" spans="1:79" ht="30">
      <c r="A540" s="36"/>
      <c r="B540" s="70" t="s">
        <v>627</v>
      </c>
      <c r="C540" s="31" t="s">
        <v>291</v>
      </c>
      <c r="D540" s="16">
        <v>0</v>
      </c>
      <c r="E540" s="16">
        <v>0</v>
      </c>
      <c r="F540" s="16">
        <f t="shared" si="198"/>
        <v>0</v>
      </c>
      <c r="G540" s="16">
        <f t="shared" si="199"/>
        <v>0</v>
      </c>
      <c r="H540" s="16">
        <f t="shared" si="200"/>
        <v>0</v>
      </c>
      <c r="I540" s="16">
        <f t="shared" si="201"/>
        <v>0</v>
      </c>
      <c r="J540" s="16">
        <f t="shared" si="202"/>
        <v>0</v>
      </c>
      <c r="K540" s="16">
        <f t="shared" si="203"/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0</v>
      </c>
      <c r="AI540" s="16">
        <v>0</v>
      </c>
      <c r="AJ540" s="16">
        <v>0</v>
      </c>
      <c r="AK540" s="16">
        <v>0</v>
      </c>
      <c r="AL540" s="16">
        <v>0</v>
      </c>
      <c r="AM540" s="16">
        <v>0</v>
      </c>
      <c r="AN540" s="16">
        <v>0</v>
      </c>
      <c r="AO540" s="16">
        <f t="shared" si="204"/>
        <v>0</v>
      </c>
      <c r="AP540" s="16">
        <f t="shared" si="205"/>
        <v>0</v>
      </c>
      <c r="AQ540" s="16">
        <f t="shared" si="206"/>
        <v>0</v>
      </c>
      <c r="AR540" s="16">
        <f t="shared" si="207"/>
        <v>0</v>
      </c>
      <c r="AS540" s="16">
        <f t="shared" si="208"/>
        <v>0</v>
      </c>
      <c r="AT540" s="16">
        <f t="shared" si="209"/>
        <v>0</v>
      </c>
      <c r="AU540" s="16">
        <v>0</v>
      </c>
      <c r="AV540" s="16">
        <v>0</v>
      </c>
      <c r="AW540" s="16">
        <v>0</v>
      </c>
      <c r="AX540" s="16">
        <v>0</v>
      </c>
      <c r="AY540" s="16">
        <v>0</v>
      </c>
      <c r="AZ540" s="16">
        <v>0</v>
      </c>
      <c r="BA540" s="16">
        <v>0</v>
      </c>
      <c r="BB540" s="16">
        <v>0</v>
      </c>
      <c r="BC540" s="16">
        <v>0</v>
      </c>
      <c r="BD540" s="16">
        <v>0</v>
      </c>
      <c r="BE540" s="16">
        <v>0</v>
      </c>
      <c r="BF540" s="16">
        <v>0</v>
      </c>
      <c r="BG540" s="16">
        <v>0</v>
      </c>
      <c r="BH540" s="16">
        <v>0</v>
      </c>
      <c r="BI540" s="16">
        <v>0</v>
      </c>
      <c r="BJ540" s="16">
        <v>0</v>
      </c>
      <c r="BK540" s="16">
        <v>0</v>
      </c>
      <c r="BL540" s="16">
        <v>0</v>
      </c>
      <c r="BM540" s="16">
        <v>0</v>
      </c>
      <c r="BN540" s="16">
        <v>0</v>
      </c>
      <c r="BO540" s="16">
        <v>0</v>
      </c>
      <c r="BP540" s="16">
        <v>0</v>
      </c>
      <c r="BQ540" s="16">
        <v>0</v>
      </c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  <c r="BW540" s="16">
        <v>0</v>
      </c>
      <c r="BX540" s="16">
        <v>0</v>
      </c>
      <c r="BY540" s="16">
        <f t="shared" si="210"/>
        <v>0</v>
      </c>
      <c r="BZ540" s="16"/>
      <c r="CA540" s="35"/>
    </row>
    <row r="541" spans="1:79" ht="15">
      <c r="A541" s="36"/>
      <c r="B541" s="48" t="s">
        <v>178</v>
      </c>
      <c r="C541" s="31"/>
      <c r="D541" s="16">
        <v>0</v>
      </c>
      <c r="E541" s="16">
        <v>0</v>
      </c>
      <c r="F541" s="16">
        <f t="shared" si="198"/>
        <v>0</v>
      </c>
      <c r="G541" s="16">
        <f t="shared" si="199"/>
        <v>0</v>
      </c>
      <c r="H541" s="16">
        <f t="shared" si="200"/>
        <v>0</v>
      </c>
      <c r="I541" s="16">
        <f t="shared" si="201"/>
        <v>0</v>
      </c>
      <c r="J541" s="16">
        <f t="shared" si="202"/>
        <v>0</v>
      </c>
      <c r="K541" s="16">
        <f t="shared" si="203"/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  <c r="AH541" s="16">
        <v>0</v>
      </c>
      <c r="AI541" s="16">
        <v>0</v>
      </c>
      <c r="AJ541" s="16">
        <v>0</v>
      </c>
      <c r="AK541" s="16">
        <v>0</v>
      </c>
      <c r="AL541" s="16">
        <v>0</v>
      </c>
      <c r="AM541" s="16">
        <v>0</v>
      </c>
      <c r="AN541" s="16">
        <v>0</v>
      </c>
      <c r="AO541" s="16">
        <f t="shared" si="204"/>
        <v>0</v>
      </c>
      <c r="AP541" s="16">
        <f t="shared" si="205"/>
        <v>0</v>
      </c>
      <c r="AQ541" s="16">
        <f t="shared" si="206"/>
        <v>0</v>
      </c>
      <c r="AR541" s="16">
        <f t="shared" si="207"/>
        <v>0</v>
      </c>
      <c r="AS541" s="16">
        <f t="shared" si="208"/>
        <v>0</v>
      </c>
      <c r="AT541" s="16">
        <f t="shared" si="209"/>
        <v>0</v>
      </c>
      <c r="AU541" s="16">
        <v>0</v>
      </c>
      <c r="AV541" s="16">
        <v>0</v>
      </c>
      <c r="AW541" s="16">
        <v>0</v>
      </c>
      <c r="AX541" s="16">
        <v>0</v>
      </c>
      <c r="AY541" s="16">
        <v>0</v>
      </c>
      <c r="AZ541" s="16">
        <v>0</v>
      </c>
      <c r="BA541" s="16">
        <v>0</v>
      </c>
      <c r="BB541" s="16">
        <v>0</v>
      </c>
      <c r="BC541" s="16">
        <v>0</v>
      </c>
      <c r="BD541" s="16">
        <v>0</v>
      </c>
      <c r="BE541" s="16">
        <v>0</v>
      </c>
      <c r="BF541" s="16">
        <v>0</v>
      </c>
      <c r="BG541" s="16">
        <v>0</v>
      </c>
      <c r="BH541" s="16">
        <v>0</v>
      </c>
      <c r="BI541" s="16">
        <v>0</v>
      </c>
      <c r="BJ541" s="16">
        <v>0</v>
      </c>
      <c r="BK541" s="16">
        <v>0</v>
      </c>
      <c r="BL541" s="16">
        <v>0</v>
      </c>
      <c r="BM541" s="16">
        <v>0</v>
      </c>
      <c r="BN541" s="16">
        <v>0</v>
      </c>
      <c r="BO541" s="16">
        <v>0</v>
      </c>
      <c r="BP541" s="16">
        <v>0</v>
      </c>
      <c r="BQ541" s="16">
        <v>0</v>
      </c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  <c r="BW541" s="16">
        <v>0</v>
      </c>
      <c r="BX541" s="16">
        <v>0</v>
      </c>
      <c r="BY541" s="16">
        <f t="shared" si="210"/>
        <v>0</v>
      </c>
      <c r="BZ541" s="16"/>
      <c r="CA541" s="35"/>
    </row>
    <row r="542" spans="1:79" ht="30">
      <c r="A542" s="36"/>
      <c r="B542" s="70" t="s">
        <v>628</v>
      </c>
      <c r="C542" s="31" t="s">
        <v>291</v>
      </c>
      <c r="D542" s="16">
        <v>0.506237</v>
      </c>
      <c r="E542" s="16">
        <v>0</v>
      </c>
      <c r="F542" s="16">
        <f t="shared" si="198"/>
        <v>0.506237</v>
      </c>
      <c r="G542" s="16">
        <f t="shared" si="199"/>
        <v>0</v>
      </c>
      <c r="H542" s="16">
        <f t="shared" si="200"/>
        <v>0</v>
      </c>
      <c r="I542" s="16">
        <f t="shared" si="201"/>
        <v>0</v>
      </c>
      <c r="J542" s="16">
        <f t="shared" si="202"/>
        <v>0</v>
      </c>
      <c r="K542" s="16">
        <f t="shared" si="203"/>
        <v>1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0.506237</v>
      </c>
      <c r="AB542" s="16">
        <v>0</v>
      </c>
      <c r="AC542" s="16">
        <v>0</v>
      </c>
      <c r="AD542" s="16">
        <v>0</v>
      </c>
      <c r="AE542" s="16">
        <v>0</v>
      </c>
      <c r="AF542" s="16">
        <v>1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/>
      <c r="AN542" s="16">
        <v>0</v>
      </c>
      <c r="AO542" s="16">
        <f t="shared" si="204"/>
        <v>0.64666574</v>
      </c>
      <c r="AP542" s="16">
        <f t="shared" si="205"/>
        <v>0</v>
      </c>
      <c r="AQ542" s="16">
        <f t="shared" si="206"/>
        <v>0</v>
      </c>
      <c r="AR542" s="16">
        <f t="shared" si="207"/>
        <v>0</v>
      </c>
      <c r="AS542" s="16">
        <f t="shared" si="208"/>
        <v>0</v>
      </c>
      <c r="AT542" s="16">
        <f t="shared" si="209"/>
        <v>1</v>
      </c>
      <c r="AU542" s="16">
        <v>0</v>
      </c>
      <c r="AV542" s="16">
        <v>0</v>
      </c>
      <c r="AW542" s="16">
        <v>0</v>
      </c>
      <c r="AX542" s="16">
        <v>0</v>
      </c>
      <c r="AY542" s="16">
        <v>0</v>
      </c>
      <c r="AZ542" s="16">
        <v>0</v>
      </c>
      <c r="BA542" s="16">
        <v>0</v>
      </c>
      <c r="BB542" s="16">
        <v>0</v>
      </c>
      <c r="BC542" s="16">
        <v>0</v>
      </c>
      <c r="BD542" s="16">
        <v>0</v>
      </c>
      <c r="BE542" s="16">
        <v>0</v>
      </c>
      <c r="BF542" s="16">
        <v>0</v>
      </c>
      <c r="BG542" s="16">
        <v>0</v>
      </c>
      <c r="BH542" s="16">
        <v>0</v>
      </c>
      <c r="BI542" s="16">
        <v>0</v>
      </c>
      <c r="BJ542" s="16">
        <v>0.64666574</v>
      </c>
      <c r="BK542" s="16">
        <v>0</v>
      </c>
      <c r="BL542" s="16">
        <v>0</v>
      </c>
      <c r="BM542" s="16">
        <v>0</v>
      </c>
      <c r="BN542" s="16">
        <v>0</v>
      </c>
      <c r="BO542" s="16">
        <v>1</v>
      </c>
      <c r="BP542" s="16">
        <v>0</v>
      </c>
      <c r="BQ542" s="16">
        <v>0</v>
      </c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  <c r="BW542" s="16">
        <v>0</v>
      </c>
      <c r="BX542" s="16">
        <v>0</v>
      </c>
      <c r="BY542" s="16">
        <f t="shared" si="210"/>
        <v>0.14042873999999994</v>
      </c>
      <c r="BZ542" s="16">
        <f>BY542/F542*100</f>
        <v>27.73972269905201</v>
      </c>
      <c r="CA542" s="43" t="s">
        <v>662</v>
      </c>
    </row>
    <row r="543" spans="1:79" ht="30">
      <c r="A543" s="36"/>
      <c r="B543" s="70" t="s">
        <v>326</v>
      </c>
      <c r="C543" s="31" t="s">
        <v>291</v>
      </c>
      <c r="D543" s="16">
        <v>0.9975</v>
      </c>
      <c r="E543" s="16">
        <v>0</v>
      </c>
      <c r="F543" s="16">
        <f t="shared" si="198"/>
        <v>0.9975</v>
      </c>
      <c r="G543" s="16">
        <f t="shared" si="199"/>
        <v>0</v>
      </c>
      <c r="H543" s="16">
        <f t="shared" si="200"/>
        <v>0</v>
      </c>
      <c r="I543" s="16">
        <f t="shared" si="201"/>
        <v>0</v>
      </c>
      <c r="J543" s="16">
        <f t="shared" si="202"/>
        <v>0</v>
      </c>
      <c r="K543" s="16">
        <f t="shared" si="203"/>
        <v>4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0.9975</v>
      </c>
      <c r="AB543" s="16">
        <v>0</v>
      </c>
      <c r="AC543" s="16">
        <v>0</v>
      </c>
      <c r="AD543" s="16">
        <v>0</v>
      </c>
      <c r="AE543" s="16">
        <v>0</v>
      </c>
      <c r="AF543" s="16">
        <v>4</v>
      </c>
      <c r="AG543" s="16">
        <v>0</v>
      </c>
      <c r="AH543" s="16">
        <v>0</v>
      </c>
      <c r="AI543" s="16">
        <v>0</v>
      </c>
      <c r="AJ543" s="16">
        <v>0</v>
      </c>
      <c r="AK543" s="16">
        <v>0</v>
      </c>
      <c r="AL543" s="16">
        <v>0</v>
      </c>
      <c r="AM543" s="16">
        <v>0</v>
      </c>
      <c r="AN543" s="16">
        <v>0</v>
      </c>
      <c r="AO543" s="16">
        <f t="shared" si="204"/>
        <v>0.99670178</v>
      </c>
      <c r="AP543" s="16">
        <f t="shared" si="205"/>
        <v>0</v>
      </c>
      <c r="AQ543" s="16">
        <f t="shared" si="206"/>
        <v>0</v>
      </c>
      <c r="AR543" s="16">
        <f t="shared" si="207"/>
        <v>0</v>
      </c>
      <c r="AS543" s="16">
        <f t="shared" si="208"/>
        <v>0</v>
      </c>
      <c r="AT543" s="16">
        <f t="shared" si="209"/>
        <v>4</v>
      </c>
      <c r="AU543" s="16">
        <v>0</v>
      </c>
      <c r="AV543" s="16">
        <v>0</v>
      </c>
      <c r="AW543" s="16">
        <v>0</v>
      </c>
      <c r="AX543" s="16">
        <v>0</v>
      </c>
      <c r="AY543" s="16">
        <v>0</v>
      </c>
      <c r="AZ543" s="16">
        <v>0</v>
      </c>
      <c r="BA543" s="16">
        <v>0</v>
      </c>
      <c r="BB543" s="16">
        <v>0</v>
      </c>
      <c r="BC543" s="16">
        <v>0</v>
      </c>
      <c r="BD543" s="16">
        <v>0</v>
      </c>
      <c r="BE543" s="16">
        <v>0</v>
      </c>
      <c r="BF543" s="16">
        <v>0</v>
      </c>
      <c r="BG543" s="16">
        <v>0</v>
      </c>
      <c r="BH543" s="16">
        <v>0</v>
      </c>
      <c r="BI543" s="16">
        <v>0</v>
      </c>
      <c r="BJ543" s="16">
        <v>0.99670178</v>
      </c>
      <c r="BK543" s="16">
        <v>0</v>
      </c>
      <c r="BL543" s="16">
        <v>0</v>
      </c>
      <c r="BM543" s="16">
        <v>0</v>
      </c>
      <c r="BN543" s="16">
        <v>0</v>
      </c>
      <c r="BO543" s="16">
        <v>4</v>
      </c>
      <c r="BP543" s="16">
        <v>0</v>
      </c>
      <c r="BQ543" s="16">
        <v>0</v>
      </c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  <c r="BW543" s="16">
        <v>0</v>
      </c>
      <c r="BX543" s="16">
        <v>0</v>
      </c>
      <c r="BY543" s="16">
        <f t="shared" si="210"/>
        <v>-0.0007982200000000716</v>
      </c>
      <c r="BZ543" s="16">
        <f>BY543/F543*100</f>
        <v>-0.08002205513785178</v>
      </c>
      <c r="CA543" s="35"/>
    </row>
    <row r="544" spans="1:79" ht="30">
      <c r="A544" s="36"/>
      <c r="B544" s="70" t="s">
        <v>327</v>
      </c>
      <c r="C544" s="31" t="s">
        <v>291</v>
      </c>
      <c r="D544" s="16">
        <v>0.7481249999999999</v>
      </c>
      <c r="E544" s="16">
        <v>0</v>
      </c>
      <c r="F544" s="16">
        <f t="shared" si="198"/>
        <v>0.7481249999999999</v>
      </c>
      <c r="G544" s="16">
        <f t="shared" si="199"/>
        <v>0</v>
      </c>
      <c r="H544" s="16">
        <f t="shared" si="200"/>
        <v>0</v>
      </c>
      <c r="I544" s="16">
        <f t="shared" si="201"/>
        <v>0</v>
      </c>
      <c r="J544" s="16">
        <f t="shared" si="202"/>
        <v>0</v>
      </c>
      <c r="K544" s="16">
        <f t="shared" si="203"/>
        <v>3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0.7481249999999999</v>
      </c>
      <c r="AB544" s="16">
        <v>0</v>
      </c>
      <c r="AC544" s="16">
        <v>0</v>
      </c>
      <c r="AD544" s="16">
        <v>0</v>
      </c>
      <c r="AE544" s="16">
        <v>0</v>
      </c>
      <c r="AF544" s="16">
        <v>3</v>
      </c>
      <c r="AG544" s="16">
        <v>0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f t="shared" si="204"/>
        <v>0.74960962</v>
      </c>
      <c r="AP544" s="16">
        <f t="shared" si="205"/>
        <v>0</v>
      </c>
      <c r="AQ544" s="16">
        <f t="shared" si="206"/>
        <v>0</v>
      </c>
      <c r="AR544" s="16">
        <f t="shared" si="207"/>
        <v>0</v>
      </c>
      <c r="AS544" s="16">
        <f t="shared" si="208"/>
        <v>0</v>
      </c>
      <c r="AT544" s="16">
        <f t="shared" si="209"/>
        <v>3</v>
      </c>
      <c r="AU544" s="16">
        <v>0</v>
      </c>
      <c r="AV544" s="16">
        <v>0</v>
      </c>
      <c r="AW544" s="16">
        <v>0</v>
      </c>
      <c r="AX544" s="16">
        <v>0</v>
      </c>
      <c r="AY544" s="16">
        <v>0</v>
      </c>
      <c r="AZ544" s="16">
        <v>0</v>
      </c>
      <c r="BA544" s="16">
        <v>0</v>
      </c>
      <c r="BB544" s="16">
        <v>0</v>
      </c>
      <c r="BC544" s="16">
        <v>0</v>
      </c>
      <c r="BD544" s="16">
        <v>0</v>
      </c>
      <c r="BE544" s="16">
        <v>0</v>
      </c>
      <c r="BF544" s="16">
        <v>0</v>
      </c>
      <c r="BG544" s="16">
        <v>0</v>
      </c>
      <c r="BH544" s="16">
        <v>0</v>
      </c>
      <c r="BI544" s="16">
        <v>0</v>
      </c>
      <c r="BJ544" s="16">
        <v>0.74960962</v>
      </c>
      <c r="BK544" s="16">
        <v>0</v>
      </c>
      <c r="BL544" s="16">
        <v>0</v>
      </c>
      <c r="BM544" s="16">
        <v>0</v>
      </c>
      <c r="BN544" s="16">
        <v>0</v>
      </c>
      <c r="BO544" s="16">
        <v>3</v>
      </c>
      <c r="BP544" s="16">
        <v>0</v>
      </c>
      <c r="BQ544" s="16">
        <v>0</v>
      </c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  <c r="BW544" s="16">
        <v>0</v>
      </c>
      <c r="BX544" s="16">
        <v>0</v>
      </c>
      <c r="BY544" s="16">
        <f t="shared" si="210"/>
        <v>0.0014846200000000476</v>
      </c>
      <c r="BZ544" s="16">
        <f>BY544/F544*100</f>
        <v>0.1984454469507165</v>
      </c>
      <c r="CA544" s="35"/>
    </row>
    <row r="545" spans="1:79" ht="30">
      <c r="A545" s="36"/>
      <c r="B545" s="70" t="s">
        <v>629</v>
      </c>
      <c r="C545" s="31" t="s">
        <v>291</v>
      </c>
      <c r="D545" s="16">
        <v>0</v>
      </c>
      <c r="E545" s="16">
        <v>0</v>
      </c>
      <c r="F545" s="16">
        <f t="shared" si="198"/>
        <v>0</v>
      </c>
      <c r="G545" s="16">
        <f t="shared" si="199"/>
        <v>0</v>
      </c>
      <c r="H545" s="16">
        <f t="shared" si="200"/>
        <v>0</v>
      </c>
      <c r="I545" s="16">
        <f t="shared" si="201"/>
        <v>0</v>
      </c>
      <c r="J545" s="16">
        <f t="shared" si="202"/>
        <v>0</v>
      </c>
      <c r="K545" s="16">
        <f t="shared" si="203"/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0</v>
      </c>
      <c r="AN545" s="16">
        <v>0</v>
      </c>
      <c r="AO545" s="16">
        <f t="shared" si="204"/>
        <v>0</v>
      </c>
      <c r="AP545" s="16">
        <f t="shared" si="205"/>
        <v>0</v>
      </c>
      <c r="AQ545" s="16">
        <f t="shared" si="206"/>
        <v>0</v>
      </c>
      <c r="AR545" s="16">
        <f t="shared" si="207"/>
        <v>0</v>
      </c>
      <c r="AS545" s="16">
        <f t="shared" si="208"/>
        <v>0</v>
      </c>
      <c r="AT545" s="16">
        <f t="shared" si="209"/>
        <v>0</v>
      </c>
      <c r="AU545" s="16">
        <v>0</v>
      </c>
      <c r="AV545" s="16">
        <v>0</v>
      </c>
      <c r="AW545" s="16">
        <v>0</v>
      </c>
      <c r="AX545" s="16">
        <v>0</v>
      </c>
      <c r="AY545" s="16">
        <v>0</v>
      </c>
      <c r="AZ545" s="16">
        <v>0</v>
      </c>
      <c r="BA545" s="16">
        <v>0</v>
      </c>
      <c r="BB545" s="16">
        <v>0</v>
      </c>
      <c r="BC545" s="16">
        <v>0</v>
      </c>
      <c r="BD545" s="16">
        <v>0</v>
      </c>
      <c r="BE545" s="16">
        <v>0</v>
      </c>
      <c r="BF545" s="16">
        <v>0</v>
      </c>
      <c r="BG545" s="16">
        <v>0</v>
      </c>
      <c r="BH545" s="16">
        <v>0</v>
      </c>
      <c r="BI545" s="16">
        <v>0</v>
      </c>
      <c r="BJ545" s="16"/>
      <c r="BK545" s="16"/>
      <c r="BL545" s="16"/>
      <c r="BM545" s="16"/>
      <c r="BN545" s="16"/>
      <c r="BO545" s="16"/>
      <c r="BP545" s="16">
        <v>0</v>
      </c>
      <c r="BQ545" s="16">
        <v>0</v>
      </c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  <c r="BW545" s="16">
        <v>0</v>
      </c>
      <c r="BX545" s="16">
        <v>0</v>
      </c>
      <c r="BY545" s="16">
        <f t="shared" si="210"/>
        <v>0</v>
      </c>
      <c r="BZ545" s="16"/>
      <c r="CA545" s="35"/>
    </row>
    <row r="546" spans="1:79" ht="15">
      <c r="A546" s="36"/>
      <c r="B546" s="48" t="s">
        <v>224</v>
      </c>
      <c r="C546" s="31" t="s">
        <v>291</v>
      </c>
      <c r="D546" s="16">
        <v>0</v>
      </c>
      <c r="E546" s="16">
        <v>0</v>
      </c>
      <c r="F546" s="16">
        <f t="shared" si="198"/>
        <v>0</v>
      </c>
      <c r="G546" s="16">
        <f t="shared" si="199"/>
        <v>0</v>
      </c>
      <c r="H546" s="16">
        <f t="shared" si="200"/>
        <v>0</v>
      </c>
      <c r="I546" s="16">
        <f t="shared" si="201"/>
        <v>0</v>
      </c>
      <c r="J546" s="16">
        <f t="shared" si="202"/>
        <v>0</v>
      </c>
      <c r="K546" s="16">
        <f t="shared" si="203"/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0</v>
      </c>
      <c r="AM546" s="16">
        <v>0</v>
      </c>
      <c r="AN546" s="16">
        <v>0</v>
      </c>
      <c r="AO546" s="16">
        <f t="shared" si="204"/>
        <v>0</v>
      </c>
      <c r="AP546" s="16">
        <f t="shared" si="205"/>
        <v>0</v>
      </c>
      <c r="AQ546" s="16">
        <f t="shared" si="206"/>
        <v>0</v>
      </c>
      <c r="AR546" s="16">
        <f t="shared" si="207"/>
        <v>0</v>
      </c>
      <c r="AS546" s="16">
        <f t="shared" si="208"/>
        <v>0</v>
      </c>
      <c r="AT546" s="16">
        <f t="shared" si="209"/>
        <v>0</v>
      </c>
      <c r="AU546" s="16">
        <v>0</v>
      </c>
      <c r="AV546" s="16">
        <v>0</v>
      </c>
      <c r="AW546" s="16">
        <v>0</v>
      </c>
      <c r="AX546" s="16">
        <v>0</v>
      </c>
      <c r="AY546" s="16">
        <v>0</v>
      </c>
      <c r="AZ546" s="16">
        <v>0</v>
      </c>
      <c r="BA546" s="16">
        <v>0</v>
      </c>
      <c r="BB546" s="16">
        <v>0</v>
      </c>
      <c r="BC546" s="16">
        <v>0</v>
      </c>
      <c r="BD546" s="16">
        <v>0</v>
      </c>
      <c r="BE546" s="16">
        <v>0</v>
      </c>
      <c r="BF546" s="16">
        <v>0</v>
      </c>
      <c r="BG546" s="16">
        <v>0</v>
      </c>
      <c r="BH546" s="16">
        <v>0</v>
      </c>
      <c r="BI546" s="16">
        <v>0</v>
      </c>
      <c r="BJ546" s="16">
        <v>0</v>
      </c>
      <c r="BK546" s="16">
        <v>0</v>
      </c>
      <c r="BL546" s="16">
        <v>0</v>
      </c>
      <c r="BM546" s="16">
        <v>0</v>
      </c>
      <c r="BN546" s="16">
        <v>0</v>
      </c>
      <c r="BO546" s="16">
        <v>0</v>
      </c>
      <c r="BP546" s="16">
        <v>0</v>
      </c>
      <c r="BQ546" s="16">
        <v>0</v>
      </c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  <c r="BW546" s="16">
        <v>0</v>
      </c>
      <c r="BX546" s="16">
        <v>0</v>
      </c>
      <c r="BY546" s="16">
        <f t="shared" si="210"/>
        <v>0</v>
      </c>
      <c r="BZ546" s="16"/>
      <c r="CA546" s="35"/>
    </row>
    <row r="547" spans="1:79" ht="30">
      <c r="A547" s="36"/>
      <c r="B547" s="70" t="s">
        <v>630</v>
      </c>
      <c r="C547" s="31" t="s">
        <v>291</v>
      </c>
      <c r="D547" s="16">
        <v>0.506237</v>
      </c>
      <c r="E547" s="16">
        <v>0</v>
      </c>
      <c r="F547" s="16">
        <f t="shared" si="198"/>
        <v>0.506237</v>
      </c>
      <c r="G547" s="16">
        <f t="shared" si="199"/>
        <v>0</v>
      </c>
      <c r="H547" s="16">
        <f t="shared" si="200"/>
        <v>0</v>
      </c>
      <c r="I547" s="16">
        <f t="shared" si="201"/>
        <v>0</v>
      </c>
      <c r="J547" s="16">
        <f t="shared" si="202"/>
        <v>0</v>
      </c>
      <c r="K547" s="16">
        <f t="shared" si="203"/>
        <v>1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0.506237</v>
      </c>
      <c r="AB547" s="16">
        <v>0</v>
      </c>
      <c r="AC547" s="16">
        <v>0</v>
      </c>
      <c r="AD547" s="16">
        <v>0</v>
      </c>
      <c r="AE547" s="16">
        <v>0</v>
      </c>
      <c r="AF547" s="16">
        <v>1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0</v>
      </c>
      <c r="AO547" s="16">
        <f t="shared" si="204"/>
        <v>0.50758971</v>
      </c>
      <c r="AP547" s="16">
        <f t="shared" si="205"/>
        <v>0</v>
      </c>
      <c r="AQ547" s="16">
        <f t="shared" si="206"/>
        <v>0</v>
      </c>
      <c r="AR547" s="16">
        <f t="shared" si="207"/>
        <v>0</v>
      </c>
      <c r="AS547" s="16">
        <f t="shared" si="208"/>
        <v>0</v>
      </c>
      <c r="AT547" s="16">
        <f t="shared" si="209"/>
        <v>1</v>
      </c>
      <c r="AU547" s="16">
        <v>0</v>
      </c>
      <c r="AV547" s="16">
        <v>0</v>
      </c>
      <c r="AW547" s="16">
        <v>0</v>
      </c>
      <c r="AX547" s="16">
        <v>0</v>
      </c>
      <c r="AY547" s="16">
        <v>0</v>
      </c>
      <c r="AZ547" s="16">
        <v>0</v>
      </c>
      <c r="BA547" s="16">
        <v>0</v>
      </c>
      <c r="BB547" s="16">
        <v>0</v>
      </c>
      <c r="BC547" s="16">
        <v>0</v>
      </c>
      <c r="BD547" s="16">
        <v>0</v>
      </c>
      <c r="BE547" s="16">
        <v>0</v>
      </c>
      <c r="BF547" s="16">
        <v>0</v>
      </c>
      <c r="BG547" s="16">
        <v>0</v>
      </c>
      <c r="BH547" s="16">
        <v>0</v>
      </c>
      <c r="BI547" s="16">
        <v>0</v>
      </c>
      <c r="BJ547" s="16">
        <v>0.50758971</v>
      </c>
      <c r="BK547" s="16">
        <v>0</v>
      </c>
      <c r="BL547" s="16">
        <v>0</v>
      </c>
      <c r="BM547" s="16">
        <v>0</v>
      </c>
      <c r="BN547" s="16">
        <v>0</v>
      </c>
      <c r="BO547" s="16">
        <v>1</v>
      </c>
      <c r="BP547" s="16">
        <v>0</v>
      </c>
      <c r="BQ547" s="16">
        <v>0</v>
      </c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  <c r="BW547" s="16">
        <v>0</v>
      </c>
      <c r="BX547" s="16">
        <v>0</v>
      </c>
      <c r="BY547" s="16">
        <f t="shared" si="210"/>
        <v>0.0013527099999999237</v>
      </c>
      <c r="BZ547" s="16">
        <f>BY547/F547*100</f>
        <v>0.26720883696765024</v>
      </c>
      <c r="CA547" s="43"/>
    </row>
    <row r="548" spans="1:79" ht="30">
      <c r="A548" s="36"/>
      <c r="B548" s="70" t="s">
        <v>328</v>
      </c>
      <c r="C548" s="31" t="s">
        <v>291</v>
      </c>
      <c r="D548" s="16">
        <v>0.7481249999999999</v>
      </c>
      <c r="E548" s="16">
        <v>0</v>
      </c>
      <c r="F548" s="16">
        <f t="shared" si="198"/>
        <v>0.7481249999999999</v>
      </c>
      <c r="G548" s="16">
        <f t="shared" si="199"/>
        <v>0</v>
      </c>
      <c r="H548" s="16">
        <f t="shared" si="200"/>
        <v>0</v>
      </c>
      <c r="I548" s="16">
        <f t="shared" si="201"/>
        <v>0</v>
      </c>
      <c r="J548" s="16">
        <f t="shared" si="202"/>
        <v>0</v>
      </c>
      <c r="K548" s="16">
        <f t="shared" si="203"/>
        <v>3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0.7481249999999999</v>
      </c>
      <c r="AB548" s="16">
        <v>0</v>
      </c>
      <c r="AC548" s="16">
        <v>0</v>
      </c>
      <c r="AD548" s="16">
        <v>0</v>
      </c>
      <c r="AE548" s="16">
        <v>0</v>
      </c>
      <c r="AF548" s="16">
        <v>3</v>
      </c>
      <c r="AG548" s="16">
        <v>0</v>
      </c>
      <c r="AH548" s="16">
        <v>0</v>
      </c>
      <c r="AI548" s="16">
        <v>0</v>
      </c>
      <c r="AJ548" s="16">
        <v>0</v>
      </c>
      <c r="AK548" s="16">
        <v>0</v>
      </c>
      <c r="AL548" s="16">
        <v>0</v>
      </c>
      <c r="AM548" s="16">
        <v>0</v>
      </c>
      <c r="AN548" s="16">
        <v>0</v>
      </c>
      <c r="AO548" s="16">
        <f t="shared" si="204"/>
        <v>0.76381502</v>
      </c>
      <c r="AP548" s="16">
        <f t="shared" si="205"/>
        <v>0</v>
      </c>
      <c r="AQ548" s="16">
        <f t="shared" si="206"/>
        <v>0</v>
      </c>
      <c r="AR548" s="16">
        <f t="shared" si="207"/>
        <v>0</v>
      </c>
      <c r="AS548" s="16">
        <f t="shared" si="208"/>
        <v>0</v>
      </c>
      <c r="AT548" s="16">
        <f t="shared" si="209"/>
        <v>3</v>
      </c>
      <c r="AU548" s="16">
        <v>0</v>
      </c>
      <c r="AV548" s="16">
        <v>0</v>
      </c>
      <c r="AW548" s="16">
        <v>0</v>
      </c>
      <c r="AX548" s="16">
        <v>0</v>
      </c>
      <c r="AY548" s="16">
        <v>0</v>
      </c>
      <c r="AZ548" s="16">
        <v>0</v>
      </c>
      <c r="BA548" s="16">
        <v>0</v>
      </c>
      <c r="BB548" s="16">
        <v>0</v>
      </c>
      <c r="BC548" s="16">
        <v>0</v>
      </c>
      <c r="BD548" s="16">
        <v>0</v>
      </c>
      <c r="BE548" s="16">
        <v>0</v>
      </c>
      <c r="BF548" s="16">
        <v>0</v>
      </c>
      <c r="BG548" s="16">
        <v>0</v>
      </c>
      <c r="BH548" s="16">
        <v>0</v>
      </c>
      <c r="BI548" s="16">
        <v>0</v>
      </c>
      <c r="BJ548" s="16">
        <v>0.76381502</v>
      </c>
      <c r="BK548" s="16">
        <v>0</v>
      </c>
      <c r="BL548" s="16">
        <v>0</v>
      </c>
      <c r="BM548" s="16">
        <v>0</v>
      </c>
      <c r="BN548" s="16">
        <v>0</v>
      </c>
      <c r="BO548" s="16">
        <v>3</v>
      </c>
      <c r="BP548" s="16">
        <v>0</v>
      </c>
      <c r="BQ548" s="16">
        <v>0</v>
      </c>
      <c r="BR548" s="16">
        <v>0</v>
      </c>
      <c r="BS548" s="16">
        <v>0</v>
      </c>
      <c r="BT548" s="16">
        <v>0</v>
      </c>
      <c r="BU548" s="16">
        <v>0</v>
      </c>
      <c r="BV548" s="16">
        <v>0</v>
      </c>
      <c r="BW548" s="16">
        <v>0</v>
      </c>
      <c r="BX548" s="16">
        <v>0</v>
      </c>
      <c r="BY548" s="16">
        <f t="shared" si="210"/>
        <v>0.015690020000000082</v>
      </c>
      <c r="BZ548" s="16">
        <f>BY548/F548*100</f>
        <v>2.0972457811194762</v>
      </c>
      <c r="CA548" s="35"/>
    </row>
    <row r="549" spans="1:79" ht="30">
      <c r="A549" s="36"/>
      <c r="B549" s="70" t="s">
        <v>631</v>
      </c>
      <c r="C549" s="31" t="s">
        <v>291</v>
      </c>
      <c r="D549" s="16">
        <v>0</v>
      </c>
      <c r="E549" s="16">
        <v>0</v>
      </c>
      <c r="F549" s="16">
        <f t="shared" si="198"/>
        <v>0</v>
      </c>
      <c r="G549" s="16">
        <f t="shared" si="199"/>
        <v>0</v>
      </c>
      <c r="H549" s="16">
        <f t="shared" si="200"/>
        <v>0</v>
      </c>
      <c r="I549" s="16">
        <f t="shared" si="201"/>
        <v>0</v>
      </c>
      <c r="J549" s="16">
        <f t="shared" si="202"/>
        <v>0</v>
      </c>
      <c r="K549" s="16">
        <f t="shared" si="203"/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  <c r="AH549" s="16">
        <v>0</v>
      </c>
      <c r="AI549" s="16">
        <v>0</v>
      </c>
      <c r="AJ549" s="16">
        <v>0</v>
      </c>
      <c r="AK549" s="16">
        <v>0</v>
      </c>
      <c r="AL549" s="16">
        <v>0</v>
      </c>
      <c r="AM549" s="16">
        <v>0</v>
      </c>
      <c r="AN549" s="16">
        <v>0</v>
      </c>
      <c r="AO549" s="16">
        <f t="shared" si="204"/>
        <v>0</v>
      </c>
      <c r="AP549" s="16">
        <f t="shared" si="205"/>
        <v>0</v>
      </c>
      <c r="AQ549" s="16">
        <f t="shared" si="206"/>
        <v>0</v>
      </c>
      <c r="AR549" s="16">
        <f t="shared" si="207"/>
        <v>0</v>
      </c>
      <c r="AS549" s="16">
        <f t="shared" si="208"/>
        <v>0</v>
      </c>
      <c r="AT549" s="16">
        <f t="shared" si="209"/>
        <v>0</v>
      </c>
      <c r="AU549" s="16">
        <v>0</v>
      </c>
      <c r="AV549" s="16">
        <v>0</v>
      </c>
      <c r="AW549" s="16">
        <v>0</v>
      </c>
      <c r="AX549" s="16">
        <v>0</v>
      </c>
      <c r="AY549" s="16">
        <v>0</v>
      </c>
      <c r="AZ549" s="16">
        <v>0</v>
      </c>
      <c r="BA549" s="16">
        <v>0</v>
      </c>
      <c r="BB549" s="16">
        <v>0</v>
      </c>
      <c r="BC549" s="16">
        <v>0</v>
      </c>
      <c r="BD549" s="16">
        <v>0</v>
      </c>
      <c r="BE549" s="16">
        <v>0</v>
      </c>
      <c r="BF549" s="16">
        <v>0</v>
      </c>
      <c r="BG549" s="16">
        <v>0</v>
      </c>
      <c r="BH549" s="16">
        <v>0</v>
      </c>
      <c r="BI549" s="16">
        <v>0</v>
      </c>
      <c r="BJ549" s="16">
        <v>0</v>
      </c>
      <c r="BK549" s="16">
        <v>0</v>
      </c>
      <c r="BL549" s="16">
        <v>0</v>
      </c>
      <c r="BM549" s="16">
        <v>0</v>
      </c>
      <c r="BN549" s="16">
        <v>0</v>
      </c>
      <c r="BO549" s="16">
        <v>0</v>
      </c>
      <c r="BP549" s="16">
        <v>0</v>
      </c>
      <c r="BQ549" s="16">
        <v>0</v>
      </c>
      <c r="BR549" s="16">
        <v>0</v>
      </c>
      <c r="BS549" s="16">
        <v>0</v>
      </c>
      <c r="BT549" s="16">
        <v>0</v>
      </c>
      <c r="BU549" s="16">
        <v>0</v>
      </c>
      <c r="BV549" s="16">
        <v>0</v>
      </c>
      <c r="BW549" s="16">
        <v>0</v>
      </c>
      <c r="BX549" s="16">
        <v>0</v>
      </c>
      <c r="BY549" s="16">
        <f t="shared" si="210"/>
        <v>0</v>
      </c>
      <c r="BZ549" s="16"/>
      <c r="CA549" s="35"/>
    </row>
    <row r="550" spans="1:79" ht="15">
      <c r="A550" s="36"/>
      <c r="B550" s="48" t="s">
        <v>168</v>
      </c>
      <c r="C550" s="31" t="s">
        <v>291</v>
      </c>
      <c r="D550" s="16">
        <v>0</v>
      </c>
      <c r="E550" s="16">
        <v>0</v>
      </c>
      <c r="F550" s="16">
        <f t="shared" si="198"/>
        <v>0</v>
      </c>
      <c r="G550" s="16">
        <f t="shared" si="199"/>
        <v>0</v>
      </c>
      <c r="H550" s="16">
        <f t="shared" si="200"/>
        <v>0</v>
      </c>
      <c r="I550" s="16">
        <f t="shared" si="201"/>
        <v>0</v>
      </c>
      <c r="J550" s="16">
        <f t="shared" si="202"/>
        <v>0</v>
      </c>
      <c r="K550" s="16">
        <f t="shared" si="203"/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  <c r="AI550" s="16">
        <v>0</v>
      </c>
      <c r="AJ550" s="16">
        <v>0</v>
      </c>
      <c r="AK550" s="16">
        <v>0</v>
      </c>
      <c r="AL550" s="16">
        <v>0</v>
      </c>
      <c r="AM550" s="16">
        <v>0</v>
      </c>
      <c r="AN550" s="16">
        <v>0</v>
      </c>
      <c r="AO550" s="16">
        <f t="shared" si="204"/>
        <v>0</v>
      </c>
      <c r="AP550" s="16">
        <f t="shared" si="205"/>
        <v>0</v>
      </c>
      <c r="AQ550" s="16">
        <f t="shared" si="206"/>
        <v>0</v>
      </c>
      <c r="AR550" s="16">
        <f t="shared" si="207"/>
        <v>0</v>
      </c>
      <c r="AS550" s="16">
        <f t="shared" si="208"/>
        <v>0</v>
      </c>
      <c r="AT550" s="16">
        <f t="shared" si="209"/>
        <v>0</v>
      </c>
      <c r="AU550" s="16">
        <v>0</v>
      </c>
      <c r="AV550" s="16">
        <v>0</v>
      </c>
      <c r="AW550" s="16">
        <v>0</v>
      </c>
      <c r="AX550" s="16">
        <v>0</v>
      </c>
      <c r="AY550" s="16">
        <v>0</v>
      </c>
      <c r="AZ550" s="16">
        <v>0</v>
      </c>
      <c r="BA550" s="16">
        <v>0</v>
      </c>
      <c r="BB550" s="16">
        <v>0</v>
      </c>
      <c r="BC550" s="16">
        <v>0</v>
      </c>
      <c r="BD550" s="16">
        <v>0</v>
      </c>
      <c r="BE550" s="16">
        <v>0</v>
      </c>
      <c r="BF550" s="16">
        <v>0</v>
      </c>
      <c r="BG550" s="16">
        <v>0</v>
      </c>
      <c r="BH550" s="16">
        <v>0</v>
      </c>
      <c r="BI550" s="16">
        <v>0</v>
      </c>
      <c r="BJ550" s="16">
        <v>0</v>
      </c>
      <c r="BK550" s="16">
        <v>0</v>
      </c>
      <c r="BL550" s="16">
        <v>0</v>
      </c>
      <c r="BM550" s="16">
        <v>0</v>
      </c>
      <c r="BN550" s="16">
        <v>0</v>
      </c>
      <c r="BO550" s="16">
        <v>0</v>
      </c>
      <c r="BP550" s="16">
        <v>0</v>
      </c>
      <c r="BQ550" s="16">
        <v>0</v>
      </c>
      <c r="BR550" s="16">
        <v>0</v>
      </c>
      <c r="BS550" s="16">
        <v>0</v>
      </c>
      <c r="BT550" s="16">
        <v>0</v>
      </c>
      <c r="BU550" s="16">
        <v>0</v>
      </c>
      <c r="BV550" s="16">
        <v>0</v>
      </c>
      <c r="BW550" s="16">
        <v>0</v>
      </c>
      <c r="BX550" s="16">
        <v>0</v>
      </c>
      <c r="BY550" s="16">
        <f t="shared" si="210"/>
        <v>0</v>
      </c>
      <c r="BZ550" s="16"/>
      <c r="CA550" s="35"/>
    </row>
    <row r="551" spans="1:79" ht="30">
      <c r="A551" s="36"/>
      <c r="B551" s="47" t="s">
        <v>632</v>
      </c>
      <c r="C551" s="31" t="s">
        <v>291</v>
      </c>
      <c r="D551" s="16">
        <v>0</v>
      </c>
      <c r="E551" s="16">
        <v>0</v>
      </c>
      <c r="F551" s="16">
        <f t="shared" si="198"/>
        <v>0</v>
      </c>
      <c r="G551" s="16">
        <f t="shared" si="199"/>
        <v>0</v>
      </c>
      <c r="H551" s="16">
        <f t="shared" si="200"/>
        <v>0</v>
      </c>
      <c r="I551" s="16">
        <f t="shared" si="201"/>
        <v>0</v>
      </c>
      <c r="J551" s="16">
        <f t="shared" si="202"/>
        <v>0</v>
      </c>
      <c r="K551" s="16">
        <f t="shared" si="203"/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0</v>
      </c>
      <c r="AJ551" s="16">
        <v>0</v>
      </c>
      <c r="AK551" s="16">
        <v>0</v>
      </c>
      <c r="AL551" s="16">
        <v>0</v>
      </c>
      <c r="AM551" s="16">
        <v>0</v>
      </c>
      <c r="AN551" s="16">
        <v>0</v>
      </c>
      <c r="AO551" s="16">
        <f t="shared" si="204"/>
        <v>0</v>
      </c>
      <c r="AP551" s="16">
        <f t="shared" si="205"/>
        <v>0</v>
      </c>
      <c r="AQ551" s="16">
        <f t="shared" si="206"/>
        <v>0</v>
      </c>
      <c r="AR551" s="16">
        <f t="shared" si="207"/>
        <v>0</v>
      </c>
      <c r="AS551" s="16">
        <f t="shared" si="208"/>
        <v>0</v>
      </c>
      <c r="AT551" s="16">
        <f t="shared" si="209"/>
        <v>0</v>
      </c>
      <c r="AU551" s="16">
        <v>0</v>
      </c>
      <c r="AV551" s="16">
        <v>0</v>
      </c>
      <c r="AW551" s="16">
        <v>0</v>
      </c>
      <c r="AX551" s="16">
        <v>0</v>
      </c>
      <c r="AY551" s="16">
        <v>0</v>
      </c>
      <c r="AZ551" s="16">
        <v>0</v>
      </c>
      <c r="BA551" s="16">
        <v>0</v>
      </c>
      <c r="BB551" s="16">
        <v>0</v>
      </c>
      <c r="BC551" s="16">
        <v>0</v>
      </c>
      <c r="BD551" s="16">
        <v>0</v>
      </c>
      <c r="BE551" s="16">
        <v>0</v>
      </c>
      <c r="BF551" s="16">
        <v>0</v>
      </c>
      <c r="BG551" s="16">
        <v>0</v>
      </c>
      <c r="BH551" s="16">
        <v>0</v>
      </c>
      <c r="BI551" s="16">
        <v>0</v>
      </c>
      <c r="BJ551" s="16">
        <v>0</v>
      </c>
      <c r="BK551" s="16">
        <v>0</v>
      </c>
      <c r="BL551" s="16">
        <v>0</v>
      </c>
      <c r="BM551" s="16">
        <v>0</v>
      </c>
      <c r="BN551" s="16">
        <v>0</v>
      </c>
      <c r="BO551" s="16">
        <v>0</v>
      </c>
      <c r="BP551" s="16">
        <v>0</v>
      </c>
      <c r="BQ551" s="16">
        <v>0</v>
      </c>
      <c r="BR551" s="16">
        <v>0</v>
      </c>
      <c r="BS551" s="16">
        <v>0</v>
      </c>
      <c r="BT551" s="16">
        <v>0</v>
      </c>
      <c r="BU551" s="16">
        <v>0</v>
      </c>
      <c r="BV551" s="16">
        <v>0</v>
      </c>
      <c r="BW551" s="16">
        <v>0</v>
      </c>
      <c r="BX551" s="16">
        <v>0</v>
      </c>
      <c r="BY551" s="16">
        <f t="shared" si="210"/>
        <v>0</v>
      </c>
      <c r="BZ551" s="16"/>
      <c r="CA551" s="35"/>
    </row>
    <row r="552" spans="1:79" ht="15">
      <c r="A552" s="36"/>
      <c r="B552" s="48" t="s">
        <v>225</v>
      </c>
      <c r="C552" s="31"/>
      <c r="D552" s="16">
        <v>0</v>
      </c>
      <c r="E552" s="16">
        <v>0</v>
      </c>
      <c r="F552" s="16">
        <f t="shared" si="198"/>
        <v>0</v>
      </c>
      <c r="G552" s="16">
        <f t="shared" si="199"/>
        <v>0</v>
      </c>
      <c r="H552" s="16">
        <f t="shared" si="200"/>
        <v>0</v>
      </c>
      <c r="I552" s="16">
        <f t="shared" si="201"/>
        <v>0</v>
      </c>
      <c r="J552" s="16">
        <f t="shared" si="202"/>
        <v>0</v>
      </c>
      <c r="K552" s="16">
        <f t="shared" si="203"/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0</v>
      </c>
      <c r="AJ552" s="16">
        <v>0</v>
      </c>
      <c r="AK552" s="16">
        <v>0</v>
      </c>
      <c r="AL552" s="16">
        <v>0</v>
      </c>
      <c r="AM552" s="16">
        <v>0</v>
      </c>
      <c r="AN552" s="16">
        <v>0</v>
      </c>
      <c r="AO552" s="16">
        <f t="shared" si="204"/>
        <v>0</v>
      </c>
      <c r="AP552" s="16">
        <f t="shared" si="205"/>
        <v>0</v>
      </c>
      <c r="AQ552" s="16">
        <f t="shared" si="206"/>
        <v>0</v>
      </c>
      <c r="AR552" s="16">
        <f t="shared" si="207"/>
        <v>0</v>
      </c>
      <c r="AS552" s="16">
        <f t="shared" si="208"/>
        <v>0</v>
      </c>
      <c r="AT552" s="16">
        <f t="shared" si="209"/>
        <v>0</v>
      </c>
      <c r="AU552" s="16">
        <v>0</v>
      </c>
      <c r="AV552" s="16">
        <v>0</v>
      </c>
      <c r="AW552" s="16">
        <v>0</v>
      </c>
      <c r="AX552" s="16">
        <v>0</v>
      </c>
      <c r="AY552" s="16">
        <v>0</v>
      </c>
      <c r="AZ552" s="16">
        <v>0</v>
      </c>
      <c r="BA552" s="16">
        <v>0</v>
      </c>
      <c r="BB552" s="16">
        <v>0</v>
      </c>
      <c r="BC552" s="16">
        <v>0</v>
      </c>
      <c r="BD552" s="16">
        <v>0</v>
      </c>
      <c r="BE552" s="16">
        <v>0</v>
      </c>
      <c r="BF552" s="16">
        <v>0</v>
      </c>
      <c r="BG552" s="16">
        <v>0</v>
      </c>
      <c r="BH552" s="16">
        <v>0</v>
      </c>
      <c r="BI552" s="16">
        <v>0</v>
      </c>
      <c r="BJ552" s="16">
        <v>0</v>
      </c>
      <c r="BK552" s="16">
        <v>0</v>
      </c>
      <c r="BL552" s="16">
        <v>0</v>
      </c>
      <c r="BM552" s="16">
        <v>0</v>
      </c>
      <c r="BN552" s="16">
        <v>0</v>
      </c>
      <c r="BO552" s="16">
        <v>0</v>
      </c>
      <c r="BP552" s="16">
        <v>0</v>
      </c>
      <c r="BQ552" s="16">
        <v>0</v>
      </c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  <c r="BW552" s="16">
        <v>0</v>
      </c>
      <c r="BX552" s="16">
        <v>0</v>
      </c>
      <c r="BY552" s="16">
        <f t="shared" si="210"/>
        <v>0</v>
      </c>
      <c r="BZ552" s="16"/>
      <c r="CA552" s="35"/>
    </row>
    <row r="553" spans="1:79" ht="30">
      <c r="A553" s="36"/>
      <c r="B553" s="47" t="s">
        <v>292</v>
      </c>
      <c r="C553" s="31" t="s">
        <v>291</v>
      </c>
      <c r="D553" s="16">
        <v>0.351279</v>
      </c>
      <c r="E553" s="16">
        <v>0</v>
      </c>
      <c r="F553" s="16">
        <f t="shared" si="198"/>
        <v>0.351279</v>
      </c>
      <c r="G553" s="16">
        <f t="shared" si="199"/>
        <v>0</v>
      </c>
      <c r="H553" s="16">
        <f t="shared" si="200"/>
        <v>0</v>
      </c>
      <c r="I553" s="16">
        <f t="shared" si="201"/>
        <v>0</v>
      </c>
      <c r="J553" s="16">
        <f t="shared" si="202"/>
        <v>0</v>
      </c>
      <c r="K553" s="16">
        <f t="shared" si="203"/>
        <v>1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  <c r="AH553" s="16">
        <v>0.351279</v>
      </c>
      <c r="AI553" s="16">
        <v>0</v>
      </c>
      <c r="AJ553" s="16">
        <v>0</v>
      </c>
      <c r="AK553" s="16">
        <v>0</v>
      </c>
      <c r="AL553" s="16">
        <v>0</v>
      </c>
      <c r="AM553" s="16">
        <v>1</v>
      </c>
      <c r="AN553" s="16">
        <v>0</v>
      </c>
      <c r="AO553" s="16">
        <f t="shared" si="204"/>
        <v>0</v>
      </c>
      <c r="AP553" s="16">
        <f t="shared" si="205"/>
        <v>0</v>
      </c>
      <c r="AQ553" s="16">
        <f t="shared" si="206"/>
        <v>0</v>
      </c>
      <c r="AR553" s="16">
        <f t="shared" si="207"/>
        <v>0</v>
      </c>
      <c r="AS553" s="16">
        <f t="shared" si="208"/>
        <v>0</v>
      </c>
      <c r="AT553" s="16">
        <f t="shared" si="209"/>
        <v>0</v>
      </c>
      <c r="AU553" s="16">
        <v>0</v>
      </c>
      <c r="AV553" s="16">
        <v>0</v>
      </c>
      <c r="AW553" s="16">
        <v>0</v>
      </c>
      <c r="AX553" s="16">
        <v>0</v>
      </c>
      <c r="AY553" s="16">
        <v>0</v>
      </c>
      <c r="AZ553" s="16">
        <v>0</v>
      </c>
      <c r="BA553" s="16">
        <v>0</v>
      </c>
      <c r="BB553" s="16">
        <v>0</v>
      </c>
      <c r="BC553" s="16">
        <v>0</v>
      </c>
      <c r="BD553" s="16">
        <v>0</v>
      </c>
      <c r="BE553" s="16">
        <v>0</v>
      </c>
      <c r="BF553" s="16">
        <v>0</v>
      </c>
      <c r="BG553" s="16">
        <v>0</v>
      </c>
      <c r="BH553" s="16">
        <v>0</v>
      </c>
      <c r="BI553" s="16">
        <v>0</v>
      </c>
      <c r="BJ553" s="16">
        <v>0</v>
      </c>
      <c r="BK553" s="16">
        <v>0</v>
      </c>
      <c r="BL553" s="16">
        <v>0</v>
      </c>
      <c r="BM553" s="16">
        <v>0</v>
      </c>
      <c r="BN553" s="16">
        <v>0</v>
      </c>
      <c r="BO553" s="16">
        <v>0</v>
      </c>
      <c r="BP553" s="16">
        <v>0</v>
      </c>
      <c r="BQ553" s="16">
        <v>0</v>
      </c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  <c r="BW553" s="16">
        <v>0</v>
      </c>
      <c r="BX553" s="16">
        <v>0</v>
      </c>
      <c r="BY553" s="16">
        <f t="shared" si="210"/>
        <v>-0.351279</v>
      </c>
      <c r="BZ553" s="16">
        <f>BY553/F553*100</f>
        <v>-100</v>
      </c>
      <c r="CA553" s="35" t="s">
        <v>663</v>
      </c>
    </row>
  </sheetData>
  <sheetProtection/>
  <autoFilter ref="A19:CA553"/>
  <mergeCells count="40"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3" max="78" man="1"/>
  </rowBreaks>
  <colBreaks count="1" manualBreakCount="1">
    <brk id="67" max="5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2021-11-09T15:06:22Z</cp:lastPrinted>
  <dcterms:created xsi:type="dcterms:W3CDTF">2011-01-11T10:25:48Z</dcterms:created>
  <dcterms:modified xsi:type="dcterms:W3CDTF">2022-02-14T05:57:18Z</dcterms:modified>
  <cp:category/>
  <cp:version/>
  <cp:contentType/>
  <cp:contentStatus/>
</cp:coreProperties>
</file>