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20" windowWidth="20610" windowHeight="11835" activeTab="0"/>
  </bookViews>
  <sheets>
    <sheet name="стр.1_2" sheetId="1" r:id="rId1"/>
  </sheets>
  <definedNames>
    <definedName name="_xlnm._FilterDatabase" localSheetId="0" hidden="1">'стр.1_2'!$A$19:$CA$433</definedName>
    <definedName name="TABLE" localSheetId="0">'стр.1_2'!#REF!</definedName>
    <definedName name="TABLE_2" localSheetId="0">'стр.1_2'!#REF!</definedName>
    <definedName name="_xlnm.Print_Area" localSheetId="0">'стр.1_2'!$A$1:$CA$433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<sst xmlns="http://schemas.openxmlformats.org/spreadsheetml/2006/main" count="1103" uniqueCount="557">
  <si>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</si>
  <si>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</si>
  <si>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</si>
  <si>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</si>
  <si>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</si>
  <si>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</si>
  <si>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</si>
  <si>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</si>
  <si>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</si>
  <si>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</si>
  <si>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</si>
  <si>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</si>
  <si>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</si>
  <si>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</si>
  <si>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</si>
  <si>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</si>
  <si>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</si>
  <si>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</si>
  <si>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</si>
  <si>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</si>
  <si>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</si>
  <si>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</si>
  <si>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</si>
  <si>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</si>
  <si>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</si>
  <si>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</si>
  <si>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</si>
  <si>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</si>
  <si>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</si>
  <si>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</si>
  <si>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</si>
  <si>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</si>
  <si>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</si>
  <si>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</si>
  <si>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</si>
  <si>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</si>
  <si>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</si>
  <si>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</si>
  <si>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</si>
  <si>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</si>
  <si>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</si>
  <si>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</si>
  <si>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</si>
  <si>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</si>
  <si>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</si>
  <si>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</si>
  <si>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</si>
  <si>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</si>
  <si>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</si>
  <si>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</si>
  <si>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</si>
  <si>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</si>
  <si>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</si>
  <si>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</si>
  <si>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</si>
  <si>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</si>
  <si>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</si>
  <si>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</si>
  <si>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</si>
  <si>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</si>
  <si>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</si>
  <si>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</si>
  <si>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</si>
  <si>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</si>
  <si>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</si>
  <si>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</si>
  <si>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</si>
  <si>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</si>
  <si>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</si>
  <si>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</si>
  <si>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</si>
  <si>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</si>
  <si>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</si>
  <si>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</si>
  <si>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</si>
  <si>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</si>
  <si>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</si>
  <si>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</si>
  <si>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</si>
  <si>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</si>
  <si>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</si>
  <si>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</si>
  <si>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</si>
  <si>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</si>
  <si>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</si>
  <si>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</si>
  <si>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</si>
  <si>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</si>
  <si>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</si>
  <si>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</si>
  <si>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</si>
  <si>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</si>
  <si>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</si>
  <si>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</si>
  <si>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</si>
  <si>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</si>
  <si>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</si>
  <si>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</si>
  <si>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</si>
  <si>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</si>
  <si>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</si>
  <si>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</si>
  <si>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</si>
  <si>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</si>
  <si>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</si>
  <si>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</si>
  <si>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</si>
  <si>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</si>
  <si>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</si>
  <si>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</si>
  <si>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</si>
  <si>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</si>
  <si>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</si>
  <si>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</si>
  <si>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</si>
  <si>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</si>
  <si>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</si>
  <si>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</si>
  <si>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</si>
  <si>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</si>
  <si>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</si>
  <si>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</si>
  <si>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</si>
  <si>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</si>
  <si>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</si>
  <si>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</si>
  <si>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</si>
  <si>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</si>
  <si>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</si>
  <si>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</si>
  <si>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</si>
  <si>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</si>
  <si>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</si>
  <si>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</si>
  <si>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</si>
  <si>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</si>
  <si>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</si>
  <si>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</si>
  <si>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</si>
  <si>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</si>
  <si>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</si>
  <si>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</si>
  <si>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</si>
  <si>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</si>
  <si>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</si>
  <si>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</si>
  <si>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</si>
  <si>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</si>
  <si>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</si>
  <si>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</si>
  <si>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</si>
  <si>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</si>
  <si>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</si>
  <si>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</si>
  <si>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</si>
  <si>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</si>
  <si>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</si>
  <si>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</si>
  <si>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</si>
  <si>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</si>
  <si>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</si>
  <si>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</si>
  <si>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</si>
  <si>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</si>
  <si>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</si>
  <si>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</si>
  <si>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</si>
  <si>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</si>
  <si>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</si>
  <si>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</si>
  <si>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</si>
  <si>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</si>
  <si>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</si>
  <si>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</si>
  <si>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</si>
  <si>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</si>
  <si>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</si>
  <si>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</si>
  <si>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</si>
  <si>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</si>
  <si>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</si>
  <si>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</si>
  <si>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</si>
  <si>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</si>
  <si>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</si>
  <si>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</si>
  <si>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</si>
  <si>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</si>
  <si>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</si>
  <si>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</si>
  <si>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</si>
  <si>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</si>
  <si>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</si>
  <si>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</si>
  <si>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</si>
  <si>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</si>
  <si>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</si>
  <si>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</si>
  <si>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</si>
  <si>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</si>
  <si>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</si>
  <si>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</si>
  <si>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</si>
  <si>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</si>
  <si>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</si>
  <si>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</si>
  <si>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</si>
  <si>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</si>
  <si>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</si>
  <si>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</si>
  <si>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</si>
  <si>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</si>
  <si>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</si>
  <si>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</si>
  <si>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</si>
  <si>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</si>
  <si>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</si>
  <si>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</si>
  <si>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</si>
  <si>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</si>
  <si>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</si>
  <si>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</si>
  <si>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</si>
  <si>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</si>
  <si>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</si>
  <si>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</si>
  <si>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</si>
  <si>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</si>
  <si>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</si>
  <si>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</si>
  <si>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</si>
  <si>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</si>
  <si>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</si>
  <si>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</si>
  <si>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</si>
  <si>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</si>
  <si>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</si>
  <si>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</si>
  <si>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</si>
  <si>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</si>
  <si>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</si>
  <si>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</si>
  <si>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</si>
  <si>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</si>
  <si>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</si>
  <si>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</si>
  <si>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</si>
  <si>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</si>
  <si>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</si>
  <si>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</si>
  <si>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</si>
  <si>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</si>
  <si>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</si>
  <si>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</si>
  <si>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</si>
  <si>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</si>
  <si>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</si>
  <si>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</si>
  <si>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</si>
  <si>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</si>
  <si>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</si>
  <si>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</si>
  <si>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</si>
  <si>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</si>
  <si>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</si>
  <si>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</si>
  <si>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</si>
  <si>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</si>
  <si>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</si>
  <si>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</si>
  <si>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</si>
  <si>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</si>
  <si>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</si>
  <si>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</si>
  <si>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</si>
  <si>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</si>
  <si>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</si>
  <si>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</si>
  <si>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</si>
  <si>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</si>
  <si>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</si>
  <si>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</si>
  <si>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</si>
  <si>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</si>
  <si>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</si>
  <si>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</si>
  <si>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</si>
  <si>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</si>
  <si>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</si>
  <si>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</si>
  <si>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</si>
  <si>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</si>
  <si>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</si>
  <si>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</si>
  <si>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</si>
  <si>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</si>
  <si>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</si>
  <si>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</si>
  <si>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</si>
  <si>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</si>
  <si>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</si>
  <si>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</si>
  <si>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</si>
  <si>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</si>
  <si>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</si>
  <si>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</si>
  <si>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</si>
  <si>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</si>
  <si>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</si>
  <si>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</si>
  <si>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</si>
  <si>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</si>
  <si>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</si>
  <si>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</si>
  <si>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</si>
  <si>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</si>
  <si>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</si>
  <si>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</si>
  <si>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</si>
  <si>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</si>
  <si>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</si>
  <si>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</si>
  <si>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</si>
  <si>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</si>
  <si>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</si>
  <si>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</si>
  <si>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</si>
  <si>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</si>
  <si>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</si>
  <si>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</si>
  <si>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</si>
  <si>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</si>
  <si>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</si>
  <si>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</si>
  <si>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</si>
  <si>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</si>
  <si>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</si>
  <si>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</si>
  <si>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</si>
  <si>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</si>
  <si>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</si>
  <si>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</si>
  <si>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</si>
  <si>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</si>
  <si>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</si>
  <si>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</si>
  <si>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</si>
  <si>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</si>
  <si>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</si>
  <si>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</si>
  <si>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</si>
  <si>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</si>
  <si>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</si>
  <si>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</si>
  <si>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</si>
  <si>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</si>
  <si>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</si>
  <si>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</si>
  <si>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</si>
  <si>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</si>
  <si>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</si>
  <si>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</si>
  <si>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</si>
  <si>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</si>
  <si>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</si>
  <si>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</si>
  <si>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</si>
  <si>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</si>
  <si>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</si>
  <si>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</si>
  <si>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</si>
  <si>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</si>
  <si>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</si>
  <si>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</si>
  <si>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</si>
  <si>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</si>
  <si>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</si>
  <si>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</si>
  <si>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</si>
  <si>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</si>
  <si>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</si>
  <si>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</si>
  <si>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</si>
  <si>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</si>
  <si>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</si>
  <si>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</si>
  <si>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</si>
  <si>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</si>
  <si>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</si>
  <si>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</si>
  <si>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</si>
  <si>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</si>
  <si>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</si>
  <si>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</si>
  <si>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</si>
  <si>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</si>
  <si>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</si>
  <si>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</si>
  <si>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</si>
  <si>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</si>
  <si>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</si>
  <si>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</si>
  <si>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</si>
  <si>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</si>
  <si>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</si>
  <si>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</si>
  <si>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</si>
  <si>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</si>
  <si>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</si>
  <si>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</si>
  <si>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</si>
  <si>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</si>
  <si>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</si>
  <si>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</si>
  <si>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</si>
  <si>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</si>
  <si>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</si>
  <si>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</si>
  <si>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</si>
  <si>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</si>
  <si>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</si>
  <si>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</si>
  <si>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</si>
  <si>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</si>
  <si>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</si>
  <si>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</si>
  <si>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</si>
  <si>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</si>
  <si>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</si>
  <si>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</si>
  <si>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</si>
  <si>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</si>
  <si>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</si>
  <si>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</si>
  <si>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</si>
  <si>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</si>
  <si>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</si>
  <si>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</si>
  <si>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</si>
  <si>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</si>
  <si>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</si>
  <si>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</si>
  <si>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</si>
  <si>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</si>
  <si>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</si>
  <si>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</si>
  <si>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</si>
  <si>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</si>
  <si>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</si>
  <si>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</si>
  <si>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</si>
  <si>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</si>
  <si>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</si>
  <si>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</si>
  <si>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</si>
  <si>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</si>
  <si>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</si>
  <si>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</si>
  <si>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</si>
  <si>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</si>
  <si>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</si>
  <si>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</si>
  <si>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</si>
  <si>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</si>
  <si>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</si>
  <si>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</si>
  <si>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</si>
  <si>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</si>
  <si>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</si>
  <si>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</si>
  <si>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</si>
  <si>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</si>
  <si>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</si>
  <si>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</si>
  <si>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</si>
  <si>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</si>
  <si>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</si>
  <si>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</si>
  <si>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</si>
  <si>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</si>
  <si>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</si>
  <si>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</si>
  <si>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</si>
  <si>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</si>
  <si>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</si>
  <si>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</si>
  <si>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</si>
  <si>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</si>
  <si>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</si>
  <si>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</si>
  <si>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</si>
  <si>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</si>
  <si>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</si>
  <si>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</si>
  <si>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</si>
  <si>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</si>
  <si>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</si>
  <si>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</si>
  <si>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</si>
  <si>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</si>
  <si>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</si>
  <si>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</si>
  <si>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</si>
  <si>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</si>
  <si>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</si>
  <si>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</si>
  <si>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</si>
  <si>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</si>
  <si>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</si>
  <si>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</si>
  <si>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</si>
  <si>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</si>
  <si>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</si>
  <si>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</si>
  <si>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</si>
  <si>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</si>
  <si>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</si>
  <si>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</si>
  <si>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</si>
  <si>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</si>
  <si>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</si>
  <si>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</si>
  <si>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</si>
  <si>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</si>
  <si>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</si>
  <si>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</si>
  <si>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</si>
  <si>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</si>
  <si>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</si>
  <si>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</si>
  <si>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</si>
  <si>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</si>
  <si>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</si>
  <si>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</si>
  <si>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</si>
  <si>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</si>
  <si>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стоимость сложилась по результатам торгов</t>
  </si>
  <si>
    <t>мероприятие 4квартала</t>
  </si>
  <si>
    <t>Мероприятие 4 квартала</t>
  </si>
  <si>
    <t>Перенос выполнения на 4 квартал</t>
  </si>
  <si>
    <t>мероприятие 4 квартала</t>
  </si>
  <si>
    <t>не завершенное новое строительство</t>
  </si>
  <si>
    <t>3</t>
  </si>
  <si>
    <t xml:space="preserve">активов к бухгалтерскому учету в 2022 году </t>
  </si>
  <si>
    <t>не завершенная реконструкция</t>
  </si>
  <si>
    <t>Стоимость оборудования сложилась по результатам торгов</t>
  </si>
  <si>
    <t>Несвоевременная поставка оборудования</t>
  </si>
  <si>
    <t>Изменение технического решения по результатам проведения контрольных замеров нагрузок.</t>
  </si>
  <si>
    <t>Изменение проектного решения в связи с изменение длины трассы. Стоимость материалов сложилась по результатам торгов</t>
  </si>
  <si>
    <t>Стоимиость материалов сложилась по результатам торгов</t>
  </si>
  <si>
    <t>Перенос плана на 4 квартал</t>
  </si>
  <si>
    <t>Стоимость материалов сложилась по результатам торгов</t>
  </si>
  <si>
    <t>Изменение проектного решения в связи с изменение длины трассы, увеличение количесва проколов. Стоимость материалов сложилась по результатам торгов</t>
  </si>
  <si>
    <t>Изменение технического решения, прокладка линии открытым способом.</t>
  </si>
  <si>
    <t>Приобретена 1 единица техники. Перерасход денежных средств по проеку.</t>
  </si>
  <si>
    <t>перенос мероприятия на 4 квартал</t>
  </si>
  <si>
    <t>не поставка оборудования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</si>
</sst>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33"/>
  <sheetViews>
    <sheetView tabSelected="1" view="pageBreakPreview" zoomScaleSheetLayoutView="100" zoomScalePageLayoutView="0" workbookViewId="0" topLeftCell="A10">
      <pane ySplit="3975" topLeftCell="A1" activePane="bottomLeft" state="split"/>
      <selection pane="topLeft" activeCell="BD10" sqref="A1:IV16384"/>
      <selection pane="bottomLeft" activeCell="D20" sqref="D20:BZ433"/>
    </sheetView>
  </sheetViews>
  <sheetFormatPr defaultColWidth="9.00390625" defaultRowHeight="12.75"/>
  <cols>
    <col min="1" max="1" width="7.25390625" style="3" customWidth="1"/>
    <col min="2" max="2" width="53.75390625" style="3" customWidth="1"/>
    <col min="3" max="3" width="19.375" style="3" customWidth="1"/>
    <col min="4" max="4" width="7.75390625" style="3" customWidth="1"/>
    <col min="5" max="5" width="5.375" style="3" customWidth="1"/>
    <col min="6" max="6" width="6.75390625" style="3" customWidth="1"/>
    <col min="7" max="7" width="6.625" style="3" customWidth="1"/>
    <col min="8" max="8" width="5.375" style="3" customWidth="1"/>
    <col min="9" max="9" width="6.125" style="3" customWidth="1"/>
    <col min="10" max="10" width="5.625" style="3" customWidth="1"/>
    <col min="11" max="11" width="6.625" style="3" customWidth="1"/>
    <col min="12" max="12" width="5.375" style="3" customWidth="1"/>
    <col min="13" max="13" width="7.625" style="3" customWidth="1"/>
    <col min="14" max="15" width="5.375" style="3" customWidth="1"/>
    <col min="16" max="16" width="6.125" style="3" customWidth="1"/>
    <col min="17" max="17" width="5.375" style="3" customWidth="1"/>
    <col min="18" max="18" width="6.125" style="3" customWidth="1"/>
    <col min="19" max="19" width="7.125" style="3" customWidth="1"/>
    <col min="20" max="20" width="7.25390625" style="3" customWidth="1"/>
    <col min="21" max="22" width="5.375" style="3" customWidth="1"/>
    <col min="23" max="23" width="7.75390625" style="3" customWidth="1"/>
    <col min="24" max="24" width="5.375" style="3" customWidth="1"/>
    <col min="25" max="25" width="6.375" style="3" customWidth="1"/>
    <col min="26" max="26" width="5.375" style="3" customWidth="1"/>
    <col min="27" max="27" width="7.00390625" style="3" customWidth="1"/>
    <col min="28" max="31" width="5.375" style="3" customWidth="1"/>
    <col min="32" max="32" width="6.125" style="3" customWidth="1"/>
    <col min="33" max="33" width="5.375" style="3" customWidth="1"/>
    <col min="34" max="34" width="6.00390625" style="3" customWidth="1"/>
    <col min="35" max="38" width="5.375" style="3" customWidth="1"/>
    <col min="39" max="39" width="6.25390625" style="3" customWidth="1"/>
    <col min="40" max="40" width="5.375" style="3" customWidth="1"/>
    <col min="41" max="41" width="9.375" style="3" customWidth="1"/>
    <col min="42" max="42" width="6.875" style="3" customWidth="1"/>
    <col min="43" max="43" width="5.375" style="3" customWidth="1"/>
    <col min="44" max="44" width="6.125" style="3" customWidth="1"/>
    <col min="45" max="45" width="5.375" style="3" customWidth="1"/>
    <col min="46" max="46" width="6.75390625" style="3" customWidth="1"/>
    <col min="47" max="47" width="5.375" style="3" customWidth="1"/>
    <col min="48" max="48" width="6.625" style="3" customWidth="1"/>
    <col min="49" max="49" width="6.25390625" style="3" customWidth="1"/>
    <col min="50" max="50" width="5.375" style="3" customWidth="1"/>
    <col min="51" max="51" width="6.375" style="3" customWidth="1"/>
    <col min="52" max="52" width="5.375" style="3" customWidth="1"/>
    <col min="53" max="53" width="7.00390625" style="3" customWidth="1"/>
    <col min="54" max="54" width="8.25390625" style="3" customWidth="1"/>
    <col min="55" max="55" width="7.00390625" style="3" customWidth="1"/>
    <col min="56" max="56" width="6.25390625" style="3" customWidth="1"/>
    <col min="57" max="57" width="5.375" style="3" customWidth="1"/>
    <col min="58" max="58" width="6.375" style="3" customWidth="1"/>
    <col min="59" max="59" width="5.375" style="3" customWidth="1"/>
    <col min="60" max="60" width="7.375" style="3" customWidth="1"/>
    <col min="61" max="73" width="5.375" style="3" customWidth="1"/>
    <col min="74" max="74" width="7.00390625" style="3" customWidth="1"/>
    <col min="75" max="76" width="5.375" style="3" customWidth="1"/>
    <col min="77" max="77" width="6.25390625" style="3" customWidth="1"/>
    <col min="78" max="78" width="8.625" style="3" customWidth="1"/>
    <col min="79" max="79" width="48.375" style="3" customWidth="1"/>
    <col min="80" max="16384" width="9.125" style="3" customWidth="1"/>
  </cols>
  <sheetData>
    <row r="1" ht="12.75">
      <c r="CA1" s="4" t="s">
        <v>19</v>
      </c>
    </row>
    <row r="2" spans="76:79" ht="19.5" customHeight="1">
      <c r="BX2" s="5"/>
      <c r="BY2" s="43" t="s">
        <v>2</v>
      </c>
      <c r="BZ2" s="43"/>
      <c r="CA2" s="43"/>
    </row>
    <row r="3" spans="1:39" ht="12.7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4:20" ht="12.75">
      <c r="N4" s="4" t="s">
        <v>68</v>
      </c>
      <c r="O4" s="42" t="s">
        <v>542</v>
      </c>
      <c r="P4" s="42"/>
      <c r="Q4" s="38" t="s">
        <v>69</v>
      </c>
      <c r="R4" s="38"/>
      <c r="S4" s="6" t="s">
        <v>232</v>
      </c>
      <c r="T4" s="3" t="s">
        <v>70</v>
      </c>
    </row>
    <row r="5" ht="9" customHeight="1"/>
    <row r="6" spans="13:26" ht="12.75" customHeight="1">
      <c r="M6" s="4" t="s">
        <v>3</v>
      </c>
      <c r="N6" s="41" t="s">
        <v>107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4:37" ht="10.5" customHeight="1">
      <c r="N7" s="40" t="s">
        <v>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7"/>
      <c r="AJ7" s="7"/>
      <c r="AK7" s="7"/>
    </row>
    <row r="8" ht="9" customHeight="1"/>
    <row r="9" spans="18:44" ht="12.75">
      <c r="R9" s="4" t="s">
        <v>5</v>
      </c>
      <c r="S9" s="6" t="s">
        <v>232</v>
      </c>
      <c r="T9" s="3" t="s">
        <v>6</v>
      </c>
      <c r="Z9" s="4"/>
      <c r="AR9" s="8"/>
    </row>
    <row r="10" ht="9" customHeight="1"/>
    <row r="11" spans="16:37" ht="9.75" customHeight="1">
      <c r="P11" s="4" t="s">
        <v>7</v>
      </c>
      <c r="Q11" s="39" t="s">
        <v>233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7:32" ht="12.75">
      <c r="Q12" s="40" t="s">
        <v>8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7"/>
      <c r="AD12" s="7"/>
      <c r="AE12" s="7"/>
      <c r="AF12" s="7"/>
    </row>
    <row r="13" spans="7:19" ht="9" customHeight="1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79" ht="15" customHeight="1">
      <c r="A14" s="36" t="s">
        <v>17</v>
      </c>
      <c r="B14" s="36" t="s">
        <v>18</v>
      </c>
      <c r="C14" s="36" t="s">
        <v>9</v>
      </c>
      <c r="D14" s="36" t="s">
        <v>20</v>
      </c>
      <c r="E14" s="37" t="s">
        <v>21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4" t="s">
        <v>543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36" t="s">
        <v>72</v>
      </c>
      <c r="BX14" s="36"/>
      <c r="BY14" s="36"/>
      <c r="BZ14" s="36"/>
      <c r="CA14" s="36" t="s">
        <v>73</v>
      </c>
    </row>
    <row r="15" spans="1:79" ht="15" customHeight="1">
      <c r="A15" s="36"/>
      <c r="B15" s="36"/>
      <c r="C15" s="36"/>
      <c r="D15" s="36"/>
      <c r="E15" s="36" t="s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 t="s">
        <v>1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</row>
    <row r="16" spans="1:79" ht="15" customHeight="1">
      <c r="A16" s="36"/>
      <c r="B16" s="36"/>
      <c r="C16" s="36"/>
      <c r="D16" s="36"/>
      <c r="E16" s="36" t="s">
        <v>22</v>
      </c>
      <c r="F16" s="36"/>
      <c r="G16" s="36"/>
      <c r="H16" s="36"/>
      <c r="I16" s="36"/>
      <c r="J16" s="36"/>
      <c r="K16" s="36"/>
      <c r="L16" s="36" t="s">
        <v>23</v>
      </c>
      <c r="M16" s="36"/>
      <c r="N16" s="36"/>
      <c r="O16" s="36"/>
      <c r="P16" s="36"/>
      <c r="Q16" s="36"/>
      <c r="R16" s="36"/>
      <c r="S16" s="36" t="s">
        <v>24</v>
      </c>
      <c r="T16" s="36"/>
      <c r="U16" s="36"/>
      <c r="V16" s="36"/>
      <c r="W16" s="36"/>
      <c r="X16" s="36"/>
      <c r="Y16" s="36"/>
      <c r="Z16" s="36" t="s">
        <v>25</v>
      </c>
      <c r="AA16" s="36"/>
      <c r="AB16" s="36"/>
      <c r="AC16" s="36"/>
      <c r="AD16" s="36"/>
      <c r="AE16" s="36"/>
      <c r="AF16" s="36"/>
      <c r="AG16" s="36" t="s">
        <v>26</v>
      </c>
      <c r="AH16" s="36"/>
      <c r="AI16" s="36"/>
      <c r="AJ16" s="36"/>
      <c r="AK16" s="36"/>
      <c r="AL16" s="36"/>
      <c r="AM16" s="36"/>
      <c r="AN16" s="36" t="s">
        <v>22</v>
      </c>
      <c r="AO16" s="36"/>
      <c r="AP16" s="36"/>
      <c r="AQ16" s="36"/>
      <c r="AR16" s="36"/>
      <c r="AS16" s="36"/>
      <c r="AT16" s="36"/>
      <c r="AU16" s="36" t="s">
        <v>23</v>
      </c>
      <c r="AV16" s="36"/>
      <c r="AW16" s="36"/>
      <c r="AX16" s="36"/>
      <c r="AY16" s="36"/>
      <c r="AZ16" s="36"/>
      <c r="BA16" s="36"/>
      <c r="BB16" s="36" t="s">
        <v>24</v>
      </c>
      <c r="BC16" s="36"/>
      <c r="BD16" s="36"/>
      <c r="BE16" s="36"/>
      <c r="BF16" s="36"/>
      <c r="BG16" s="36"/>
      <c r="BH16" s="36"/>
      <c r="BI16" s="36" t="s">
        <v>25</v>
      </c>
      <c r="BJ16" s="36"/>
      <c r="BK16" s="36"/>
      <c r="BL16" s="36"/>
      <c r="BM16" s="36"/>
      <c r="BN16" s="36"/>
      <c r="BO16" s="36"/>
      <c r="BP16" s="36" t="s">
        <v>26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</row>
    <row r="17" spans="1:79" ht="30" customHeight="1">
      <c r="A17" s="36"/>
      <c r="B17" s="36"/>
      <c r="C17" s="36"/>
      <c r="D17" s="36"/>
      <c r="E17" s="9" t="s">
        <v>27</v>
      </c>
      <c r="F17" s="36" t="s">
        <v>29</v>
      </c>
      <c r="G17" s="36"/>
      <c r="H17" s="36"/>
      <c r="I17" s="36"/>
      <c r="J17" s="36"/>
      <c r="K17" s="36"/>
      <c r="L17" s="9" t="s">
        <v>27</v>
      </c>
      <c r="M17" s="36" t="s">
        <v>29</v>
      </c>
      <c r="N17" s="36"/>
      <c r="O17" s="36"/>
      <c r="P17" s="36"/>
      <c r="Q17" s="36"/>
      <c r="R17" s="36"/>
      <c r="S17" s="9" t="s">
        <v>27</v>
      </c>
      <c r="T17" s="36" t="s">
        <v>29</v>
      </c>
      <c r="U17" s="36"/>
      <c r="V17" s="36"/>
      <c r="W17" s="36"/>
      <c r="X17" s="36"/>
      <c r="Y17" s="36"/>
      <c r="Z17" s="9" t="s">
        <v>27</v>
      </c>
      <c r="AA17" s="36" t="s">
        <v>29</v>
      </c>
      <c r="AB17" s="36"/>
      <c r="AC17" s="36"/>
      <c r="AD17" s="36"/>
      <c r="AE17" s="36"/>
      <c r="AF17" s="36"/>
      <c r="AG17" s="9" t="s">
        <v>27</v>
      </c>
      <c r="AH17" s="36" t="s">
        <v>29</v>
      </c>
      <c r="AI17" s="36"/>
      <c r="AJ17" s="36"/>
      <c r="AK17" s="36"/>
      <c r="AL17" s="36"/>
      <c r="AM17" s="36"/>
      <c r="AN17" s="9" t="s">
        <v>27</v>
      </c>
      <c r="AO17" s="36" t="s">
        <v>29</v>
      </c>
      <c r="AP17" s="36"/>
      <c r="AQ17" s="36"/>
      <c r="AR17" s="36"/>
      <c r="AS17" s="36"/>
      <c r="AT17" s="36"/>
      <c r="AU17" s="9" t="s">
        <v>27</v>
      </c>
      <c r="AV17" s="36" t="s">
        <v>29</v>
      </c>
      <c r="AW17" s="36"/>
      <c r="AX17" s="36"/>
      <c r="AY17" s="36"/>
      <c r="AZ17" s="36"/>
      <c r="BA17" s="36"/>
      <c r="BB17" s="9" t="s">
        <v>27</v>
      </c>
      <c r="BC17" s="36" t="s">
        <v>29</v>
      </c>
      <c r="BD17" s="36"/>
      <c r="BE17" s="36"/>
      <c r="BF17" s="36"/>
      <c r="BG17" s="36"/>
      <c r="BH17" s="36"/>
      <c r="BI17" s="9" t="s">
        <v>27</v>
      </c>
      <c r="BJ17" s="36" t="s">
        <v>29</v>
      </c>
      <c r="BK17" s="36"/>
      <c r="BL17" s="36"/>
      <c r="BM17" s="36"/>
      <c r="BN17" s="36"/>
      <c r="BO17" s="36"/>
      <c r="BP17" s="9" t="s">
        <v>27</v>
      </c>
      <c r="BQ17" s="36" t="s">
        <v>29</v>
      </c>
      <c r="BR17" s="36"/>
      <c r="BS17" s="36"/>
      <c r="BT17" s="36"/>
      <c r="BU17" s="36"/>
      <c r="BV17" s="36"/>
      <c r="BW17" s="36" t="s">
        <v>27</v>
      </c>
      <c r="BX17" s="36"/>
      <c r="BY17" s="36" t="s">
        <v>29</v>
      </c>
      <c r="BZ17" s="36"/>
      <c r="CA17" s="36"/>
    </row>
    <row r="18" spans="1:79" ht="45" customHeight="1">
      <c r="A18" s="36"/>
      <c r="B18" s="36"/>
      <c r="C18" s="36"/>
      <c r="D18" s="36"/>
      <c r="E18" s="10" t="s">
        <v>28</v>
      </c>
      <c r="F18" s="10" t="s">
        <v>28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28</v>
      </c>
      <c r="M18" s="10" t="s">
        <v>28</v>
      </c>
      <c r="N18" s="10" t="s">
        <v>30</v>
      </c>
      <c r="O18" s="10" t="s">
        <v>31</v>
      </c>
      <c r="P18" s="10" t="s">
        <v>32</v>
      </c>
      <c r="Q18" s="10" t="s">
        <v>33</v>
      </c>
      <c r="R18" s="10" t="s">
        <v>34</v>
      </c>
      <c r="S18" s="10" t="s">
        <v>28</v>
      </c>
      <c r="T18" s="10" t="s">
        <v>28</v>
      </c>
      <c r="U18" s="10" t="s">
        <v>30</v>
      </c>
      <c r="V18" s="10" t="s">
        <v>31</v>
      </c>
      <c r="W18" s="10" t="s">
        <v>32</v>
      </c>
      <c r="X18" s="10" t="s">
        <v>33</v>
      </c>
      <c r="Y18" s="10" t="s">
        <v>34</v>
      </c>
      <c r="Z18" s="10" t="s">
        <v>28</v>
      </c>
      <c r="AA18" s="10" t="s">
        <v>28</v>
      </c>
      <c r="AB18" s="10" t="s">
        <v>30</v>
      </c>
      <c r="AC18" s="10" t="s">
        <v>31</v>
      </c>
      <c r="AD18" s="10" t="s">
        <v>32</v>
      </c>
      <c r="AE18" s="10" t="s">
        <v>33</v>
      </c>
      <c r="AF18" s="10" t="s">
        <v>34</v>
      </c>
      <c r="AG18" s="10" t="s">
        <v>28</v>
      </c>
      <c r="AH18" s="10" t="s">
        <v>28</v>
      </c>
      <c r="AI18" s="10" t="s">
        <v>30</v>
      </c>
      <c r="AJ18" s="10" t="s">
        <v>31</v>
      </c>
      <c r="AK18" s="10" t="s">
        <v>32</v>
      </c>
      <c r="AL18" s="10" t="s">
        <v>33</v>
      </c>
      <c r="AM18" s="10" t="s">
        <v>34</v>
      </c>
      <c r="AN18" s="10" t="s">
        <v>28</v>
      </c>
      <c r="AO18" s="10" t="s">
        <v>28</v>
      </c>
      <c r="AP18" s="10" t="s">
        <v>30</v>
      </c>
      <c r="AQ18" s="10" t="s">
        <v>31</v>
      </c>
      <c r="AR18" s="10" t="s">
        <v>32</v>
      </c>
      <c r="AS18" s="10" t="s">
        <v>33</v>
      </c>
      <c r="AT18" s="10" t="s">
        <v>34</v>
      </c>
      <c r="AU18" s="10" t="s">
        <v>28</v>
      </c>
      <c r="AV18" s="10" t="s">
        <v>28</v>
      </c>
      <c r="AW18" s="10" t="s">
        <v>30</v>
      </c>
      <c r="AX18" s="10" t="s">
        <v>31</v>
      </c>
      <c r="AY18" s="10" t="s">
        <v>32</v>
      </c>
      <c r="AZ18" s="10" t="s">
        <v>33</v>
      </c>
      <c r="BA18" s="10" t="s">
        <v>34</v>
      </c>
      <c r="BB18" s="10" t="s">
        <v>28</v>
      </c>
      <c r="BC18" s="10" t="s">
        <v>28</v>
      </c>
      <c r="BD18" s="10" t="s">
        <v>30</v>
      </c>
      <c r="BE18" s="10" t="s">
        <v>31</v>
      </c>
      <c r="BF18" s="10" t="s">
        <v>32</v>
      </c>
      <c r="BG18" s="10" t="s">
        <v>33</v>
      </c>
      <c r="BH18" s="10" t="s">
        <v>34</v>
      </c>
      <c r="BI18" s="10" t="s">
        <v>28</v>
      </c>
      <c r="BJ18" s="10" t="s">
        <v>28</v>
      </c>
      <c r="BK18" s="10" t="s">
        <v>30</v>
      </c>
      <c r="BL18" s="10" t="s">
        <v>31</v>
      </c>
      <c r="BM18" s="10" t="s">
        <v>32</v>
      </c>
      <c r="BN18" s="10" t="s">
        <v>33</v>
      </c>
      <c r="BO18" s="10" t="s">
        <v>34</v>
      </c>
      <c r="BP18" s="10" t="s">
        <v>28</v>
      </c>
      <c r="BQ18" s="10" t="s">
        <v>28</v>
      </c>
      <c r="BR18" s="10" t="s">
        <v>30</v>
      </c>
      <c r="BS18" s="10" t="s">
        <v>31</v>
      </c>
      <c r="BT18" s="10" t="s">
        <v>32</v>
      </c>
      <c r="BU18" s="10" t="s">
        <v>33</v>
      </c>
      <c r="BV18" s="10" t="s">
        <v>34</v>
      </c>
      <c r="BW18" s="9" t="s">
        <v>28</v>
      </c>
      <c r="BX18" s="9" t="s">
        <v>71</v>
      </c>
      <c r="BY18" s="9" t="s">
        <v>28</v>
      </c>
      <c r="BZ18" s="9" t="s">
        <v>71</v>
      </c>
      <c r="CA18" s="36"/>
    </row>
    <row r="19" spans="1:79" ht="12.75">
      <c r="A19" s="11">
        <v>1</v>
      </c>
      <c r="B19" s="12">
        <v>2</v>
      </c>
      <c r="C19" s="11">
        <v>3</v>
      </c>
      <c r="D19" s="13">
        <v>4</v>
      </c>
      <c r="E19" s="13" t="s">
        <v>10</v>
      </c>
      <c r="F19" s="13" t="s">
        <v>11</v>
      </c>
      <c r="G19" s="13" t="s">
        <v>12</v>
      </c>
      <c r="H19" s="13" t="s">
        <v>13</v>
      </c>
      <c r="I19" s="13" t="s">
        <v>35</v>
      </c>
      <c r="J19" s="13" t="s">
        <v>36</v>
      </c>
      <c r="K19" s="13" t="s">
        <v>37</v>
      </c>
      <c r="L19" s="13" t="s">
        <v>38</v>
      </c>
      <c r="M19" s="13" t="s">
        <v>39</v>
      </c>
      <c r="N19" s="13" t="s">
        <v>40</v>
      </c>
      <c r="O19" s="13" t="s">
        <v>41</v>
      </c>
      <c r="P19" s="13" t="s">
        <v>42</v>
      </c>
      <c r="Q19" s="13" t="s">
        <v>43</v>
      </c>
      <c r="R19" s="13" t="s">
        <v>44</v>
      </c>
      <c r="S19" s="13" t="s">
        <v>45</v>
      </c>
      <c r="T19" s="13" t="s">
        <v>46</v>
      </c>
      <c r="U19" s="13" t="s">
        <v>47</v>
      </c>
      <c r="V19" s="13" t="s">
        <v>48</v>
      </c>
      <c r="W19" s="13" t="s">
        <v>49</v>
      </c>
      <c r="X19" s="13" t="s">
        <v>50</v>
      </c>
      <c r="Y19" s="13" t="s">
        <v>51</v>
      </c>
      <c r="Z19" s="13" t="s">
        <v>52</v>
      </c>
      <c r="AA19" s="13" t="s">
        <v>53</v>
      </c>
      <c r="AB19" s="13" t="s">
        <v>54</v>
      </c>
      <c r="AC19" s="13" t="s">
        <v>55</v>
      </c>
      <c r="AD19" s="13" t="s">
        <v>56</v>
      </c>
      <c r="AE19" s="13" t="s">
        <v>57</v>
      </c>
      <c r="AF19" s="13" t="s">
        <v>58</v>
      </c>
      <c r="AG19" s="13" t="s">
        <v>59</v>
      </c>
      <c r="AH19" s="13" t="s">
        <v>60</v>
      </c>
      <c r="AI19" s="13" t="s">
        <v>61</v>
      </c>
      <c r="AJ19" s="13" t="s">
        <v>62</v>
      </c>
      <c r="AK19" s="13" t="s">
        <v>63</v>
      </c>
      <c r="AL19" s="13" t="s">
        <v>64</v>
      </c>
      <c r="AM19" s="13" t="s">
        <v>65</v>
      </c>
      <c r="AN19" s="13" t="s">
        <v>14</v>
      </c>
      <c r="AO19" s="13" t="s">
        <v>15</v>
      </c>
      <c r="AP19" s="13" t="s">
        <v>16</v>
      </c>
      <c r="AQ19" s="13" t="s">
        <v>105</v>
      </c>
      <c r="AR19" s="13" t="s">
        <v>74</v>
      </c>
      <c r="AS19" s="13" t="s">
        <v>75</v>
      </c>
      <c r="AT19" s="13" t="s">
        <v>76</v>
      </c>
      <c r="AU19" s="13" t="s">
        <v>77</v>
      </c>
      <c r="AV19" s="13" t="s">
        <v>78</v>
      </c>
      <c r="AW19" s="13" t="s">
        <v>79</v>
      </c>
      <c r="AX19" s="13" t="s">
        <v>80</v>
      </c>
      <c r="AY19" s="13" t="s">
        <v>81</v>
      </c>
      <c r="AZ19" s="13" t="s">
        <v>82</v>
      </c>
      <c r="BA19" s="13" t="s">
        <v>83</v>
      </c>
      <c r="BB19" s="13" t="s">
        <v>84</v>
      </c>
      <c r="BC19" s="13" t="s">
        <v>85</v>
      </c>
      <c r="BD19" s="13" t="s">
        <v>86</v>
      </c>
      <c r="BE19" s="13" t="s">
        <v>87</v>
      </c>
      <c r="BF19" s="13" t="s">
        <v>88</v>
      </c>
      <c r="BG19" s="13" t="s">
        <v>89</v>
      </c>
      <c r="BH19" s="13" t="s">
        <v>90</v>
      </c>
      <c r="BI19" s="13" t="s">
        <v>91</v>
      </c>
      <c r="BJ19" s="13" t="s">
        <v>92</v>
      </c>
      <c r="BK19" s="13" t="s">
        <v>93</v>
      </c>
      <c r="BL19" s="13" t="s">
        <v>94</v>
      </c>
      <c r="BM19" s="13" t="s">
        <v>95</v>
      </c>
      <c r="BN19" s="13" t="s">
        <v>96</v>
      </c>
      <c r="BO19" s="13" t="s">
        <v>97</v>
      </c>
      <c r="BP19" s="13" t="s">
        <v>98</v>
      </c>
      <c r="BQ19" s="13" t="s">
        <v>99</v>
      </c>
      <c r="BR19" s="13" t="s">
        <v>100</v>
      </c>
      <c r="BS19" s="13" t="s">
        <v>101</v>
      </c>
      <c r="BT19" s="13" t="s">
        <v>102</v>
      </c>
      <c r="BU19" s="13" t="s">
        <v>103</v>
      </c>
      <c r="BV19" s="13" t="s">
        <v>104</v>
      </c>
      <c r="BW19" s="13">
        <v>7</v>
      </c>
      <c r="BX19" s="13">
        <v>8</v>
      </c>
      <c r="BY19" s="13">
        <v>9</v>
      </c>
      <c r="BZ19" s="13">
        <v>10</v>
      </c>
      <c r="CA19" s="13">
        <v>11</v>
      </c>
    </row>
    <row r="20" spans="1:79" ht="12.75">
      <c r="A20" s="34" t="s">
        <v>108</v>
      </c>
      <c r="B20" s="14" t="s">
        <v>66</v>
      </c>
      <c r="C20" s="15" t="s">
        <v>109</v>
      </c>
      <c r="D20" s="33">
        <v>216.78672440522854</v>
      </c>
      <c r="E20" s="16">
        <v>0</v>
      </c>
      <c r="F20" s="16">
        <f aca="true" t="shared" si="0" ref="F20:K20">M20+T20+AA20</f>
        <v>170.87983114983794</v>
      </c>
      <c r="G20" s="16">
        <f t="shared" si="0"/>
        <v>16.476000000000003</v>
      </c>
      <c r="H20" s="16">
        <f t="shared" si="0"/>
        <v>0</v>
      </c>
      <c r="I20" s="16">
        <f t="shared" si="0"/>
        <v>55.434</v>
      </c>
      <c r="J20" s="16">
        <f t="shared" si="0"/>
        <v>0</v>
      </c>
      <c r="K20" s="16">
        <f t="shared" si="0"/>
        <v>201</v>
      </c>
      <c r="L20" s="16">
        <v>0</v>
      </c>
      <c r="M20" s="16">
        <v>41.81134382828266</v>
      </c>
      <c r="N20" s="16">
        <v>9.72</v>
      </c>
      <c r="O20" s="16">
        <v>0</v>
      </c>
      <c r="P20" s="16">
        <v>11.776</v>
      </c>
      <c r="Q20" s="16">
        <v>0</v>
      </c>
      <c r="R20" s="16">
        <v>54</v>
      </c>
      <c r="S20" s="16">
        <v>0</v>
      </c>
      <c r="T20" s="16">
        <v>68.74537327425676</v>
      </c>
      <c r="U20" s="16">
        <v>5.5600000000000005</v>
      </c>
      <c r="V20" s="16">
        <f aca="true" t="shared" si="1" ref="V20:AM20">V22+V24</f>
        <v>0</v>
      </c>
      <c r="W20" s="16">
        <v>24.955999999999992</v>
      </c>
      <c r="X20" s="16">
        <f t="shared" si="1"/>
        <v>0</v>
      </c>
      <c r="Y20" s="16">
        <v>84</v>
      </c>
      <c r="Z20" s="16">
        <f t="shared" si="1"/>
        <v>0</v>
      </c>
      <c r="AA20" s="16">
        <v>60.32311404729852</v>
      </c>
      <c r="AB20" s="16">
        <v>1.196</v>
      </c>
      <c r="AC20" s="16">
        <f t="shared" si="1"/>
        <v>0</v>
      </c>
      <c r="AD20" s="16">
        <v>18.702</v>
      </c>
      <c r="AE20" s="16">
        <f t="shared" si="1"/>
        <v>0</v>
      </c>
      <c r="AF20" s="16">
        <v>63</v>
      </c>
      <c r="AG20" s="16">
        <f t="shared" si="1"/>
        <v>0</v>
      </c>
      <c r="AH20" s="16"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>
        <f t="shared" si="1"/>
        <v>0</v>
      </c>
      <c r="AN20" s="16">
        <v>0</v>
      </c>
      <c r="AO20" s="16">
        <f aca="true" t="shared" si="2" ref="AO20:AT20">AV20+BC20+BJ20+BQ20</f>
        <v>120.57463549999999</v>
      </c>
      <c r="AP20" s="16">
        <f t="shared" si="2"/>
        <v>15.676000000000002</v>
      </c>
      <c r="AQ20" s="16">
        <f t="shared" si="2"/>
        <v>0</v>
      </c>
      <c r="AR20" s="16">
        <f t="shared" si="2"/>
        <v>38.343999999999994</v>
      </c>
      <c r="AS20" s="16">
        <f t="shared" si="2"/>
        <v>0</v>
      </c>
      <c r="AT20" s="16">
        <f t="shared" si="2"/>
        <v>161</v>
      </c>
      <c r="AU20" s="16">
        <v>0</v>
      </c>
      <c r="AV20" s="16">
        <v>41.324822799999986</v>
      </c>
      <c r="AW20" s="16">
        <v>4.28</v>
      </c>
      <c r="AX20" s="16">
        <v>0</v>
      </c>
      <c r="AY20" s="16">
        <v>11.800000000000004</v>
      </c>
      <c r="AZ20" s="16">
        <v>0</v>
      </c>
      <c r="BA20" s="16">
        <v>120</v>
      </c>
      <c r="BB20" s="16">
        <v>0</v>
      </c>
      <c r="BC20" s="16">
        <v>42.29814572</v>
      </c>
      <c r="BD20" s="16">
        <v>3.733</v>
      </c>
      <c r="BE20" s="16">
        <v>0</v>
      </c>
      <c r="BF20" s="16">
        <v>19.008999999999993</v>
      </c>
      <c r="BG20" s="16">
        <v>0</v>
      </c>
      <c r="BH20" s="16">
        <v>36</v>
      </c>
      <c r="BI20" s="16">
        <v>0</v>
      </c>
      <c r="BJ20" s="16">
        <v>36.95166698</v>
      </c>
      <c r="BK20" s="16">
        <v>7.663000000000001</v>
      </c>
      <c r="BL20" s="16">
        <v>0</v>
      </c>
      <c r="BM20" s="16">
        <v>7.535</v>
      </c>
      <c r="BN20" s="16">
        <v>0</v>
      </c>
      <c r="BO20" s="16">
        <v>5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f>AO20-F20</f>
        <v>-50.305195649837955</v>
      </c>
      <c r="BZ20" s="16">
        <f>BY20/F20*100</f>
        <v>-29.438931037874955</v>
      </c>
      <c r="CA20" s="1">
        <v>0</v>
      </c>
    </row>
    <row r="21" spans="1:79" ht="12.75">
      <c r="A21" s="35" t="s">
        <v>110</v>
      </c>
      <c r="B21" s="14" t="s">
        <v>111</v>
      </c>
      <c r="C21" s="15"/>
      <c r="D21" s="33">
        <v>0</v>
      </c>
      <c r="E21" s="16">
        <v>0</v>
      </c>
      <c r="F21" s="16">
        <f aca="true" t="shared" si="3" ref="F21:F84">M21+T21+AA21</f>
        <v>0</v>
      </c>
      <c r="G21" s="16">
        <f aca="true" t="shared" si="4" ref="G21:G84">N21+U21+AB21</f>
        <v>0</v>
      </c>
      <c r="H21" s="16">
        <f aca="true" t="shared" si="5" ref="H21:H84">O21+V21+AC21</f>
        <v>0</v>
      </c>
      <c r="I21" s="16">
        <f aca="true" t="shared" si="6" ref="I21:I84">P21+W21+AD21</f>
        <v>0</v>
      </c>
      <c r="J21" s="16">
        <f aca="true" t="shared" si="7" ref="J21:J84">Q21+X21+AE21</f>
        <v>0</v>
      </c>
      <c r="K21" s="16">
        <f aca="true" t="shared" si="8" ref="K21:K84">R21+Y21+AF21</f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f aca="true" t="shared" si="9" ref="AO21:AO84">AV21+BC21+BJ21+BQ21</f>
        <v>0</v>
      </c>
      <c r="AP21" s="16">
        <f aca="true" t="shared" si="10" ref="AP21:AP84">AW21+BD21+BK21+BR21</f>
        <v>0</v>
      </c>
      <c r="AQ21" s="16">
        <f aca="true" t="shared" si="11" ref="AQ21:AQ84">AX21+BE21+BL21+BS21</f>
        <v>0</v>
      </c>
      <c r="AR21" s="16">
        <f aca="true" t="shared" si="12" ref="AR21:AR84">AY21+BF21+BM21+BT21</f>
        <v>0</v>
      </c>
      <c r="AS21" s="16">
        <f aca="true" t="shared" si="13" ref="AS21:AS84">AZ21+BG21+BN21+BU21</f>
        <v>0</v>
      </c>
      <c r="AT21" s="16">
        <f aca="true" t="shared" si="14" ref="AT21:AT84">BA21+BH21+BO21+BV21</f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f aca="true" t="shared" si="15" ref="BY21:BY84">AO21-F21</f>
        <v>0</v>
      </c>
      <c r="BZ21" s="16">
        <v>0</v>
      </c>
      <c r="CA21" s="1">
        <v>0</v>
      </c>
    </row>
    <row r="22" spans="1:79" ht="25.5">
      <c r="A22" s="34" t="s">
        <v>112</v>
      </c>
      <c r="B22" s="14" t="s">
        <v>113</v>
      </c>
      <c r="C22" s="15" t="s">
        <v>109</v>
      </c>
      <c r="D22" s="33">
        <v>198.3828992778282</v>
      </c>
      <c r="E22" s="16">
        <v>0</v>
      </c>
      <c r="F22" s="16">
        <f t="shared" si="3"/>
        <v>158.13569508470363</v>
      </c>
      <c r="G22" s="16">
        <f t="shared" si="4"/>
        <v>16.093</v>
      </c>
      <c r="H22" s="16">
        <f t="shared" si="5"/>
        <v>0</v>
      </c>
      <c r="I22" s="16">
        <f t="shared" si="6"/>
        <v>51.653999999999996</v>
      </c>
      <c r="J22" s="16">
        <f t="shared" si="7"/>
        <v>0</v>
      </c>
      <c r="K22" s="16">
        <f t="shared" si="8"/>
        <v>175</v>
      </c>
      <c r="L22" s="16">
        <v>0</v>
      </c>
      <c r="M22" s="16">
        <v>41.81134382828266</v>
      </c>
      <c r="N22" s="16">
        <v>9.72</v>
      </c>
      <c r="O22" s="16">
        <v>0</v>
      </c>
      <c r="P22" s="16">
        <v>11.776</v>
      </c>
      <c r="Q22" s="16">
        <v>0</v>
      </c>
      <c r="R22" s="16">
        <v>54</v>
      </c>
      <c r="S22" s="16">
        <v>0</v>
      </c>
      <c r="T22" s="16">
        <v>66.81687161149837</v>
      </c>
      <c r="U22" s="16">
        <v>5.4</v>
      </c>
      <c r="V22" s="16">
        <f aca="true" t="shared" si="16" ref="V22:AM22">V49</f>
        <v>0</v>
      </c>
      <c r="W22" s="16">
        <v>24.755999999999993</v>
      </c>
      <c r="X22" s="16">
        <f t="shared" si="16"/>
        <v>0</v>
      </c>
      <c r="Y22" s="16">
        <v>84</v>
      </c>
      <c r="Z22" s="16">
        <f t="shared" si="16"/>
        <v>0</v>
      </c>
      <c r="AA22" s="16">
        <v>49.50747964492261</v>
      </c>
      <c r="AB22" s="16">
        <v>0.973</v>
      </c>
      <c r="AC22" s="16">
        <f t="shared" si="16"/>
        <v>0</v>
      </c>
      <c r="AD22" s="16">
        <v>15.122000000000002</v>
      </c>
      <c r="AE22" s="16">
        <f t="shared" si="16"/>
        <v>0</v>
      </c>
      <c r="AF22" s="16">
        <v>37</v>
      </c>
      <c r="AG22" s="16">
        <f t="shared" si="16"/>
        <v>0</v>
      </c>
      <c r="AH22" s="16">
        <v>0</v>
      </c>
      <c r="AI22" s="16">
        <f t="shared" si="16"/>
        <v>0</v>
      </c>
      <c r="AJ22" s="16">
        <f t="shared" si="16"/>
        <v>0</v>
      </c>
      <c r="AK22" s="16">
        <f t="shared" si="16"/>
        <v>0</v>
      </c>
      <c r="AL22" s="16">
        <f t="shared" si="16"/>
        <v>0</v>
      </c>
      <c r="AM22" s="16">
        <f t="shared" si="16"/>
        <v>0</v>
      </c>
      <c r="AN22" s="16">
        <v>0</v>
      </c>
      <c r="AO22" s="16">
        <f t="shared" si="9"/>
        <v>116.046584</v>
      </c>
      <c r="AP22" s="16">
        <f t="shared" si="10"/>
        <v>15.453000000000001</v>
      </c>
      <c r="AQ22" s="16">
        <f t="shared" si="11"/>
        <v>0</v>
      </c>
      <c r="AR22" s="16">
        <f t="shared" si="12"/>
        <v>36.486999999999995</v>
      </c>
      <c r="AS22" s="16">
        <f t="shared" si="13"/>
        <v>0</v>
      </c>
      <c r="AT22" s="16">
        <f t="shared" si="14"/>
        <v>161</v>
      </c>
      <c r="AU22" s="16">
        <v>0</v>
      </c>
      <c r="AV22" s="16">
        <v>41.30587175999999</v>
      </c>
      <c r="AW22" s="16">
        <v>4.28</v>
      </c>
      <c r="AX22" s="16">
        <v>0</v>
      </c>
      <c r="AY22" s="16">
        <v>11.800000000000004</v>
      </c>
      <c r="AZ22" s="16">
        <v>0</v>
      </c>
      <c r="BA22" s="16">
        <v>120</v>
      </c>
      <c r="BB22" s="16">
        <v>0</v>
      </c>
      <c r="BC22" s="16">
        <v>40.301026560000004</v>
      </c>
      <c r="BD22" s="16">
        <v>3.573</v>
      </c>
      <c r="BE22" s="16">
        <v>0</v>
      </c>
      <c r="BF22" s="16">
        <v>18.689999999999994</v>
      </c>
      <c r="BG22" s="16">
        <v>0</v>
      </c>
      <c r="BH22" s="16">
        <v>36</v>
      </c>
      <c r="BI22" s="16">
        <v>0</v>
      </c>
      <c r="BJ22" s="16">
        <v>34.43968568</v>
      </c>
      <c r="BK22" s="16">
        <v>7.600000000000001</v>
      </c>
      <c r="BL22" s="16">
        <v>0</v>
      </c>
      <c r="BM22" s="16">
        <v>5.997</v>
      </c>
      <c r="BN22" s="16">
        <v>0</v>
      </c>
      <c r="BO22" s="16">
        <v>5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f t="shared" si="15"/>
        <v>-42.08911108470363</v>
      </c>
      <c r="BZ22" s="16">
        <f aca="true" t="shared" si="17" ref="BZ21:BZ84">BY22/F22*100</f>
        <v>-26.61581944681058</v>
      </c>
      <c r="CA22" s="1">
        <v>0</v>
      </c>
    </row>
    <row r="23" spans="1:79" ht="38.25">
      <c r="A23" s="35" t="s">
        <v>114</v>
      </c>
      <c r="B23" s="17" t="s">
        <v>115</v>
      </c>
      <c r="C23" s="15"/>
      <c r="D23" s="33">
        <v>0</v>
      </c>
      <c r="E23" s="16"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f t="shared" si="9"/>
        <v>0</v>
      </c>
      <c r="AP23" s="16">
        <f t="shared" si="10"/>
        <v>0</v>
      </c>
      <c r="AQ23" s="16">
        <f t="shared" si="11"/>
        <v>0</v>
      </c>
      <c r="AR23" s="16">
        <f t="shared" si="12"/>
        <v>0</v>
      </c>
      <c r="AS23" s="16">
        <f t="shared" si="13"/>
        <v>0</v>
      </c>
      <c r="AT23" s="16">
        <f t="shared" si="14"/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f t="shared" si="15"/>
        <v>0</v>
      </c>
      <c r="BZ23" s="16">
        <v>0</v>
      </c>
      <c r="CA23" s="1">
        <v>0</v>
      </c>
    </row>
    <row r="24" spans="1:79" ht="25.5">
      <c r="A24" s="34" t="s">
        <v>116</v>
      </c>
      <c r="B24" s="14" t="s">
        <v>117</v>
      </c>
      <c r="C24" s="15" t="s">
        <v>109</v>
      </c>
      <c r="D24" s="33">
        <v>18.403825127400353</v>
      </c>
      <c r="E24" s="16">
        <v>0</v>
      </c>
      <c r="F24" s="16">
        <f t="shared" si="3"/>
        <v>12.744136065134303</v>
      </c>
      <c r="G24" s="16">
        <f t="shared" si="4"/>
        <v>0.383</v>
      </c>
      <c r="H24" s="16">
        <f t="shared" si="5"/>
        <v>0</v>
      </c>
      <c r="I24" s="16">
        <f t="shared" si="6"/>
        <v>3.7800000000000002</v>
      </c>
      <c r="J24" s="16">
        <f t="shared" si="7"/>
        <v>0</v>
      </c>
      <c r="K24" s="16">
        <f t="shared" si="8"/>
        <v>26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1.9285016627584</v>
      </c>
      <c r="U24" s="16">
        <v>0.16</v>
      </c>
      <c r="V24" s="16">
        <f aca="true" t="shared" si="18" ref="V24:AM24">V285</f>
        <v>0</v>
      </c>
      <c r="W24" s="16">
        <v>0.2</v>
      </c>
      <c r="X24" s="16">
        <f t="shared" si="18"/>
        <v>0</v>
      </c>
      <c r="Y24" s="16">
        <v>0</v>
      </c>
      <c r="Z24" s="16">
        <f t="shared" si="18"/>
        <v>0</v>
      </c>
      <c r="AA24" s="16">
        <v>10.815634402375903</v>
      </c>
      <c r="AB24" s="16">
        <v>0.223</v>
      </c>
      <c r="AC24" s="16">
        <f t="shared" si="18"/>
        <v>0</v>
      </c>
      <c r="AD24" s="16">
        <v>3.58</v>
      </c>
      <c r="AE24" s="16">
        <f t="shared" si="18"/>
        <v>0</v>
      </c>
      <c r="AF24" s="16">
        <v>26</v>
      </c>
      <c r="AG24" s="16">
        <f t="shared" si="18"/>
        <v>0</v>
      </c>
      <c r="AH24" s="16">
        <v>0</v>
      </c>
      <c r="AI24" s="16">
        <f t="shared" si="18"/>
        <v>0</v>
      </c>
      <c r="AJ24" s="16">
        <f t="shared" si="18"/>
        <v>0</v>
      </c>
      <c r="AK24" s="16">
        <f t="shared" si="18"/>
        <v>0</v>
      </c>
      <c r="AL24" s="16">
        <f t="shared" si="18"/>
        <v>0</v>
      </c>
      <c r="AM24" s="16">
        <f t="shared" si="18"/>
        <v>0</v>
      </c>
      <c r="AN24" s="16">
        <v>0</v>
      </c>
      <c r="AO24" s="16">
        <f t="shared" si="9"/>
        <v>4.5280515</v>
      </c>
      <c r="AP24" s="16">
        <f t="shared" si="10"/>
        <v>0.223</v>
      </c>
      <c r="AQ24" s="16">
        <f t="shared" si="11"/>
        <v>0</v>
      </c>
      <c r="AR24" s="16">
        <f t="shared" si="12"/>
        <v>1.857</v>
      </c>
      <c r="AS24" s="16">
        <f t="shared" si="13"/>
        <v>0</v>
      </c>
      <c r="AT24" s="16">
        <f t="shared" si="14"/>
        <v>0</v>
      </c>
      <c r="AU24" s="16">
        <v>0</v>
      </c>
      <c r="AV24" s="16">
        <v>0.018951040000000002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1.99711916</v>
      </c>
      <c r="BD24" s="16">
        <v>0.16</v>
      </c>
      <c r="BE24" s="16">
        <v>0</v>
      </c>
      <c r="BF24" s="16">
        <v>0.319</v>
      </c>
      <c r="BG24" s="16">
        <v>0</v>
      </c>
      <c r="BH24" s="16">
        <v>0</v>
      </c>
      <c r="BI24" s="16">
        <v>0</v>
      </c>
      <c r="BJ24" s="16">
        <v>2.5119813000000004</v>
      </c>
      <c r="BK24" s="16">
        <v>0.063</v>
      </c>
      <c r="BL24" s="16">
        <v>0</v>
      </c>
      <c r="BM24" s="16">
        <v>1.538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f t="shared" si="15"/>
        <v>-8.216084565134302</v>
      </c>
      <c r="BZ24" s="16">
        <f t="shared" si="17"/>
        <v>-64.46952954003727</v>
      </c>
      <c r="CA24" s="1">
        <v>0</v>
      </c>
    </row>
    <row r="25" spans="1:79" ht="25.5">
      <c r="A25" s="35" t="s">
        <v>118</v>
      </c>
      <c r="B25" s="14" t="s">
        <v>119</v>
      </c>
      <c r="C25" s="15"/>
      <c r="D25" s="33">
        <v>0</v>
      </c>
      <c r="E25" s="16"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f t="shared" si="9"/>
        <v>0</v>
      </c>
      <c r="AP25" s="16">
        <f t="shared" si="10"/>
        <v>0</v>
      </c>
      <c r="AQ25" s="16">
        <f t="shared" si="11"/>
        <v>0</v>
      </c>
      <c r="AR25" s="16">
        <f t="shared" si="12"/>
        <v>0</v>
      </c>
      <c r="AS25" s="16">
        <f t="shared" si="13"/>
        <v>0</v>
      </c>
      <c r="AT25" s="16">
        <f t="shared" si="14"/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f t="shared" si="15"/>
        <v>0</v>
      </c>
      <c r="BZ25" s="16">
        <v>0</v>
      </c>
      <c r="CA25" s="1">
        <v>0</v>
      </c>
    </row>
    <row r="26" spans="1:79" ht="12.75">
      <c r="A26" s="35" t="s">
        <v>120</v>
      </c>
      <c r="B26" s="17" t="s">
        <v>121</v>
      </c>
      <c r="C26" s="15"/>
      <c r="D26" s="33">
        <v>0</v>
      </c>
      <c r="E26" s="16"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f t="shared" si="9"/>
        <v>0</v>
      </c>
      <c r="AP26" s="16">
        <f t="shared" si="10"/>
        <v>0</v>
      </c>
      <c r="AQ26" s="16">
        <f t="shared" si="11"/>
        <v>0</v>
      </c>
      <c r="AR26" s="16">
        <f t="shared" si="12"/>
        <v>0</v>
      </c>
      <c r="AS26" s="16">
        <f t="shared" si="13"/>
        <v>0</v>
      </c>
      <c r="AT26" s="16">
        <f t="shared" si="14"/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f t="shared" si="15"/>
        <v>0</v>
      </c>
      <c r="BZ26" s="16">
        <v>0</v>
      </c>
      <c r="CA26" s="1">
        <v>0</v>
      </c>
    </row>
    <row r="27" spans="1:79" ht="12.75">
      <c r="A27" s="34" t="s">
        <v>106</v>
      </c>
      <c r="B27" s="14" t="s">
        <v>122</v>
      </c>
      <c r="C27" s="15" t="s">
        <v>109</v>
      </c>
      <c r="D27" s="33">
        <v>216.78672440522854</v>
      </c>
      <c r="E27" s="16">
        <f>E20</f>
        <v>0</v>
      </c>
      <c r="F27" s="16">
        <f t="shared" si="3"/>
        <v>170.87983114983794</v>
      </c>
      <c r="G27" s="16">
        <f t="shared" si="4"/>
        <v>16.476000000000003</v>
      </c>
      <c r="H27" s="16">
        <f t="shared" si="5"/>
        <v>0</v>
      </c>
      <c r="I27" s="16">
        <f t="shared" si="6"/>
        <v>55.434</v>
      </c>
      <c r="J27" s="16">
        <f t="shared" si="7"/>
        <v>0</v>
      </c>
      <c r="K27" s="16">
        <f t="shared" si="8"/>
        <v>201</v>
      </c>
      <c r="L27" s="16">
        <v>0</v>
      </c>
      <c r="M27" s="16">
        <v>41.81134382828266</v>
      </c>
      <c r="N27" s="16">
        <v>9.72</v>
      </c>
      <c r="O27" s="16">
        <v>0</v>
      </c>
      <c r="P27" s="16">
        <v>11.776</v>
      </c>
      <c r="Q27" s="16">
        <v>0</v>
      </c>
      <c r="R27" s="16">
        <v>54</v>
      </c>
      <c r="S27" s="16">
        <v>0</v>
      </c>
      <c r="T27" s="16">
        <v>68.74537327425676</v>
      </c>
      <c r="U27" s="16">
        <v>5.5600000000000005</v>
      </c>
      <c r="V27" s="16">
        <f aca="true" t="shared" si="19" ref="V27:AG27">V20</f>
        <v>0</v>
      </c>
      <c r="W27" s="16">
        <v>24.955999999999992</v>
      </c>
      <c r="X27" s="16">
        <f t="shared" si="19"/>
        <v>0</v>
      </c>
      <c r="Y27" s="16">
        <v>84</v>
      </c>
      <c r="Z27" s="16">
        <f t="shared" si="19"/>
        <v>0</v>
      </c>
      <c r="AA27" s="16">
        <v>60.32311404729852</v>
      </c>
      <c r="AB27" s="16">
        <v>1.196</v>
      </c>
      <c r="AC27" s="16">
        <f t="shared" si="19"/>
        <v>0</v>
      </c>
      <c r="AD27" s="16">
        <v>18.702</v>
      </c>
      <c r="AE27" s="16">
        <f t="shared" si="19"/>
        <v>0</v>
      </c>
      <c r="AF27" s="16">
        <v>63</v>
      </c>
      <c r="AG27" s="16">
        <f t="shared" si="19"/>
        <v>0</v>
      </c>
      <c r="AH27" s="16">
        <v>0</v>
      </c>
      <c r="AI27" s="16">
        <f aca="true" t="shared" si="20" ref="AI27:AN27">AI20</f>
        <v>0</v>
      </c>
      <c r="AJ27" s="16">
        <f t="shared" si="20"/>
        <v>0</v>
      </c>
      <c r="AK27" s="16">
        <f t="shared" si="20"/>
        <v>0</v>
      </c>
      <c r="AL27" s="16">
        <f t="shared" si="20"/>
        <v>0</v>
      </c>
      <c r="AM27" s="16">
        <f t="shared" si="20"/>
        <v>0</v>
      </c>
      <c r="AN27" s="16">
        <f t="shared" si="20"/>
        <v>0</v>
      </c>
      <c r="AO27" s="16">
        <f t="shared" si="9"/>
        <v>120.57463549999999</v>
      </c>
      <c r="AP27" s="16">
        <f t="shared" si="10"/>
        <v>15.676000000000002</v>
      </c>
      <c r="AQ27" s="16">
        <f t="shared" si="11"/>
        <v>0</v>
      </c>
      <c r="AR27" s="16">
        <f t="shared" si="12"/>
        <v>38.343999999999994</v>
      </c>
      <c r="AS27" s="16">
        <f t="shared" si="13"/>
        <v>0</v>
      </c>
      <c r="AT27" s="16">
        <f t="shared" si="14"/>
        <v>161</v>
      </c>
      <c r="AU27" s="16">
        <v>0</v>
      </c>
      <c r="AV27" s="16">
        <v>41.324822799999986</v>
      </c>
      <c r="AW27" s="16">
        <v>4.28</v>
      </c>
      <c r="AX27" s="16">
        <v>0</v>
      </c>
      <c r="AY27" s="16">
        <v>11.800000000000004</v>
      </c>
      <c r="AZ27" s="16">
        <v>0</v>
      </c>
      <c r="BA27" s="16">
        <v>120</v>
      </c>
      <c r="BB27" s="16">
        <v>0</v>
      </c>
      <c r="BC27" s="16">
        <v>42.29814572</v>
      </c>
      <c r="BD27" s="16">
        <v>3.733</v>
      </c>
      <c r="BE27" s="16">
        <v>0</v>
      </c>
      <c r="BF27" s="16">
        <v>19.008999999999993</v>
      </c>
      <c r="BG27" s="16">
        <v>0</v>
      </c>
      <c r="BH27" s="16">
        <v>36</v>
      </c>
      <c r="BI27" s="16">
        <v>0</v>
      </c>
      <c r="BJ27" s="16">
        <v>36.95166698</v>
      </c>
      <c r="BK27" s="16">
        <v>7.663000000000001</v>
      </c>
      <c r="BL27" s="16">
        <v>0</v>
      </c>
      <c r="BM27" s="16">
        <v>7.535</v>
      </c>
      <c r="BN27" s="16">
        <v>0</v>
      </c>
      <c r="BO27" s="16">
        <v>5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f t="shared" si="15"/>
        <v>-50.305195649837955</v>
      </c>
      <c r="BZ27" s="16">
        <f t="shared" si="17"/>
        <v>-29.438931037874955</v>
      </c>
      <c r="CA27" s="1">
        <v>0</v>
      </c>
    </row>
    <row r="28" spans="1:79" ht="12.75">
      <c r="A28" s="35" t="s">
        <v>123</v>
      </c>
      <c r="B28" s="14" t="s">
        <v>124</v>
      </c>
      <c r="C28" s="15"/>
      <c r="D28" s="33">
        <v>0</v>
      </c>
      <c r="E28" s="16"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9"/>
        <v>0</v>
      </c>
      <c r="AP28" s="16">
        <f t="shared" si="10"/>
        <v>0</v>
      </c>
      <c r="AQ28" s="16">
        <f t="shared" si="11"/>
        <v>0</v>
      </c>
      <c r="AR28" s="16">
        <f t="shared" si="12"/>
        <v>0</v>
      </c>
      <c r="AS28" s="16">
        <f t="shared" si="13"/>
        <v>0</v>
      </c>
      <c r="AT28" s="16">
        <f t="shared" si="14"/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15"/>
        <v>0</v>
      </c>
      <c r="BZ28" s="16">
        <v>0</v>
      </c>
      <c r="CA28" s="1">
        <v>0</v>
      </c>
    </row>
    <row r="29" spans="1:79" ht="25.5">
      <c r="A29" s="35" t="s">
        <v>125</v>
      </c>
      <c r="B29" s="14" t="s">
        <v>126</v>
      </c>
      <c r="C29" s="15"/>
      <c r="D29" s="33">
        <v>0</v>
      </c>
      <c r="E29" s="16"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f t="shared" si="9"/>
        <v>0</v>
      </c>
      <c r="AP29" s="16">
        <f t="shared" si="10"/>
        <v>0</v>
      </c>
      <c r="AQ29" s="16">
        <f t="shared" si="11"/>
        <v>0</v>
      </c>
      <c r="AR29" s="16">
        <f t="shared" si="12"/>
        <v>0</v>
      </c>
      <c r="AS29" s="16">
        <f t="shared" si="13"/>
        <v>0</v>
      </c>
      <c r="AT29" s="16">
        <f t="shared" si="14"/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f t="shared" si="15"/>
        <v>0</v>
      </c>
      <c r="BZ29" s="16">
        <v>0</v>
      </c>
      <c r="CA29" s="1">
        <v>0</v>
      </c>
    </row>
    <row r="30" spans="1:79" ht="38.25">
      <c r="A30" s="35" t="s">
        <v>127</v>
      </c>
      <c r="B30" s="14" t="s">
        <v>128</v>
      </c>
      <c r="C30" s="15"/>
      <c r="D30" s="33">
        <v>0</v>
      </c>
      <c r="E30" s="16"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9"/>
        <v>0</v>
      </c>
      <c r="AP30" s="16">
        <f t="shared" si="10"/>
        <v>0</v>
      </c>
      <c r="AQ30" s="16">
        <f t="shared" si="11"/>
        <v>0</v>
      </c>
      <c r="AR30" s="16">
        <f t="shared" si="12"/>
        <v>0</v>
      </c>
      <c r="AS30" s="16">
        <f t="shared" si="13"/>
        <v>0</v>
      </c>
      <c r="AT30" s="16">
        <f t="shared" si="14"/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15"/>
        <v>0</v>
      </c>
      <c r="BZ30" s="16">
        <v>0</v>
      </c>
      <c r="CA30" s="1">
        <v>0</v>
      </c>
    </row>
    <row r="31" spans="1:79" ht="38.25">
      <c r="A31" s="35" t="s">
        <v>129</v>
      </c>
      <c r="B31" s="14" t="s">
        <v>130</v>
      </c>
      <c r="C31" s="15"/>
      <c r="D31" s="33">
        <v>0</v>
      </c>
      <c r="E31" s="16">
        <v>0</v>
      </c>
      <c r="F31" s="16">
        <f t="shared" si="3"/>
        <v>0</v>
      </c>
      <c r="G31" s="16">
        <f t="shared" si="4"/>
        <v>0</v>
      </c>
      <c r="H31" s="16">
        <f t="shared" si="5"/>
        <v>0</v>
      </c>
      <c r="I31" s="16">
        <f t="shared" si="6"/>
        <v>0</v>
      </c>
      <c r="J31" s="16">
        <f t="shared" si="7"/>
        <v>0</v>
      </c>
      <c r="K31" s="16">
        <f t="shared" si="8"/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9"/>
        <v>0</v>
      </c>
      <c r="AP31" s="16">
        <f t="shared" si="10"/>
        <v>0</v>
      </c>
      <c r="AQ31" s="16">
        <f t="shared" si="11"/>
        <v>0</v>
      </c>
      <c r="AR31" s="16">
        <f t="shared" si="12"/>
        <v>0</v>
      </c>
      <c r="AS31" s="16">
        <f t="shared" si="13"/>
        <v>0</v>
      </c>
      <c r="AT31" s="16">
        <f t="shared" si="14"/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f t="shared" si="15"/>
        <v>0</v>
      </c>
      <c r="BZ31" s="16">
        <v>0</v>
      </c>
      <c r="CA31" s="1">
        <v>0</v>
      </c>
    </row>
    <row r="32" spans="1:79" ht="38.25">
      <c r="A32" s="35" t="s">
        <v>131</v>
      </c>
      <c r="B32" s="14" t="s">
        <v>132</v>
      </c>
      <c r="C32" s="15"/>
      <c r="D32" s="33">
        <v>0</v>
      </c>
      <c r="E32" s="16">
        <v>0</v>
      </c>
      <c r="F32" s="16">
        <f t="shared" si="3"/>
        <v>0</v>
      </c>
      <c r="G32" s="16">
        <f t="shared" si="4"/>
        <v>0</v>
      </c>
      <c r="H32" s="16">
        <f t="shared" si="5"/>
        <v>0</v>
      </c>
      <c r="I32" s="16">
        <f t="shared" si="6"/>
        <v>0</v>
      </c>
      <c r="J32" s="16">
        <f t="shared" si="7"/>
        <v>0</v>
      </c>
      <c r="K32" s="16">
        <f t="shared" si="8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9"/>
        <v>0</v>
      </c>
      <c r="AP32" s="16">
        <f t="shared" si="10"/>
        <v>0</v>
      </c>
      <c r="AQ32" s="16">
        <f t="shared" si="11"/>
        <v>0</v>
      </c>
      <c r="AR32" s="16">
        <f t="shared" si="12"/>
        <v>0</v>
      </c>
      <c r="AS32" s="16">
        <f t="shared" si="13"/>
        <v>0</v>
      </c>
      <c r="AT32" s="16">
        <f t="shared" si="14"/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f t="shared" si="15"/>
        <v>0</v>
      </c>
      <c r="BZ32" s="16">
        <v>0</v>
      </c>
      <c r="CA32" s="1">
        <v>0</v>
      </c>
    </row>
    <row r="33" spans="1:79" ht="25.5">
      <c r="A33" s="35" t="s">
        <v>133</v>
      </c>
      <c r="B33" s="14" t="s">
        <v>134</v>
      </c>
      <c r="C33" s="15"/>
      <c r="D33" s="33">
        <v>0</v>
      </c>
      <c r="E33" s="16">
        <v>0</v>
      </c>
      <c r="F33" s="16">
        <f t="shared" si="3"/>
        <v>0</v>
      </c>
      <c r="G33" s="16">
        <f t="shared" si="4"/>
        <v>0</v>
      </c>
      <c r="H33" s="16">
        <f t="shared" si="5"/>
        <v>0</v>
      </c>
      <c r="I33" s="16">
        <f t="shared" si="6"/>
        <v>0</v>
      </c>
      <c r="J33" s="16">
        <f t="shared" si="7"/>
        <v>0</v>
      </c>
      <c r="K33" s="16">
        <f t="shared" si="8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9"/>
        <v>0</v>
      </c>
      <c r="AP33" s="16">
        <f t="shared" si="10"/>
        <v>0</v>
      </c>
      <c r="AQ33" s="16">
        <f t="shared" si="11"/>
        <v>0</v>
      </c>
      <c r="AR33" s="16">
        <f t="shared" si="12"/>
        <v>0</v>
      </c>
      <c r="AS33" s="16">
        <f t="shared" si="13"/>
        <v>0</v>
      </c>
      <c r="AT33" s="16">
        <f t="shared" si="14"/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f t="shared" si="15"/>
        <v>0</v>
      </c>
      <c r="BZ33" s="16">
        <v>0</v>
      </c>
      <c r="CA33" s="1">
        <v>0</v>
      </c>
    </row>
    <row r="34" spans="1:79" ht="38.25">
      <c r="A34" s="35" t="s">
        <v>135</v>
      </c>
      <c r="B34" s="14" t="s">
        <v>136</v>
      </c>
      <c r="C34" s="15"/>
      <c r="D34" s="33">
        <v>0</v>
      </c>
      <c r="E34" s="16">
        <v>0</v>
      </c>
      <c r="F34" s="16">
        <f t="shared" si="3"/>
        <v>0</v>
      </c>
      <c r="G34" s="16">
        <f t="shared" si="4"/>
        <v>0</v>
      </c>
      <c r="H34" s="16">
        <f t="shared" si="5"/>
        <v>0</v>
      </c>
      <c r="I34" s="16">
        <f t="shared" si="6"/>
        <v>0</v>
      </c>
      <c r="J34" s="16">
        <f t="shared" si="7"/>
        <v>0</v>
      </c>
      <c r="K34" s="16">
        <f t="shared" si="8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9"/>
        <v>0</v>
      </c>
      <c r="AP34" s="16">
        <f t="shared" si="10"/>
        <v>0</v>
      </c>
      <c r="AQ34" s="16">
        <f t="shared" si="11"/>
        <v>0</v>
      </c>
      <c r="AR34" s="16">
        <f t="shared" si="12"/>
        <v>0</v>
      </c>
      <c r="AS34" s="16">
        <f t="shared" si="13"/>
        <v>0</v>
      </c>
      <c r="AT34" s="16">
        <f t="shared" si="14"/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f t="shared" si="15"/>
        <v>0</v>
      </c>
      <c r="BZ34" s="16">
        <v>0</v>
      </c>
      <c r="CA34" s="1">
        <v>0</v>
      </c>
    </row>
    <row r="35" spans="1:79" ht="25.5">
      <c r="A35" s="35" t="s">
        <v>137</v>
      </c>
      <c r="B35" s="14" t="s">
        <v>138</v>
      </c>
      <c r="C35" s="15"/>
      <c r="D35" s="33">
        <v>0</v>
      </c>
      <c r="E35" s="16">
        <v>0</v>
      </c>
      <c r="F35" s="16">
        <f t="shared" si="3"/>
        <v>0</v>
      </c>
      <c r="G35" s="16">
        <f t="shared" si="4"/>
        <v>0</v>
      </c>
      <c r="H35" s="16">
        <f t="shared" si="5"/>
        <v>0</v>
      </c>
      <c r="I35" s="16">
        <f t="shared" si="6"/>
        <v>0</v>
      </c>
      <c r="J35" s="16">
        <f t="shared" si="7"/>
        <v>0</v>
      </c>
      <c r="K35" s="16">
        <f t="shared" si="8"/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f t="shared" si="9"/>
        <v>0</v>
      </c>
      <c r="AP35" s="16">
        <f t="shared" si="10"/>
        <v>0</v>
      </c>
      <c r="AQ35" s="16">
        <f t="shared" si="11"/>
        <v>0</v>
      </c>
      <c r="AR35" s="16">
        <f t="shared" si="12"/>
        <v>0</v>
      </c>
      <c r="AS35" s="16">
        <f t="shared" si="13"/>
        <v>0</v>
      </c>
      <c r="AT35" s="16">
        <f t="shared" si="14"/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f t="shared" si="15"/>
        <v>0</v>
      </c>
      <c r="BZ35" s="16">
        <v>0</v>
      </c>
      <c r="CA35" s="1">
        <v>0</v>
      </c>
    </row>
    <row r="36" spans="1:79" ht="25.5">
      <c r="A36" s="35" t="s">
        <v>139</v>
      </c>
      <c r="B36" s="14" t="s">
        <v>140</v>
      </c>
      <c r="C36" s="15"/>
      <c r="D36" s="33">
        <v>0</v>
      </c>
      <c r="E36" s="16">
        <v>0</v>
      </c>
      <c r="F36" s="16">
        <f t="shared" si="3"/>
        <v>0</v>
      </c>
      <c r="G36" s="16">
        <f t="shared" si="4"/>
        <v>0</v>
      </c>
      <c r="H36" s="16">
        <f t="shared" si="5"/>
        <v>0</v>
      </c>
      <c r="I36" s="16">
        <f t="shared" si="6"/>
        <v>0</v>
      </c>
      <c r="J36" s="16">
        <f t="shared" si="7"/>
        <v>0</v>
      </c>
      <c r="K36" s="16">
        <f t="shared" si="8"/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9"/>
        <v>0</v>
      </c>
      <c r="AP36" s="16">
        <f t="shared" si="10"/>
        <v>0</v>
      </c>
      <c r="AQ36" s="16">
        <f t="shared" si="11"/>
        <v>0</v>
      </c>
      <c r="AR36" s="16">
        <f t="shared" si="12"/>
        <v>0</v>
      </c>
      <c r="AS36" s="16">
        <f t="shared" si="13"/>
        <v>0</v>
      </c>
      <c r="AT36" s="16">
        <f t="shared" si="14"/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f t="shared" si="15"/>
        <v>0</v>
      </c>
      <c r="BZ36" s="16">
        <v>0</v>
      </c>
      <c r="CA36" s="1">
        <v>0</v>
      </c>
    </row>
    <row r="37" spans="1:79" ht="25.5">
      <c r="A37" s="35" t="s">
        <v>141</v>
      </c>
      <c r="B37" s="14" t="s">
        <v>142</v>
      </c>
      <c r="C37" s="15"/>
      <c r="D37" s="33">
        <v>0</v>
      </c>
      <c r="E37" s="16">
        <v>0</v>
      </c>
      <c r="F37" s="16">
        <f t="shared" si="3"/>
        <v>0</v>
      </c>
      <c r="G37" s="16">
        <f t="shared" si="4"/>
        <v>0</v>
      </c>
      <c r="H37" s="16">
        <f t="shared" si="5"/>
        <v>0</v>
      </c>
      <c r="I37" s="16">
        <f t="shared" si="6"/>
        <v>0</v>
      </c>
      <c r="J37" s="16">
        <f t="shared" si="7"/>
        <v>0</v>
      </c>
      <c r="K37" s="16">
        <f t="shared" si="8"/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9"/>
        <v>0</v>
      </c>
      <c r="AP37" s="16">
        <f t="shared" si="10"/>
        <v>0</v>
      </c>
      <c r="AQ37" s="16">
        <f t="shared" si="11"/>
        <v>0</v>
      </c>
      <c r="AR37" s="16">
        <f t="shared" si="12"/>
        <v>0</v>
      </c>
      <c r="AS37" s="16">
        <f t="shared" si="13"/>
        <v>0</v>
      </c>
      <c r="AT37" s="16">
        <f t="shared" si="14"/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 t="shared" si="15"/>
        <v>0</v>
      </c>
      <c r="BZ37" s="16">
        <v>0</v>
      </c>
      <c r="CA37" s="1">
        <v>0</v>
      </c>
    </row>
    <row r="38" spans="1:79" ht="63.75">
      <c r="A38" s="35" t="s">
        <v>141</v>
      </c>
      <c r="B38" s="14" t="s">
        <v>143</v>
      </c>
      <c r="C38" s="15"/>
      <c r="D38" s="33">
        <v>0</v>
      </c>
      <c r="E38" s="16">
        <v>0</v>
      </c>
      <c r="F38" s="16">
        <f t="shared" si="3"/>
        <v>0</v>
      </c>
      <c r="G38" s="16">
        <f t="shared" si="4"/>
        <v>0</v>
      </c>
      <c r="H38" s="16">
        <f t="shared" si="5"/>
        <v>0</v>
      </c>
      <c r="I38" s="16">
        <f t="shared" si="6"/>
        <v>0</v>
      </c>
      <c r="J38" s="16">
        <f t="shared" si="7"/>
        <v>0</v>
      </c>
      <c r="K38" s="16">
        <f t="shared" si="8"/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f t="shared" si="9"/>
        <v>0</v>
      </c>
      <c r="AP38" s="16">
        <f t="shared" si="10"/>
        <v>0</v>
      </c>
      <c r="AQ38" s="16">
        <f t="shared" si="11"/>
        <v>0</v>
      </c>
      <c r="AR38" s="16">
        <f t="shared" si="12"/>
        <v>0</v>
      </c>
      <c r="AS38" s="16">
        <f t="shared" si="13"/>
        <v>0</v>
      </c>
      <c r="AT38" s="16">
        <f t="shared" si="14"/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 t="shared" si="15"/>
        <v>0</v>
      </c>
      <c r="BZ38" s="16">
        <v>0</v>
      </c>
      <c r="CA38" s="1">
        <v>0</v>
      </c>
    </row>
    <row r="39" spans="1:79" ht="63.75">
      <c r="A39" s="35" t="s">
        <v>141</v>
      </c>
      <c r="B39" s="14" t="s">
        <v>144</v>
      </c>
      <c r="C39" s="15"/>
      <c r="D39" s="33">
        <v>0</v>
      </c>
      <c r="E39" s="16">
        <v>0</v>
      </c>
      <c r="F39" s="16">
        <f t="shared" si="3"/>
        <v>0</v>
      </c>
      <c r="G39" s="16">
        <f t="shared" si="4"/>
        <v>0</v>
      </c>
      <c r="H39" s="16">
        <f t="shared" si="5"/>
        <v>0</v>
      </c>
      <c r="I39" s="16">
        <f t="shared" si="6"/>
        <v>0</v>
      </c>
      <c r="J39" s="16">
        <f t="shared" si="7"/>
        <v>0</v>
      </c>
      <c r="K39" s="16">
        <f t="shared" si="8"/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f t="shared" si="9"/>
        <v>0</v>
      </c>
      <c r="AP39" s="16">
        <f t="shared" si="10"/>
        <v>0</v>
      </c>
      <c r="AQ39" s="16">
        <f t="shared" si="11"/>
        <v>0</v>
      </c>
      <c r="AR39" s="16">
        <f t="shared" si="12"/>
        <v>0</v>
      </c>
      <c r="AS39" s="16">
        <f t="shared" si="13"/>
        <v>0</v>
      </c>
      <c r="AT39" s="16">
        <f t="shared" si="14"/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 t="shared" si="15"/>
        <v>0</v>
      </c>
      <c r="BZ39" s="16">
        <v>0</v>
      </c>
      <c r="CA39" s="1">
        <v>0</v>
      </c>
    </row>
    <row r="40" spans="1:79" ht="63.75">
      <c r="A40" s="35" t="s">
        <v>141</v>
      </c>
      <c r="B40" s="14" t="s">
        <v>145</v>
      </c>
      <c r="C40" s="15"/>
      <c r="D40" s="33">
        <v>0</v>
      </c>
      <c r="E40" s="16">
        <v>0</v>
      </c>
      <c r="F40" s="16">
        <f t="shared" si="3"/>
        <v>0</v>
      </c>
      <c r="G40" s="16">
        <f t="shared" si="4"/>
        <v>0</v>
      </c>
      <c r="H40" s="16">
        <f t="shared" si="5"/>
        <v>0</v>
      </c>
      <c r="I40" s="16">
        <f t="shared" si="6"/>
        <v>0</v>
      </c>
      <c r="J40" s="16">
        <f t="shared" si="7"/>
        <v>0</v>
      </c>
      <c r="K40" s="16">
        <f t="shared" si="8"/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f t="shared" si="9"/>
        <v>0</v>
      </c>
      <c r="AP40" s="16">
        <f t="shared" si="10"/>
        <v>0</v>
      </c>
      <c r="AQ40" s="16">
        <f t="shared" si="11"/>
        <v>0</v>
      </c>
      <c r="AR40" s="16">
        <f t="shared" si="12"/>
        <v>0</v>
      </c>
      <c r="AS40" s="16">
        <f t="shared" si="13"/>
        <v>0</v>
      </c>
      <c r="AT40" s="16">
        <f t="shared" si="14"/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f t="shared" si="15"/>
        <v>0</v>
      </c>
      <c r="BZ40" s="16">
        <v>0</v>
      </c>
      <c r="CA40" s="1">
        <v>0</v>
      </c>
    </row>
    <row r="41" spans="1:79" ht="25.5">
      <c r="A41" s="35" t="s">
        <v>146</v>
      </c>
      <c r="B41" s="14" t="s">
        <v>142</v>
      </c>
      <c r="C41" s="15"/>
      <c r="D41" s="33">
        <v>0</v>
      </c>
      <c r="E41" s="16">
        <v>0</v>
      </c>
      <c r="F41" s="16">
        <f t="shared" si="3"/>
        <v>0</v>
      </c>
      <c r="G41" s="16">
        <f t="shared" si="4"/>
        <v>0</v>
      </c>
      <c r="H41" s="16">
        <f t="shared" si="5"/>
        <v>0</v>
      </c>
      <c r="I41" s="16">
        <f t="shared" si="6"/>
        <v>0</v>
      </c>
      <c r="J41" s="16">
        <f t="shared" si="7"/>
        <v>0</v>
      </c>
      <c r="K41" s="16">
        <f t="shared" si="8"/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f t="shared" si="9"/>
        <v>0</v>
      </c>
      <c r="AP41" s="16">
        <f t="shared" si="10"/>
        <v>0</v>
      </c>
      <c r="AQ41" s="16">
        <f t="shared" si="11"/>
        <v>0</v>
      </c>
      <c r="AR41" s="16">
        <f t="shared" si="12"/>
        <v>0</v>
      </c>
      <c r="AS41" s="16">
        <f t="shared" si="13"/>
        <v>0</v>
      </c>
      <c r="AT41" s="16">
        <f t="shared" si="14"/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 t="shared" si="15"/>
        <v>0</v>
      </c>
      <c r="BZ41" s="16">
        <v>0</v>
      </c>
      <c r="CA41" s="1">
        <v>0</v>
      </c>
    </row>
    <row r="42" spans="1:79" ht="63.75">
      <c r="A42" s="35" t="s">
        <v>146</v>
      </c>
      <c r="B42" s="14" t="s">
        <v>143</v>
      </c>
      <c r="C42" s="15"/>
      <c r="D42" s="33">
        <v>0</v>
      </c>
      <c r="E42" s="16">
        <v>0</v>
      </c>
      <c r="F42" s="16">
        <f t="shared" si="3"/>
        <v>0</v>
      </c>
      <c r="G42" s="16">
        <f t="shared" si="4"/>
        <v>0</v>
      </c>
      <c r="H42" s="16">
        <f t="shared" si="5"/>
        <v>0</v>
      </c>
      <c r="I42" s="16">
        <f t="shared" si="6"/>
        <v>0</v>
      </c>
      <c r="J42" s="16">
        <f t="shared" si="7"/>
        <v>0</v>
      </c>
      <c r="K42" s="16">
        <f t="shared" si="8"/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f t="shared" si="9"/>
        <v>0</v>
      </c>
      <c r="AP42" s="16">
        <f t="shared" si="10"/>
        <v>0</v>
      </c>
      <c r="AQ42" s="16">
        <f t="shared" si="11"/>
        <v>0</v>
      </c>
      <c r="AR42" s="16">
        <f t="shared" si="12"/>
        <v>0</v>
      </c>
      <c r="AS42" s="16">
        <f t="shared" si="13"/>
        <v>0</v>
      </c>
      <c r="AT42" s="16">
        <f t="shared" si="14"/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f t="shared" si="15"/>
        <v>0</v>
      </c>
      <c r="BZ42" s="16">
        <v>0</v>
      </c>
      <c r="CA42" s="1">
        <v>0</v>
      </c>
    </row>
    <row r="43" spans="1:79" ht="63.75">
      <c r="A43" s="35" t="s">
        <v>146</v>
      </c>
      <c r="B43" s="14" t="s">
        <v>144</v>
      </c>
      <c r="C43" s="15"/>
      <c r="D43" s="33">
        <v>0</v>
      </c>
      <c r="E43" s="16">
        <v>0</v>
      </c>
      <c r="F43" s="16">
        <f t="shared" si="3"/>
        <v>0</v>
      </c>
      <c r="G43" s="16">
        <f t="shared" si="4"/>
        <v>0</v>
      </c>
      <c r="H43" s="16">
        <f t="shared" si="5"/>
        <v>0</v>
      </c>
      <c r="I43" s="16">
        <f t="shared" si="6"/>
        <v>0</v>
      </c>
      <c r="J43" s="16">
        <f t="shared" si="7"/>
        <v>0</v>
      </c>
      <c r="K43" s="16">
        <f t="shared" si="8"/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f t="shared" si="9"/>
        <v>0</v>
      </c>
      <c r="AP43" s="16">
        <f t="shared" si="10"/>
        <v>0</v>
      </c>
      <c r="AQ43" s="16">
        <f t="shared" si="11"/>
        <v>0</v>
      </c>
      <c r="AR43" s="16">
        <f t="shared" si="12"/>
        <v>0</v>
      </c>
      <c r="AS43" s="16">
        <f t="shared" si="13"/>
        <v>0</v>
      </c>
      <c r="AT43" s="16">
        <f t="shared" si="14"/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 t="shared" si="15"/>
        <v>0</v>
      </c>
      <c r="BZ43" s="16">
        <v>0</v>
      </c>
      <c r="CA43" s="1">
        <v>0</v>
      </c>
    </row>
    <row r="44" spans="1:79" ht="12.75">
      <c r="A44" s="35" t="s">
        <v>146</v>
      </c>
      <c r="B44" s="18" t="s">
        <v>147</v>
      </c>
      <c r="C44" s="15"/>
      <c r="D44" s="33">
        <v>0</v>
      </c>
      <c r="E44" s="16">
        <v>0</v>
      </c>
      <c r="F44" s="16">
        <f t="shared" si="3"/>
        <v>0</v>
      </c>
      <c r="G44" s="16">
        <f t="shared" si="4"/>
        <v>0</v>
      </c>
      <c r="H44" s="16">
        <f t="shared" si="5"/>
        <v>0</v>
      </c>
      <c r="I44" s="16">
        <f t="shared" si="6"/>
        <v>0</v>
      </c>
      <c r="J44" s="16">
        <f t="shared" si="7"/>
        <v>0</v>
      </c>
      <c r="K44" s="16">
        <f t="shared" si="8"/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f t="shared" si="9"/>
        <v>0</v>
      </c>
      <c r="AP44" s="16">
        <f t="shared" si="10"/>
        <v>0</v>
      </c>
      <c r="AQ44" s="16">
        <f t="shared" si="11"/>
        <v>0</v>
      </c>
      <c r="AR44" s="16">
        <f t="shared" si="12"/>
        <v>0</v>
      </c>
      <c r="AS44" s="16">
        <f t="shared" si="13"/>
        <v>0</v>
      </c>
      <c r="AT44" s="16">
        <f t="shared" si="14"/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f t="shared" si="15"/>
        <v>0</v>
      </c>
      <c r="BZ44" s="16">
        <v>0</v>
      </c>
      <c r="CA44" s="1">
        <v>0</v>
      </c>
    </row>
    <row r="45" spans="1:79" ht="63.75">
      <c r="A45" s="35" t="s">
        <v>146</v>
      </c>
      <c r="B45" s="14" t="s">
        <v>148</v>
      </c>
      <c r="C45" s="15"/>
      <c r="D45" s="33">
        <v>0</v>
      </c>
      <c r="E45" s="16">
        <v>0</v>
      </c>
      <c r="F45" s="16">
        <f t="shared" si="3"/>
        <v>0</v>
      </c>
      <c r="G45" s="16">
        <f t="shared" si="4"/>
        <v>0</v>
      </c>
      <c r="H45" s="16">
        <f t="shared" si="5"/>
        <v>0</v>
      </c>
      <c r="I45" s="16">
        <f t="shared" si="6"/>
        <v>0</v>
      </c>
      <c r="J45" s="16">
        <f t="shared" si="7"/>
        <v>0</v>
      </c>
      <c r="K45" s="16">
        <f t="shared" si="8"/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f t="shared" si="9"/>
        <v>0</v>
      </c>
      <c r="AP45" s="16">
        <f t="shared" si="10"/>
        <v>0</v>
      </c>
      <c r="AQ45" s="16">
        <f t="shared" si="11"/>
        <v>0</v>
      </c>
      <c r="AR45" s="16">
        <f t="shared" si="12"/>
        <v>0</v>
      </c>
      <c r="AS45" s="16">
        <f t="shared" si="13"/>
        <v>0</v>
      </c>
      <c r="AT45" s="16">
        <f t="shared" si="14"/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f t="shared" si="15"/>
        <v>0</v>
      </c>
      <c r="BZ45" s="16">
        <v>0</v>
      </c>
      <c r="CA45" s="1">
        <v>0</v>
      </c>
    </row>
    <row r="46" spans="1:79" ht="51">
      <c r="A46" s="35" t="s">
        <v>149</v>
      </c>
      <c r="B46" s="14" t="s">
        <v>150</v>
      </c>
      <c r="C46" s="15"/>
      <c r="D46" s="33">
        <v>0</v>
      </c>
      <c r="E46" s="16">
        <v>0</v>
      </c>
      <c r="F46" s="16">
        <f t="shared" si="3"/>
        <v>0</v>
      </c>
      <c r="G46" s="16">
        <f t="shared" si="4"/>
        <v>0</v>
      </c>
      <c r="H46" s="16">
        <f t="shared" si="5"/>
        <v>0</v>
      </c>
      <c r="I46" s="16">
        <f t="shared" si="6"/>
        <v>0</v>
      </c>
      <c r="J46" s="16">
        <f t="shared" si="7"/>
        <v>0</v>
      </c>
      <c r="K46" s="16">
        <f t="shared" si="8"/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f t="shared" si="9"/>
        <v>0</v>
      </c>
      <c r="AP46" s="16">
        <f t="shared" si="10"/>
        <v>0</v>
      </c>
      <c r="AQ46" s="16">
        <f t="shared" si="11"/>
        <v>0</v>
      </c>
      <c r="AR46" s="16">
        <f t="shared" si="12"/>
        <v>0</v>
      </c>
      <c r="AS46" s="16">
        <f t="shared" si="13"/>
        <v>0</v>
      </c>
      <c r="AT46" s="16">
        <f t="shared" si="14"/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f t="shared" si="15"/>
        <v>0</v>
      </c>
      <c r="BZ46" s="16">
        <v>0</v>
      </c>
      <c r="CA46" s="1">
        <v>0</v>
      </c>
    </row>
    <row r="47" spans="1:79" ht="51">
      <c r="A47" s="35" t="s">
        <v>151</v>
      </c>
      <c r="B47" s="14" t="s">
        <v>152</v>
      </c>
      <c r="C47" s="15"/>
      <c r="D47" s="33">
        <v>0</v>
      </c>
      <c r="E47" s="16">
        <v>0</v>
      </c>
      <c r="F47" s="16">
        <f t="shared" si="3"/>
        <v>0</v>
      </c>
      <c r="G47" s="16">
        <f t="shared" si="4"/>
        <v>0</v>
      </c>
      <c r="H47" s="16">
        <f t="shared" si="5"/>
        <v>0</v>
      </c>
      <c r="I47" s="16">
        <f t="shared" si="6"/>
        <v>0</v>
      </c>
      <c r="J47" s="16">
        <f t="shared" si="7"/>
        <v>0</v>
      </c>
      <c r="K47" s="16">
        <f t="shared" si="8"/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f t="shared" si="9"/>
        <v>0</v>
      </c>
      <c r="AP47" s="16">
        <f t="shared" si="10"/>
        <v>0</v>
      </c>
      <c r="AQ47" s="16">
        <f t="shared" si="11"/>
        <v>0</v>
      </c>
      <c r="AR47" s="16">
        <f t="shared" si="12"/>
        <v>0</v>
      </c>
      <c r="AS47" s="16">
        <f t="shared" si="13"/>
        <v>0</v>
      </c>
      <c r="AT47" s="16">
        <f t="shared" si="14"/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f t="shared" si="15"/>
        <v>0</v>
      </c>
      <c r="BZ47" s="16">
        <v>0</v>
      </c>
      <c r="CA47" s="1">
        <v>0</v>
      </c>
    </row>
    <row r="48" spans="1:79" ht="51">
      <c r="A48" s="35" t="s">
        <v>153</v>
      </c>
      <c r="B48" s="14" t="s">
        <v>154</v>
      </c>
      <c r="C48" s="15"/>
      <c r="D48" s="33">
        <v>0</v>
      </c>
      <c r="E48" s="16">
        <v>0</v>
      </c>
      <c r="F48" s="16">
        <f t="shared" si="3"/>
        <v>0</v>
      </c>
      <c r="G48" s="16">
        <f t="shared" si="4"/>
        <v>0</v>
      </c>
      <c r="H48" s="16">
        <f t="shared" si="5"/>
        <v>0</v>
      </c>
      <c r="I48" s="16">
        <f t="shared" si="6"/>
        <v>0</v>
      </c>
      <c r="J48" s="16">
        <f t="shared" si="7"/>
        <v>0</v>
      </c>
      <c r="K48" s="16">
        <f t="shared" si="8"/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f t="shared" si="9"/>
        <v>0</v>
      </c>
      <c r="AP48" s="16">
        <f t="shared" si="10"/>
        <v>0</v>
      </c>
      <c r="AQ48" s="16">
        <f t="shared" si="11"/>
        <v>0</v>
      </c>
      <c r="AR48" s="16">
        <f t="shared" si="12"/>
        <v>0</v>
      </c>
      <c r="AS48" s="16">
        <f t="shared" si="13"/>
        <v>0</v>
      </c>
      <c r="AT48" s="16">
        <f t="shared" si="14"/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f t="shared" si="15"/>
        <v>0</v>
      </c>
      <c r="BZ48" s="16">
        <v>0</v>
      </c>
      <c r="CA48" s="1">
        <v>0</v>
      </c>
    </row>
    <row r="49" spans="1:79" ht="41.25" customHeight="1">
      <c r="A49" s="34" t="s">
        <v>155</v>
      </c>
      <c r="B49" s="14" t="s">
        <v>156</v>
      </c>
      <c r="C49" s="15" t="s">
        <v>109</v>
      </c>
      <c r="D49" s="33">
        <v>198.3828992778282</v>
      </c>
      <c r="E49" s="16">
        <v>0</v>
      </c>
      <c r="F49" s="16">
        <f t="shared" si="3"/>
        <v>158.13569508470363</v>
      </c>
      <c r="G49" s="16">
        <f t="shared" si="4"/>
        <v>16.093</v>
      </c>
      <c r="H49" s="16">
        <f t="shared" si="5"/>
        <v>0</v>
      </c>
      <c r="I49" s="16">
        <f t="shared" si="6"/>
        <v>51.653999999999996</v>
      </c>
      <c r="J49" s="16">
        <f t="shared" si="7"/>
        <v>0</v>
      </c>
      <c r="K49" s="16">
        <f t="shared" si="8"/>
        <v>175</v>
      </c>
      <c r="L49" s="16">
        <v>0</v>
      </c>
      <c r="M49" s="16">
        <v>41.81134382828266</v>
      </c>
      <c r="N49" s="16">
        <v>9.72</v>
      </c>
      <c r="O49" s="16">
        <v>0</v>
      </c>
      <c r="P49" s="16">
        <v>11.776</v>
      </c>
      <c r="Q49" s="16">
        <v>0</v>
      </c>
      <c r="R49" s="16">
        <v>54</v>
      </c>
      <c r="S49" s="16">
        <v>0</v>
      </c>
      <c r="T49" s="16">
        <v>66.81687161149837</v>
      </c>
      <c r="U49" s="16">
        <v>5.4</v>
      </c>
      <c r="V49" s="16">
        <f aca="true" t="shared" si="21" ref="V49:AG49">V50+V110+V202+V261</f>
        <v>0</v>
      </c>
      <c r="W49" s="16">
        <v>24.755999999999993</v>
      </c>
      <c r="X49" s="16">
        <f t="shared" si="21"/>
        <v>0</v>
      </c>
      <c r="Y49" s="16">
        <v>84</v>
      </c>
      <c r="Z49" s="16">
        <f t="shared" si="21"/>
        <v>0</v>
      </c>
      <c r="AA49" s="16">
        <v>49.50747964492261</v>
      </c>
      <c r="AB49" s="16">
        <v>0.973</v>
      </c>
      <c r="AC49" s="16">
        <f t="shared" si="21"/>
        <v>0</v>
      </c>
      <c r="AD49" s="16">
        <v>15.122000000000002</v>
      </c>
      <c r="AE49" s="16">
        <f t="shared" si="21"/>
        <v>0</v>
      </c>
      <c r="AF49" s="16">
        <v>37</v>
      </c>
      <c r="AG49" s="16">
        <f t="shared" si="21"/>
        <v>0</v>
      </c>
      <c r="AH49" s="16">
        <v>0</v>
      </c>
      <c r="AI49" s="16">
        <f>AI50+AI110+AI202+AI261</f>
        <v>0</v>
      </c>
      <c r="AJ49" s="16">
        <f>AJ50+AJ110+AJ202+AJ261</f>
        <v>0</v>
      </c>
      <c r="AK49" s="16">
        <f>AK50+AK110+AK202+AK261</f>
        <v>0</v>
      </c>
      <c r="AL49" s="16">
        <f>AL50+AL110+AL202+AL261</f>
        <v>0</v>
      </c>
      <c r="AM49" s="16">
        <f>AM50+AM110+AM202+AM261</f>
        <v>0</v>
      </c>
      <c r="AN49" s="16">
        <v>0</v>
      </c>
      <c r="AO49" s="16">
        <f t="shared" si="9"/>
        <v>116.046584</v>
      </c>
      <c r="AP49" s="16">
        <f t="shared" si="10"/>
        <v>15.453000000000001</v>
      </c>
      <c r="AQ49" s="16">
        <f t="shared" si="11"/>
        <v>0</v>
      </c>
      <c r="AR49" s="16">
        <f t="shared" si="12"/>
        <v>36.486999999999995</v>
      </c>
      <c r="AS49" s="16">
        <f t="shared" si="13"/>
        <v>0</v>
      </c>
      <c r="AT49" s="16">
        <f t="shared" si="14"/>
        <v>161</v>
      </c>
      <c r="AU49" s="16">
        <v>0</v>
      </c>
      <c r="AV49" s="16">
        <v>41.30587175999999</v>
      </c>
      <c r="AW49" s="16">
        <v>4.28</v>
      </c>
      <c r="AX49" s="16">
        <v>0</v>
      </c>
      <c r="AY49" s="16">
        <v>11.800000000000004</v>
      </c>
      <c r="AZ49" s="16">
        <v>0</v>
      </c>
      <c r="BA49" s="16">
        <v>120</v>
      </c>
      <c r="BB49" s="16">
        <v>0</v>
      </c>
      <c r="BC49" s="16">
        <v>40.301026560000004</v>
      </c>
      <c r="BD49" s="16">
        <v>3.573</v>
      </c>
      <c r="BE49" s="16">
        <v>0</v>
      </c>
      <c r="BF49" s="16">
        <v>18.689999999999994</v>
      </c>
      <c r="BG49" s="16">
        <v>0</v>
      </c>
      <c r="BH49" s="16">
        <v>36</v>
      </c>
      <c r="BI49" s="16">
        <v>0</v>
      </c>
      <c r="BJ49" s="16">
        <v>34.43968568</v>
      </c>
      <c r="BK49" s="16">
        <v>7.600000000000001</v>
      </c>
      <c r="BL49" s="16">
        <v>0</v>
      </c>
      <c r="BM49" s="16">
        <v>5.997</v>
      </c>
      <c r="BN49" s="16">
        <v>0</v>
      </c>
      <c r="BO49" s="16">
        <v>5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f t="shared" si="15"/>
        <v>-42.08911108470363</v>
      </c>
      <c r="BZ49" s="16">
        <f t="shared" si="17"/>
        <v>-26.61581944681058</v>
      </c>
      <c r="CA49" s="1">
        <v>0</v>
      </c>
    </row>
    <row r="50" spans="1:79" ht="41.25" customHeight="1">
      <c r="A50" s="34" t="s">
        <v>157</v>
      </c>
      <c r="B50" s="14" t="s">
        <v>158</v>
      </c>
      <c r="C50" s="15" t="s">
        <v>109</v>
      </c>
      <c r="D50" s="33">
        <v>46.682481373155206</v>
      </c>
      <c r="E50" s="16">
        <v>0</v>
      </c>
      <c r="F50" s="16">
        <f t="shared" si="3"/>
        <v>45.059141373756034</v>
      </c>
      <c r="G50" s="16">
        <f t="shared" si="4"/>
        <v>16.093</v>
      </c>
      <c r="H50" s="16">
        <f t="shared" si="5"/>
        <v>0</v>
      </c>
      <c r="I50" s="16">
        <f t="shared" si="6"/>
        <v>0</v>
      </c>
      <c r="J50" s="16">
        <f t="shared" si="7"/>
        <v>0</v>
      </c>
      <c r="K50" s="16">
        <f t="shared" si="8"/>
        <v>109</v>
      </c>
      <c r="L50" s="16">
        <v>0</v>
      </c>
      <c r="M50" s="16">
        <v>11.77227633729331</v>
      </c>
      <c r="N50" s="16">
        <v>9.72</v>
      </c>
      <c r="O50" s="16">
        <v>0</v>
      </c>
      <c r="P50" s="16">
        <v>0</v>
      </c>
      <c r="Q50" s="16">
        <v>0</v>
      </c>
      <c r="R50" s="16">
        <v>39</v>
      </c>
      <c r="S50" s="16">
        <v>0</v>
      </c>
      <c r="T50" s="16">
        <v>21.112858480151807</v>
      </c>
      <c r="U50" s="16">
        <v>5.4</v>
      </c>
      <c r="V50" s="16">
        <f aca="true" t="shared" si="22" ref="V50:AG50">V51+V57</f>
        <v>0</v>
      </c>
      <c r="W50" s="16">
        <v>0</v>
      </c>
      <c r="X50" s="16">
        <f t="shared" si="22"/>
        <v>0</v>
      </c>
      <c r="Y50" s="16">
        <v>45</v>
      </c>
      <c r="Z50" s="16">
        <f t="shared" si="22"/>
        <v>0</v>
      </c>
      <c r="AA50" s="16">
        <v>12.174006556310914</v>
      </c>
      <c r="AB50" s="16">
        <v>0.973</v>
      </c>
      <c r="AC50" s="16">
        <f t="shared" si="22"/>
        <v>0</v>
      </c>
      <c r="AD50" s="16">
        <v>0</v>
      </c>
      <c r="AE50" s="16">
        <f t="shared" si="22"/>
        <v>0</v>
      </c>
      <c r="AF50" s="16">
        <v>25</v>
      </c>
      <c r="AG50" s="16">
        <f t="shared" si="22"/>
        <v>0</v>
      </c>
      <c r="AH50" s="16">
        <v>0</v>
      </c>
      <c r="AI50" s="16">
        <f>AI51+AI57</f>
        <v>0</v>
      </c>
      <c r="AJ50" s="16">
        <f>AJ51+AJ57</f>
        <v>0</v>
      </c>
      <c r="AK50" s="16">
        <f>AK51+AK57</f>
        <v>0</v>
      </c>
      <c r="AL50" s="16">
        <f>AL51+AL57</f>
        <v>0</v>
      </c>
      <c r="AM50" s="16">
        <f>AM51+AM57</f>
        <v>0</v>
      </c>
      <c r="AN50" s="16">
        <v>0</v>
      </c>
      <c r="AO50" s="16">
        <f t="shared" si="9"/>
        <v>36.10137064999999</v>
      </c>
      <c r="AP50" s="16">
        <f t="shared" si="10"/>
        <v>15.453000000000001</v>
      </c>
      <c r="AQ50" s="16">
        <f t="shared" si="11"/>
        <v>0</v>
      </c>
      <c r="AR50" s="16">
        <f t="shared" si="12"/>
        <v>0</v>
      </c>
      <c r="AS50" s="16">
        <f t="shared" si="13"/>
        <v>0</v>
      </c>
      <c r="AT50" s="16">
        <f t="shared" si="14"/>
        <v>109</v>
      </c>
      <c r="AU50" s="16">
        <v>0</v>
      </c>
      <c r="AV50" s="16">
        <v>11.924370439999997</v>
      </c>
      <c r="AW50" s="16">
        <v>4.28</v>
      </c>
      <c r="AX50" s="16">
        <v>0</v>
      </c>
      <c r="AY50" s="16">
        <v>0</v>
      </c>
      <c r="AZ50" s="16">
        <v>0</v>
      </c>
      <c r="BA50" s="16">
        <v>75</v>
      </c>
      <c r="BB50" s="16">
        <v>0</v>
      </c>
      <c r="BC50" s="16">
        <v>9.778087339999999</v>
      </c>
      <c r="BD50" s="16">
        <v>3.573</v>
      </c>
      <c r="BE50" s="16">
        <v>0</v>
      </c>
      <c r="BF50" s="16">
        <v>0</v>
      </c>
      <c r="BG50" s="16">
        <v>0</v>
      </c>
      <c r="BH50" s="16">
        <v>34</v>
      </c>
      <c r="BI50" s="16">
        <v>0</v>
      </c>
      <c r="BJ50" s="16">
        <v>14.39891287</v>
      </c>
      <c r="BK50" s="16">
        <v>7.600000000000001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f t="shared" si="15"/>
        <v>-8.957770723756042</v>
      </c>
      <c r="BZ50" s="16">
        <f t="shared" si="17"/>
        <v>-19.880029780091082</v>
      </c>
      <c r="CA50" s="1">
        <v>0</v>
      </c>
    </row>
    <row r="51" spans="1:79" ht="41.25" customHeight="1">
      <c r="A51" s="34" t="s">
        <v>159</v>
      </c>
      <c r="B51" s="14" t="s">
        <v>160</v>
      </c>
      <c r="C51" s="15" t="s">
        <v>109</v>
      </c>
      <c r="D51" s="33">
        <v>21.68819814230925</v>
      </c>
      <c r="E51" s="16">
        <v>0</v>
      </c>
      <c r="F51" s="16">
        <f t="shared" si="3"/>
        <v>20.064858142910083</v>
      </c>
      <c r="G51" s="16">
        <f t="shared" si="4"/>
        <v>2.743</v>
      </c>
      <c r="H51" s="16">
        <f t="shared" si="5"/>
        <v>0</v>
      </c>
      <c r="I51" s="16">
        <f t="shared" si="6"/>
        <v>0</v>
      </c>
      <c r="J51" s="16">
        <f t="shared" si="7"/>
        <v>0</v>
      </c>
      <c r="K51" s="16">
        <f t="shared" si="8"/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11.18554576659917</v>
      </c>
      <c r="U51" s="16">
        <v>1.77</v>
      </c>
      <c r="V51" s="16">
        <f aca="true" t="shared" si="23" ref="V51:AM51">V52</f>
        <v>0</v>
      </c>
      <c r="W51" s="16">
        <v>0</v>
      </c>
      <c r="X51" s="16">
        <f t="shared" si="23"/>
        <v>0</v>
      </c>
      <c r="Y51" s="16">
        <v>0</v>
      </c>
      <c r="Z51" s="16">
        <f t="shared" si="23"/>
        <v>0</v>
      </c>
      <c r="AA51" s="16">
        <v>8.879312376310914</v>
      </c>
      <c r="AB51" s="16">
        <v>0.973</v>
      </c>
      <c r="AC51" s="16">
        <f t="shared" si="23"/>
        <v>0</v>
      </c>
      <c r="AD51" s="16">
        <v>0</v>
      </c>
      <c r="AE51" s="16">
        <f t="shared" si="23"/>
        <v>0</v>
      </c>
      <c r="AF51" s="16">
        <v>0</v>
      </c>
      <c r="AG51" s="16">
        <f t="shared" si="23"/>
        <v>0</v>
      </c>
      <c r="AH51" s="16">
        <v>0</v>
      </c>
      <c r="AI51" s="16">
        <f t="shared" si="23"/>
        <v>0</v>
      </c>
      <c r="AJ51" s="16">
        <f t="shared" si="23"/>
        <v>0</v>
      </c>
      <c r="AK51" s="16">
        <f t="shared" si="23"/>
        <v>0</v>
      </c>
      <c r="AL51" s="16">
        <f t="shared" si="23"/>
        <v>0</v>
      </c>
      <c r="AM51" s="16">
        <f t="shared" si="23"/>
        <v>0</v>
      </c>
      <c r="AN51" s="16">
        <v>0</v>
      </c>
      <c r="AO51" s="16">
        <f t="shared" si="9"/>
        <v>12.75847456</v>
      </c>
      <c r="AP51" s="16">
        <f t="shared" si="10"/>
        <v>2.3329999999999997</v>
      </c>
      <c r="AQ51" s="16">
        <f t="shared" si="11"/>
        <v>0</v>
      </c>
      <c r="AR51" s="16">
        <f t="shared" si="12"/>
        <v>0</v>
      </c>
      <c r="AS51" s="16">
        <f t="shared" si="13"/>
        <v>0</v>
      </c>
      <c r="AT51" s="16">
        <f t="shared" si="14"/>
        <v>0</v>
      </c>
      <c r="AU51" s="16">
        <v>0</v>
      </c>
      <c r="AV51" s="16">
        <v>0.019804159999999998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3.07703797</v>
      </c>
      <c r="BD51" s="16">
        <v>0.473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9.66163243</v>
      </c>
      <c r="BK51" s="16">
        <v>1.8599999999999999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f t="shared" si="15"/>
        <v>-7.306383582910083</v>
      </c>
      <c r="BZ51" s="16">
        <f t="shared" si="17"/>
        <v>-36.41383124102372</v>
      </c>
      <c r="CA51" s="1">
        <v>0</v>
      </c>
    </row>
    <row r="52" spans="1:79" ht="41.25" customHeight="1">
      <c r="A52" s="34" t="s">
        <v>159</v>
      </c>
      <c r="B52" s="17" t="s">
        <v>161</v>
      </c>
      <c r="C52" s="15" t="s">
        <v>234</v>
      </c>
      <c r="D52" s="33">
        <v>21.68819814230925</v>
      </c>
      <c r="E52" s="16">
        <v>0</v>
      </c>
      <c r="F52" s="16">
        <f t="shared" si="3"/>
        <v>20.064858142910083</v>
      </c>
      <c r="G52" s="16">
        <f t="shared" si="4"/>
        <v>2.743</v>
      </c>
      <c r="H52" s="16">
        <f t="shared" si="5"/>
        <v>0</v>
      </c>
      <c r="I52" s="16">
        <f t="shared" si="6"/>
        <v>0</v>
      </c>
      <c r="J52" s="16">
        <f t="shared" si="7"/>
        <v>0</v>
      </c>
      <c r="K52" s="16">
        <f t="shared" si="8"/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11.18554576659917</v>
      </c>
      <c r="U52" s="16">
        <v>1.77</v>
      </c>
      <c r="V52" s="16">
        <f aca="true" t="shared" si="24" ref="V52:AG52">SUM(V54:V56)</f>
        <v>0</v>
      </c>
      <c r="W52" s="16">
        <v>0</v>
      </c>
      <c r="X52" s="16">
        <f t="shared" si="24"/>
        <v>0</v>
      </c>
      <c r="Y52" s="16">
        <v>0</v>
      </c>
      <c r="Z52" s="16">
        <f t="shared" si="24"/>
        <v>0</v>
      </c>
      <c r="AA52" s="16">
        <v>8.879312376310914</v>
      </c>
      <c r="AB52" s="16">
        <v>0.973</v>
      </c>
      <c r="AC52" s="16">
        <f t="shared" si="24"/>
        <v>0</v>
      </c>
      <c r="AD52" s="16">
        <v>0</v>
      </c>
      <c r="AE52" s="16">
        <f t="shared" si="24"/>
        <v>0</v>
      </c>
      <c r="AF52" s="16">
        <v>0</v>
      </c>
      <c r="AG52" s="16">
        <f t="shared" si="24"/>
        <v>0</v>
      </c>
      <c r="AH52" s="16">
        <v>0</v>
      </c>
      <c r="AI52" s="16">
        <f>SUM(AI54:AI56)</f>
        <v>0</v>
      </c>
      <c r="AJ52" s="16">
        <f>SUM(AJ54:AJ56)</f>
        <v>0</v>
      </c>
      <c r="AK52" s="16">
        <f>SUM(AK54:AK56)</f>
        <v>0</v>
      </c>
      <c r="AL52" s="16">
        <f>SUM(AL54:AL56)</f>
        <v>0</v>
      </c>
      <c r="AM52" s="16">
        <f>SUM(AM54:AM56)</f>
        <v>0</v>
      </c>
      <c r="AN52" s="16">
        <v>0</v>
      </c>
      <c r="AO52" s="16">
        <f t="shared" si="9"/>
        <v>12.75847456</v>
      </c>
      <c r="AP52" s="16">
        <f t="shared" si="10"/>
        <v>2.3329999999999997</v>
      </c>
      <c r="AQ52" s="16">
        <f t="shared" si="11"/>
        <v>0</v>
      </c>
      <c r="AR52" s="16">
        <f t="shared" si="12"/>
        <v>0</v>
      </c>
      <c r="AS52" s="16">
        <f t="shared" si="13"/>
        <v>0</v>
      </c>
      <c r="AT52" s="16">
        <f t="shared" si="14"/>
        <v>0</v>
      </c>
      <c r="AU52" s="16">
        <v>0</v>
      </c>
      <c r="AV52" s="16">
        <v>0.019804159999999998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3.07703797</v>
      </c>
      <c r="BD52" s="16">
        <v>0.473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9.66163243</v>
      </c>
      <c r="BK52" s="16">
        <v>1.8599999999999999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f t="shared" si="15"/>
        <v>-7.306383582910083</v>
      </c>
      <c r="BZ52" s="16">
        <f t="shared" si="17"/>
        <v>-36.41383124102372</v>
      </c>
      <c r="CA52" s="1">
        <v>0</v>
      </c>
    </row>
    <row r="53" spans="1:79" ht="13.5">
      <c r="A53" s="35"/>
      <c r="B53" s="19" t="s">
        <v>228</v>
      </c>
      <c r="C53" s="15"/>
      <c r="D53" s="33">
        <v>0</v>
      </c>
      <c r="E53" s="16">
        <v>0</v>
      </c>
      <c r="F53" s="16">
        <f t="shared" si="3"/>
        <v>0</v>
      </c>
      <c r="G53" s="16">
        <f t="shared" si="4"/>
        <v>0</v>
      </c>
      <c r="H53" s="16">
        <f t="shared" si="5"/>
        <v>0</v>
      </c>
      <c r="I53" s="16">
        <f t="shared" si="6"/>
        <v>0</v>
      </c>
      <c r="J53" s="16">
        <f t="shared" si="7"/>
        <v>0</v>
      </c>
      <c r="K53" s="16">
        <f t="shared" si="8"/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f t="shared" si="9"/>
        <v>0</v>
      </c>
      <c r="AP53" s="16">
        <f t="shared" si="10"/>
        <v>0</v>
      </c>
      <c r="AQ53" s="16">
        <f t="shared" si="11"/>
        <v>0</v>
      </c>
      <c r="AR53" s="16">
        <f t="shared" si="12"/>
        <v>0</v>
      </c>
      <c r="AS53" s="16">
        <f t="shared" si="13"/>
        <v>0</v>
      </c>
      <c r="AT53" s="16">
        <f t="shared" si="14"/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f t="shared" si="15"/>
        <v>0</v>
      </c>
      <c r="BZ53" s="16">
        <v>0</v>
      </c>
      <c r="CA53" s="1">
        <v>0</v>
      </c>
    </row>
    <row r="54" spans="1:79" ht="38.25">
      <c r="A54" s="35"/>
      <c r="B54" s="20" t="s">
        <v>235</v>
      </c>
      <c r="C54" s="15" t="s">
        <v>236</v>
      </c>
      <c r="D54" s="33">
        <v>5.169045045390849</v>
      </c>
      <c r="E54" s="16">
        <v>0</v>
      </c>
      <c r="F54" s="16">
        <f t="shared" si="3"/>
        <v>5.169045045390849</v>
      </c>
      <c r="G54" s="16">
        <f t="shared" si="4"/>
        <v>0.8</v>
      </c>
      <c r="H54" s="16">
        <f t="shared" si="5"/>
        <v>0</v>
      </c>
      <c r="I54" s="16">
        <f t="shared" si="6"/>
        <v>0</v>
      </c>
      <c r="J54" s="16">
        <f t="shared" si="7"/>
        <v>0</v>
      </c>
      <c r="K54" s="16">
        <f t="shared" si="8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5.169045045390849</v>
      </c>
      <c r="U54" s="16">
        <v>0.8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f t="shared" si="9"/>
        <v>3.69450374</v>
      </c>
      <c r="AP54" s="16">
        <f t="shared" si="10"/>
        <v>0.8</v>
      </c>
      <c r="AQ54" s="16">
        <f t="shared" si="11"/>
        <v>0</v>
      </c>
      <c r="AR54" s="16">
        <f t="shared" si="12"/>
        <v>0</v>
      </c>
      <c r="AS54" s="16">
        <f t="shared" si="13"/>
        <v>0</v>
      </c>
      <c r="AT54" s="16">
        <f t="shared" si="14"/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3.69450374</v>
      </c>
      <c r="BK54" s="16">
        <v>0.8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f t="shared" si="15"/>
        <v>-1.474541305390849</v>
      </c>
      <c r="BZ54" s="16">
        <f t="shared" si="17"/>
        <v>-28.52637755025317</v>
      </c>
      <c r="CA54" s="1" t="s">
        <v>544</v>
      </c>
    </row>
    <row r="55" spans="1:79" ht="13.5">
      <c r="A55" s="35"/>
      <c r="B55" s="19" t="s">
        <v>222</v>
      </c>
      <c r="C55" s="15"/>
      <c r="D55" s="33">
        <v>0</v>
      </c>
      <c r="E55" s="16">
        <v>0</v>
      </c>
      <c r="F55" s="16">
        <f t="shared" si="3"/>
        <v>0</v>
      </c>
      <c r="G55" s="16">
        <f t="shared" si="4"/>
        <v>0</v>
      </c>
      <c r="H55" s="16">
        <f t="shared" si="5"/>
        <v>0</v>
      </c>
      <c r="I55" s="16">
        <f t="shared" si="6"/>
        <v>0</v>
      </c>
      <c r="J55" s="16">
        <f t="shared" si="7"/>
        <v>0</v>
      </c>
      <c r="K55" s="16">
        <f t="shared" si="8"/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f t="shared" si="9"/>
        <v>0</v>
      </c>
      <c r="AP55" s="16">
        <f t="shared" si="10"/>
        <v>0</v>
      </c>
      <c r="AQ55" s="16">
        <f t="shared" si="11"/>
        <v>0</v>
      </c>
      <c r="AR55" s="16">
        <f t="shared" si="12"/>
        <v>0</v>
      </c>
      <c r="AS55" s="16">
        <f t="shared" si="13"/>
        <v>0</v>
      </c>
      <c r="AT55" s="16">
        <f t="shared" si="14"/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f t="shared" si="15"/>
        <v>0</v>
      </c>
      <c r="BZ55" s="16">
        <v>0</v>
      </c>
      <c r="CA55" s="1">
        <v>0</v>
      </c>
    </row>
    <row r="56" spans="1:79" ht="38.25">
      <c r="A56" s="35"/>
      <c r="B56" s="20" t="s">
        <v>237</v>
      </c>
      <c r="C56" s="15" t="s">
        <v>236</v>
      </c>
      <c r="D56" s="33">
        <v>1.8574215768660483</v>
      </c>
      <c r="E56" s="16">
        <v>0</v>
      </c>
      <c r="F56" s="16">
        <f t="shared" si="3"/>
        <v>1.8574215768660483</v>
      </c>
      <c r="G56" s="16">
        <f t="shared" si="4"/>
        <v>0.25</v>
      </c>
      <c r="H56" s="16">
        <f t="shared" si="5"/>
        <v>0</v>
      </c>
      <c r="I56" s="16">
        <f t="shared" si="6"/>
        <v>0</v>
      </c>
      <c r="J56" s="16">
        <f t="shared" si="7"/>
        <v>0</v>
      </c>
      <c r="K56" s="16">
        <f t="shared" si="8"/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1.8574215768660483</v>
      </c>
      <c r="U56" s="16">
        <v>0.25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f t="shared" si="9"/>
        <v>1.64288101</v>
      </c>
      <c r="AP56" s="16">
        <f t="shared" si="10"/>
        <v>0.25</v>
      </c>
      <c r="AQ56" s="16">
        <f t="shared" si="11"/>
        <v>0</v>
      </c>
      <c r="AR56" s="16">
        <f t="shared" si="12"/>
        <v>0</v>
      </c>
      <c r="AS56" s="16">
        <f t="shared" si="13"/>
        <v>0</v>
      </c>
      <c r="AT56" s="16">
        <f t="shared" si="14"/>
        <v>0</v>
      </c>
      <c r="AU56" s="16">
        <v>0</v>
      </c>
      <c r="AV56" s="16">
        <v>0.00295104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1.63992997</v>
      </c>
      <c r="BD56" s="16">
        <v>0.25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 t="shared" si="15"/>
        <v>-0.21454056686604828</v>
      </c>
      <c r="BZ56" s="16">
        <f t="shared" si="17"/>
        <v>-11.550450879763863</v>
      </c>
      <c r="CA56" s="2" t="s">
        <v>545</v>
      </c>
    </row>
    <row r="57" spans="1:79" s="22" customFormat="1" ht="13.5">
      <c r="A57" s="35"/>
      <c r="B57" s="19" t="s">
        <v>223</v>
      </c>
      <c r="C57" s="15"/>
      <c r="D57" s="33">
        <v>0</v>
      </c>
      <c r="E57" s="21">
        <v>0</v>
      </c>
      <c r="F57" s="16">
        <f t="shared" si="3"/>
        <v>0</v>
      </c>
      <c r="G57" s="16">
        <f t="shared" si="4"/>
        <v>0</v>
      </c>
      <c r="H57" s="16">
        <f t="shared" si="5"/>
        <v>0</v>
      </c>
      <c r="I57" s="16">
        <f t="shared" si="6"/>
        <v>0</v>
      </c>
      <c r="J57" s="16">
        <f t="shared" si="7"/>
        <v>0</v>
      </c>
      <c r="K57" s="16">
        <f t="shared" si="8"/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f aca="true" t="shared" si="25" ref="V57:AG57">V58+V71+V90+V103+V106</f>
        <v>0</v>
      </c>
      <c r="W57" s="21">
        <v>0</v>
      </c>
      <c r="X57" s="21">
        <f t="shared" si="25"/>
        <v>0</v>
      </c>
      <c r="Y57" s="21">
        <v>0</v>
      </c>
      <c r="Z57" s="21">
        <f t="shared" si="25"/>
        <v>0</v>
      </c>
      <c r="AA57" s="21">
        <v>0</v>
      </c>
      <c r="AB57" s="21">
        <v>0</v>
      </c>
      <c r="AC57" s="21">
        <f t="shared" si="25"/>
        <v>0</v>
      </c>
      <c r="AD57" s="21">
        <v>0</v>
      </c>
      <c r="AE57" s="21">
        <f t="shared" si="25"/>
        <v>0</v>
      </c>
      <c r="AF57" s="21">
        <v>0</v>
      </c>
      <c r="AG57" s="21">
        <f t="shared" si="25"/>
        <v>0</v>
      </c>
      <c r="AH57" s="21">
        <v>0</v>
      </c>
      <c r="AI57" s="21">
        <f>AI58+AI71+AI90+AI103+AI106</f>
        <v>0</v>
      </c>
      <c r="AJ57" s="21">
        <f>AJ58+AJ71+AJ90+AJ103+AJ106</f>
        <v>0</v>
      </c>
      <c r="AK57" s="21">
        <f>AK58+AK71+AK90+AK103+AK106</f>
        <v>0</v>
      </c>
      <c r="AL57" s="21">
        <f>AL58+AL71+AL90+AL103+AL106</f>
        <v>0</v>
      </c>
      <c r="AM57" s="21">
        <f>AM58+AM71+AM90+AM103+AM106</f>
        <v>0</v>
      </c>
      <c r="AN57" s="21">
        <v>0</v>
      </c>
      <c r="AO57" s="16">
        <f t="shared" si="9"/>
        <v>0</v>
      </c>
      <c r="AP57" s="16">
        <f t="shared" si="10"/>
        <v>0</v>
      </c>
      <c r="AQ57" s="16">
        <f t="shared" si="11"/>
        <v>0</v>
      </c>
      <c r="AR57" s="16">
        <f t="shared" si="12"/>
        <v>0</v>
      </c>
      <c r="AS57" s="16">
        <f t="shared" si="13"/>
        <v>0</v>
      </c>
      <c r="AT57" s="16">
        <f t="shared" si="14"/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16">
        <f t="shared" si="15"/>
        <v>0</v>
      </c>
      <c r="BZ57" s="16">
        <v>0</v>
      </c>
      <c r="CA57" s="1">
        <v>0</v>
      </c>
    </row>
    <row r="58" spans="1:79" s="22" customFormat="1" ht="38.25">
      <c r="A58" s="35"/>
      <c r="B58" s="20" t="s">
        <v>238</v>
      </c>
      <c r="C58" s="15" t="s">
        <v>236</v>
      </c>
      <c r="D58" s="33">
        <v>1.8574215768660483</v>
      </c>
      <c r="E58" s="21">
        <v>0</v>
      </c>
      <c r="F58" s="16">
        <f t="shared" si="3"/>
        <v>1.8574215768660483</v>
      </c>
      <c r="G58" s="16">
        <f t="shared" si="4"/>
        <v>0.25</v>
      </c>
      <c r="H58" s="16">
        <f t="shared" si="5"/>
        <v>0</v>
      </c>
      <c r="I58" s="16">
        <f t="shared" si="6"/>
        <v>0</v>
      </c>
      <c r="J58" s="16">
        <f t="shared" si="7"/>
        <v>0</v>
      </c>
      <c r="K58" s="16">
        <f t="shared" si="8"/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f aca="true" t="shared" si="26" ref="V58:AM58">SUM(V60:V67)</f>
        <v>0</v>
      </c>
      <c r="W58" s="21">
        <v>0</v>
      </c>
      <c r="X58" s="21">
        <f t="shared" si="26"/>
        <v>0</v>
      </c>
      <c r="Y58" s="21">
        <v>0</v>
      </c>
      <c r="Z58" s="21">
        <f t="shared" si="26"/>
        <v>0</v>
      </c>
      <c r="AA58" s="21">
        <v>1.8574215768660483</v>
      </c>
      <c r="AB58" s="21">
        <v>0.25</v>
      </c>
      <c r="AC58" s="21">
        <f t="shared" si="26"/>
        <v>0</v>
      </c>
      <c r="AD58" s="21">
        <v>0</v>
      </c>
      <c r="AE58" s="21">
        <f t="shared" si="26"/>
        <v>0</v>
      </c>
      <c r="AF58" s="21">
        <v>0</v>
      </c>
      <c r="AG58" s="21">
        <f t="shared" si="26"/>
        <v>0</v>
      </c>
      <c r="AH58" s="21">
        <v>0</v>
      </c>
      <c r="AI58" s="21">
        <f t="shared" si="26"/>
        <v>0</v>
      </c>
      <c r="AJ58" s="21">
        <f t="shared" si="26"/>
        <v>0</v>
      </c>
      <c r="AK58" s="21">
        <f t="shared" si="26"/>
        <v>0</v>
      </c>
      <c r="AL58" s="21">
        <f t="shared" si="26"/>
        <v>0</v>
      </c>
      <c r="AM58" s="21">
        <f t="shared" si="26"/>
        <v>0</v>
      </c>
      <c r="AN58" s="21">
        <v>0</v>
      </c>
      <c r="AO58" s="16">
        <f t="shared" si="9"/>
        <v>0.008</v>
      </c>
      <c r="AP58" s="16">
        <f t="shared" si="10"/>
        <v>0</v>
      </c>
      <c r="AQ58" s="16">
        <f t="shared" si="11"/>
        <v>0</v>
      </c>
      <c r="AR58" s="16">
        <f t="shared" si="12"/>
        <v>0</v>
      </c>
      <c r="AS58" s="16">
        <f t="shared" si="13"/>
        <v>0</v>
      </c>
      <c r="AT58" s="16">
        <f t="shared" si="14"/>
        <v>0</v>
      </c>
      <c r="AU58" s="21">
        <v>0</v>
      </c>
      <c r="AV58" s="21">
        <v>0.008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16">
        <f t="shared" si="15"/>
        <v>-1.8494215768660482</v>
      </c>
      <c r="BZ58" s="16">
        <f t="shared" si="17"/>
        <v>-99.56929540931154</v>
      </c>
      <c r="CA58" s="1" t="s">
        <v>546</v>
      </c>
    </row>
    <row r="59" spans="1:79" ht="13.5">
      <c r="A59" s="35"/>
      <c r="B59" s="19" t="s">
        <v>166</v>
      </c>
      <c r="C59" s="15"/>
      <c r="D59" s="33">
        <v>0</v>
      </c>
      <c r="E59" s="16">
        <v>0</v>
      </c>
      <c r="F59" s="16">
        <f t="shared" si="3"/>
        <v>0</v>
      </c>
      <c r="G59" s="16">
        <f t="shared" si="4"/>
        <v>0</v>
      </c>
      <c r="H59" s="16">
        <f t="shared" si="5"/>
        <v>0</v>
      </c>
      <c r="I59" s="16">
        <f t="shared" si="6"/>
        <v>0</v>
      </c>
      <c r="J59" s="16">
        <f t="shared" si="7"/>
        <v>0</v>
      </c>
      <c r="K59" s="16">
        <f t="shared" si="8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f t="shared" si="9"/>
        <v>0</v>
      </c>
      <c r="AP59" s="16">
        <f t="shared" si="10"/>
        <v>0</v>
      </c>
      <c r="AQ59" s="16">
        <f t="shared" si="11"/>
        <v>0</v>
      </c>
      <c r="AR59" s="16">
        <f t="shared" si="12"/>
        <v>0</v>
      </c>
      <c r="AS59" s="16">
        <f t="shared" si="13"/>
        <v>0</v>
      </c>
      <c r="AT59" s="16">
        <f t="shared" si="14"/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f t="shared" si="15"/>
        <v>0</v>
      </c>
      <c r="BZ59" s="16">
        <v>0</v>
      </c>
      <c r="CA59" s="1">
        <v>0</v>
      </c>
    </row>
    <row r="60" spans="1:79" ht="38.25">
      <c r="A60" s="35"/>
      <c r="B60" s="20" t="s">
        <v>239</v>
      </c>
      <c r="C60" s="15" t="s">
        <v>236</v>
      </c>
      <c r="D60" s="33">
        <v>1.6233399993991684</v>
      </c>
      <c r="E60" s="16">
        <v>0</v>
      </c>
      <c r="F60" s="16">
        <f t="shared" si="3"/>
        <v>0</v>
      </c>
      <c r="G60" s="16">
        <f t="shared" si="4"/>
        <v>0</v>
      </c>
      <c r="H60" s="16">
        <f t="shared" si="5"/>
        <v>0</v>
      </c>
      <c r="I60" s="16">
        <f t="shared" si="6"/>
        <v>0</v>
      </c>
      <c r="J60" s="16">
        <f t="shared" si="7"/>
        <v>0</v>
      </c>
      <c r="K60" s="16">
        <f t="shared" si="8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f t="shared" si="9"/>
        <v>0</v>
      </c>
      <c r="AP60" s="16">
        <f t="shared" si="10"/>
        <v>0</v>
      </c>
      <c r="AQ60" s="16">
        <f t="shared" si="11"/>
        <v>0</v>
      </c>
      <c r="AR60" s="16">
        <f t="shared" si="12"/>
        <v>0</v>
      </c>
      <c r="AS60" s="16">
        <f t="shared" si="13"/>
        <v>0</v>
      </c>
      <c r="AT60" s="16">
        <f t="shared" si="14"/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f t="shared" si="15"/>
        <v>0</v>
      </c>
      <c r="BZ60" s="16">
        <v>0</v>
      </c>
      <c r="CA60" s="1" t="s">
        <v>538</v>
      </c>
    </row>
    <row r="61" spans="1:79" ht="13.5">
      <c r="A61" s="35"/>
      <c r="B61" s="19" t="s">
        <v>221</v>
      </c>
      <c r="C61" s="15"/>
      <c r="D61" s="33">
        <v>0</v>
      </c>
      <c r="E61" s="16">
        <v>0</v>
      </c>
      <c r="F61" s="16">
        <f t="shared" si="3"/>
        <v>0</v>
      </c>
      <c r="G61" s="16">
        <f t="shared" si="4"/>
        <v>0</v>
      </c>
      <c r="H61" s="16">
        <f t="shared" si="5"/>
        <v>0</v>
      </c>
      <c r="I61" s="16">
        <f t="shared" si="6"/>
        <v>0</v>
      </c>
      <c r="J61" s="16">
        <f t="shared" si="7"/>
        <v>0</v>
      </c>
      <c r="K61" s="16">
        <f t="shared" si="8"/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f t="shared" si="9"/>
        <v>0</v>
      </c>
      <c r="AP61" s="16">
        <f t="shared" si="10"/>
        <v>0</v>
      </c>
      <c r="AQ61" s="16">
        <f t="shared" si="11"/>
        <v>0</v>
      </c>
      <c r="AR61" s="16">
        <f t="shared" si="12"/>
        <v>0</v>
      </c>
      <c r="AS61" s="16">
        <f t="shared" si="13"/>
        <v>0</v>
      </c>
      <c r="AT61" s="16">
        <f t="shared" si="14"/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 t="shared" si="15"/>
        <v>0</v>
      </c>
      <c r="BZ61" s="16">
        <v>0</v>
      </c>
      <c r="CA61" s="1">
        <v>0</v>
      </c>
    </row>
    <row r="62" spans="1:79" ht="38.25">
      <c r="A62" s="35"/>
      <c r="B62" s="20" t="s">
        <v>240</v>
      </c>
      <c r="C62" s="15" t="s">
        <v>236</v>
      </c>
      <c r="D62" s="33">
        <v>1.8574215768660483</v>
      </c>
      <c r="E62" s="16">
        <v>0</v>
      </c>
      <c r="F62" s="16">
        <f t="shared" si="3"/>
        <v>1.8574215768660483</v>
      </c>
      <c r="G62" s="16">
        <f t="shared" si="4"/>
        <v>0.25</v>
      </c>
      <c r="H62" s="16">
        <f t="shared" si="5"/>
        <v>0</v>
      </c>
      <c r="I62" s="16">
        <f t="shared" si="6"/>
        <v>0</v>
      </c>
      <c r="J62" s="16">
        <f t="shared" si="7"/>
        <v>0</v>
      </c>
      <c r="K62" s="16">
        <f t="shared" si="8"/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1.8574215768660483</v>
      </c>
      <c r="AB62" s="16">
        <v>0.25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f t="shared" si="9"/>
        <v>0.85582008</v>
      </c>
      <c r="AP62" s="16">
        <f t="shared" si="10"/>
        <v>0.25</v>
      </c>
      <c r="AQ62" s="16">
        <f t="shared" si="11"/>
        <v>0</v>
      </c>
      <c r="AR62" s="16">
        <f t="shared" si="12"/>
        <v>0</v>
      </c>
      <c r="AS62" s="16">
        <f t="shared" si="13"/>
        <v>0</v>
      </c>
      <c r="AT62" s="16">
        <f t="shared" si="14"/>
        <v>0</v>
      </c>
      <c r="AU62" s="16">
        <v>0</v>
      </c>
      <c r="AV62" s="16">
        <v>0.00295104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0.85286904</v>
      </c>
      <c r="BK62" s="16">
        <v>0.25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f t="shared" si="15"/>
        <v>-1.0016014968660483</v>
      </c>
      <c r="BZ62" s="16">
        <f t="shared" si="17"/>
        <v>-53.92429534257966</v>
      </c>
      <c r="CA62" s="2" t="s">
        <v>547</v>
      </c>
    </row>
    <row r="63" spans="1:79" ht="13.5">
      <c r="A63" s="35"/>
      <c r="B63" s="19" t="s">
        <v>167</v>
      </c>
      <c r="C63" s="15"/>
      <c r="D63" s="33">
        <v>0</v>
      </c>
      <c r="E63" s="16">
        <v>0</v>
      </c>
      <c r="F63" s="16">
        <f t="shared" si="3"/>
        <v>0</v>
      </c>
      <c r="G63" s="16">
        <f t="shared" si="4"/>
        <v>0</v>
      </c>
      <c r="H63" s="16">
        <f t="shared" si="5"/>
        <v>0</v>
      </c>
      <c r="I63" s="16">
        <f t="shared" si="6"/>
        <v>0</v>
      </c>
      <c r="J63" s="16">
        <f t="shared" si="7"/>
        <v>0</v>
      </c>
      <c r="K63" s="16">
        <f t="shared" si="8"/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f t="shared" si="9"/>
        <v>0</v>
      </c>
      <c r="AP63" s="16">
        <f t="shared" si="10"/>
        <v>0</v>
      </c>
      <c r="AQ63" s="16">
        <f t="shared" si="11"/>
        <v>0</v>
      </c>
      <c r="AR63" s="16">
        <f t="shared" si="12"/>
        <v>0</v>
      </c>
      <c r="AS63" s="16">
        <f t="shared" si="13"/>
        <v>0</v>
      </c>
      <c r="AT63" s="16">
        <f t="shared" si="14"/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f t="shared" si="15"/>
        <v>0</v>
      </c>
      <c r="BZ63" s="16">
        <v>0</v>
      </c>
      <c r="CA63" s="1">
        <v>0</v>
      </c>
    </row>
    <row r="64" spans="1:79" ht="38.25">
      <c r="A64" s="35"/>
      <c r="B64" s="20" t="s">
        <v>241</v>
      </c>
      <c r="C64" s="15" t="s">
        <v>236</v>
      </c>
      <c r="D64" s="33">
        <v>1.6036655569543683</v>
      </c>
      <c r="E64" s="16">
        <v>0</v>
      </c>
      <c r="F64" s="16">
        <f t="shared" si="3"/>
        <v>1.6036655569543683</v>
      </c>
      <c r="G64" s="16">
        <f t="shared" si="4"/>
        <v>0.063</v>
      </c>
      <c r="H64" s="16">
        <f t="shared" si="5"/>
        <v>0</v>
      </c>
      <c r="I64" s="16">
        <f t="shared" si="6"/>
        <v>0</v>
      </c>
      <c r="J64" s="16">
        <f t="shared" si="7"/>
        <v>0</v>
      </c>
      <c r="K64" s="16">
        <f t="shared" si="8"/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1.6036655569543683</v>
      </c>
      <c r="AB64" s="16">
        <v>0.063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f t="shared" si="9"/>
        <v>0.81217116</v>
      </c>
      <c r="AP64" s="16">
        <f t="shared" si="10"/>
        <v>0.063</v>
      </c>
      <c r="AQ64" s="16">
        <f t="shared" si="11"/>
        <v>0</v>
      </c>
      <c r="AR64" s="16">
        <f t="shared" si="12"/>
        <v>0</v>
      </c>
      <c r="AS64" s="16">
        <f t="shared" si="13"/>
        <v>0</v>
      </c>
      <c r="AT64" s="16">
        <f t="shared" si="14"/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0.81217116</v>
      </c>
      <c r="BD64" s="16">
        <v>0.063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f t="shared" si="15"/>
        <v>-0.7914943969543683</v>
      </c>
      <c r="BZ64" s="16">
        <f t="shared" si="17"/>
        <v>-49.355328080846846</v>
      </c>
      <c r="CA64" s="2" t="s">
        <v>547</v>
      </c>
    </row>
    <row r="65" spans="1:79" ht="13.5">
      <c r="A65" s="35"/>
      <c r="B65" s="19" t="s">
        <v>178</v>
      </c>
      <c r="C65" s="15"/>
      <c r="D65" s="33">
        <v>0</v>
      </c>
      <c r="E65" s="16">
        <v>0</v>
      </c>
      <c r="F65" s="16">
        <f t="shared" si="3"/>
        <v>0</v>
      </c>
      <c r="G65" s="16">
        <f t="shared" si="4"/>
        <v>0</v>
      </c>
      <c r="H65" s="16">
        <f t="shared" si="5"/>
        <v>0</v>
      </c>
      <c r="I65" s="16">
        <f t="shared" si="6"/>
        <v>0</v>
      </c>
      <c r="J65" s="16">
        <f t="shared" si="7"/>
        <v>0</v>
      </c>
      <c r="K65" s="16">
        <f t="shared" si="8"/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f t="shared" si="9"/>
        <v>0</v>
      </c>
      <c r="AP65" s="16">
        <f t="shared" si="10"/>
        <v>0</v>
      </c>
      <c r="AQ65" s="16">
        <f t="shared" si="11"/>
        <v>0</v>
      </c>
      <c r="AR65" s="16">
        <f t="shared" si="12"/>
        <v>0</v>
      </c>
      <c r="AS65" s="16">
        <f t="shared" si="13"/>
        <v>0</v>
      </c>
      <c r="AT65" s="16">
        <f t="shared" si="14"/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f t="shared" si="15"/>
        <v>0</v>
      </c>
      <c r="BZ65" s="16">
        <v>0</v>
      </c>
      <c r="CA65" s="1">
        <v>0</v>
      </c>
    </row>
    <row r="66" spans="1:79" ht="38.25">
      <c r="A66" s="35"/>
      <c r="B66" s="20" t="s">
        <v>242</v>
      </c>
      <c r="C66" s="15" t="s">
        <v>236</v>
      </c>
      <c r="D66" s="33">
        <v>1.7033820887584001</v>
      </c>
      <c r="E66" s="16">
        <v>0</v>
      </c>
      <c r="F66" s="16">
        <f t="shared" si="3"/>
        <v>1.7033820887584001</v>
      </c>
      <c r="G66" s="16">
        <f t="shared" si="4"/>
        <v>0.16</v>
      </c>
      <c r="H66" s="16">
        <f t="shared" si="5"/>
        <v>0</v>
      </c>
      <c r="I66" s="16">
        <f t="shared" si="6"/>
        <v>0</v>
      </c>
      <c r="J66" s="16">
        <f t="shared" si="7"/>
        <v>0</v>
      </c>
      <c r="K66" s="16">
        <f t="shared" si="8"/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1.7033820887584001</v>
      </c>
      <c r="AB66" s="16">
        <v>0.16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9"/>
        <v>0.00295104</v>
      </c>
      <c r="AP66" s="16">
        <f t="shared" si="10"/>
        <v>0</v>
      </c>
      <c r="AQ66" s="16">
        <f t="shared" si="11"/>
        <v>0</v>
      </c>
      <c r="AR66" s="16">
        <f t="shared" si="12"/>
        <v>0</v>
      </c>
      <c r="AS66" s="16">
        <f t="shared" si="13"/>
        <v>0</v>
      </c>
      <c r="AT66" s="16">
        <f t="shared" si="14"/>
        <v>0</v>
      </c>
      <c r="AU66" s="16">
        <v>0</v>
      </c>
      <c r="AV66" s="16">
        <v>0.00295104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f t="shared" si="15"/>
        <v>-1.7004310487584002</v>
      </c>
      <c r="BZ66" s="16">
        <f t="shared" si="17"/>
        <v>-99.82675407828488</v>
      </c>
      <c r="CA66" s="1" t="s">
        <v>546</v>
      </c>
    </row>
    <row r="67" spans="1:79" ht="13.5">
      <c r="A67" s="35"/>
      <c r="B67" s="19" t="s">
        <v>224</v>
      </c>
      <c r="C67" s="15"/>
      <c r="D67" s="33">
        <v>0</v>
      </c>
      <c r="E67" s="16">
        <v>0</v>
      </c>
      <c r="F67" s="16">
        <f t="shared" si="3"/>
        <v>0</v>
      </c>
      <c r="G67" s="16">
        <f t="shared" si="4"/>
        <v>0</v>
      </c>
      <c r="H67" s="16">
        <f t="shared" si="5"/>
        <v>0</v>
      </c>
      <c r="I67" s="16">
        <f t="shared" si="6"/>
        <v>0</v>
      </c>
      <c r="J67" s="16">
        <f t="shared" si="7"/>
        <v>0</v>
      </c>
      <c r="K67" s="16">
        <f t="shared" si="8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9"/>
        <v>0</v>
      </c>
      <c r="AP67" s="16">
        <f t="shared" si="10"/>
        <v>0</v>
      </c>
      <c r="AQ67" s="16">
        <f t="shared" si="11"/>
        <v>0</v>
      </c>
      <c r="AR67" s="16">
        <f t="shared" si="12"/>
        <v>0</v>
      </c>
      <c r="AS67" s="16">
        <f t="shared" si="13"/>
        <v>0</v>
      </c>
      <c r="AT67" s="16">
        <f t="shared" si="14"/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f t="shared" si="15"/>
        <v>0</v>
      </c>
      <c r="BZ67" s="16">
        <v>0</v>
      </c>
      <c r="CA67" s="1">
        <v>0</v>
      </c>
    </row>
    <row r="68" spans="1:79" ht="38.25">
      <c r="A68" s="35"/>
      <c r="B68" s="20" t="s">
        <v>243</v>
      </c>
      <c r="C68" s="15" t="s">
        <v>236</v>
      </c>
      <c r="D68" s="33">
        <v>1.7033820887584001</v>
      </c>
      <c r="E68" s="16">
        <v>0</v>
      </c>
      <c r="F68" s="16">
        <f t="shared" si="3"/>
        <v>1.7033820887584001</v>
      </c>
      <c r="G68" s="16">
        <f t="shared" si="4"/>
        <v>0.16</v>
      </c>
      <c r="H68" s="16">
        <f t="shared" si="5"/>
        <v>0</v>
      </c>
      <c r="I68" s="16">
        <f t="shared" si="6"/>
        <v>0</v>
      </c>
      <c r="J68" s="16">
        <f t="shared" si="7"/>
        <v>0</v>
      </c>
      <c r="K68" s="16">
        <f t="shared" si="8"/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1.7033820887584001</v>
      </c>
      <c r="U68" s="16">
        <v>0.16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f t="shared" si="9"/>
        <v>0.96864653</v>
      </c>
      <c r="AP68" s="16">
        <f t="shared" si="10"/>
        <v>0.16</v>
      </c>
      <c r="AQ68" s="16">
        <f t="shared" si="11"/>
        <v>0</v>
      </c>
      <c r="AR68" s="16">
        <f t="shared" si="12"/>
        <v>0</v>
      </c>
      <c r="AS68" s="16">
        <f t="shared" si="13"/>
        <v>0</v>
      </c>
      <c r="AT68" s="16">
        <f t="shared" si="14"/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0.96864653</v>
      </c>
      <c r="BK68" s="16">
        <v>0.16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f t="shared" si="15"/>
        <v>-0.7347355587584001</v>
      </c>
      <c r="BZ68" s="16">
        <f t="shared" si="17"/>
        <v>-43.13392535986749</v>
      </c>
      <c r="CA68" s="2" t="s">
        <v>547</v>
      </c>
    </row>
    <row r="69" spans="1:79" ht="13.5">
      <c r="A69" s="35"/>
      <c r="B69" s="19" t="s">
        <v>168</v>
      </c>
      <c r="C69" s="15"/>
      <c r="D69" s="33">
        <v>0</v>
      </c>
      <c r="E69" s="16">
        <v>0</v>
      </c>
      <c r="F69" s="16">
        <f t="shared" si="3"/>
        <v>0</v>
      </c>
      <c r="G69" s="16">
        <f t="shared" si="4"/>
        <v>0</v>
      </c>
      <c r="H69" s="16">
        <f t="shared" si="5"/>
        <v>0</v>
      </c>
      <c r="I69" s="16">
        <f t="shared" si="6"/>
        <v>0</v>
      </c>
      <c r="J69" s="16">
        <f t="shared" si="7"/>
        <v>0</v>
      </c>
      <c r="K69" s="16">
        <f t="shared" si="8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9"/>
        <v>0</v>
      </c>
      <c r="AP69" s="16">
        <f t="shared" si="10"/>
        <v>0</v>
      </c>
      <c r="AQ69" s="16">
        <f t="shared" si="11"/>
        <v>0</v>
      </c>
      <c r="AR69" s="16">
        <f t="shared" si="12"/>
        <v>0</v>
      </c>
      <c r="AS69" s="16">
        <f t="shared" si="13"/>
        <v>0</v>
      </c>
      <c r="AT69" s="16">
        <f t="shared" si="14"/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f t="shared" si="15"/>
        <v>0</v>
      </c>
      <c r="BZ69" s="16">
        <v>0</v>
      </c>
      <c r="CA69" s="1">
        <v>0</v>
      </c>
    </row>
    <row r="70" spans="1:79" ht="38.25">
      <c r="A70" s="35"/>
      <c r="B70" s="20" t="s">
        <v>244</v>
      </c>
      <c r="C70" s="15" t="s">
        <v>236</v>
      </c>
      <c r="D70" s="33">
        <v>1.8574215768660483</v>
      </c>
      <c r="E70" s="16">
        <v>0</v>
      </c>
      <c r="F70" s="16">
        <f t="shared" si="3"/>
        <v>1.8574215768660483</v>
      </c>
      <c r="G70" s="16">
        <f t="shared" si="4"/>
        <v>0.25</v>
      </c>
      <c r="H70" s="16">
        <f t="shared" si="5"/>
        <v>0</v>
      </c>
      <c r="I70" s="16">
        <f t="shared" si="6"/>
        <v>0</v>
      </c>
      <c r="J70" s="16">
        <f t="shared" si="7"/>
        <v>0</v>
      </c>
      <c r="K70" s="16">
        <f t="shared" si="8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1.8574215768660483</v>
      </c>
      <c r="AB70" s="16">
        <v>0.25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9"/>
        <v>2.17036009</v>
      </c>
      <c r="AP70" s="16">
        <f t="shared" si="10"/>
        <v>0.25</v>
      </c>
      <c r="AQ70" s="16">
        <f t="shared" si="11"/>
        <v>0</v>
      </c>
      <c r="AR70" s="16">
        <f t="shared" si="12"/>
        <v>0</v>
      </c>
      <c r="AS70" s="16">
        <f t="shared" si="13"/>
        <v>0</v>
      </c>
      <c r="AT70" s="16">
        <f t="shared" si="14"/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2.17036009</v>
      </c>
      <c r="BK70" s="16">
        <v>0.25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f t="shared" si="15"/>
        <v>0.3129385131339517</v>
      </c>
      <c r="BZ70" s="16">
        <f t="shared" si="17"/>
        <v>16.84800677625163</v>
      </c>
      <c r="CA70" s="2" t="s">
        <v>532</v>
      </c>
    </row>
    <row r="71" spans="1:79" s="22" customFormat="1" ht="38.25">
      <c r="A71" s="35"/>
      <c r="B71" s="20" t="s">
        <v>245</v>
      </c>
      <c r="C71" s="15" t="s">
        <v>236</v>
      </c>
      <c r="D71" s="33">
        <v>0.5412665673527041</v>
      </c>
      <c r="E71" s="21">
        <v>0</v>
      </c>
      <c r="F71" s="16">
        <f t="shared" si="3"/>
        <v>0.5412665673527041</v>
      </c>
      <c r="G71" s="16">
        <f t="shared" si="4"/>
        <v>0.16</v>
      </c>
      <c r="H71" s="16">
        <f t="shared" si="5"/>
        <v>0</v>
      </c>
      <c r="I71" s="16">
        <f t="shared" si="6"/>
        <v>0</v>
      </c>
      <c r="J71" s="16">
        <f t="shared" si="7"/>
        <v>0</v>
      </c>
      <c r="K71" s="16">
        <f t="shared" si="8"/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0.5412665673527041</v>
      </c>
      <c r="U71" s="21">
        <v>0.16</v>
      </c>
      <c r="V71" s="21">
        <f aca="true" t="shared" si="27" ref="V71:AG71">SUM(V73:V89)</f>
        <v>0</v>
      </c>
      <c r="W71" s="21">
        <v>0</v>
      </c>
      <c r="X71" s="21">
        <f t="shared" si="27"/>
        <v>0</v>
      </c>
      <c r="Y71" s="21">
        <v>0</v>
      </c>
      <c r="Z71" s="21">
        <f t="shared" si="27"/>
        <v>0</v>
      </c>
      <c r="AA71" s="21">
        <v>0</v>
      </c>
      <c r="AB71" s="21">
        <v>0</v>
      </c>
      <c r="AC71" s="21">
        <f t="shared" si="27"/>
        <v>0</v>
      </c>
      <c r="AD71" s="21">
        <v>0</v>
      </c>
      <c r="AE71" s="21">
        <f t="shared" si="27"/>
        <v>0</v>
      </c>
      <c r="AF71" s="21">
        <v>0</v>
      </c>
      <c r="AG71" s="21">
        <f t="shared" si="27"/>
        <v>0</v>
      </c>
      <c r="AH71" s="21">
        <v>0</v>
      </c>
      <c r="AI71" s="21">
        <f aca="true" t="shared" si="28" ref="AI71:AN71">SUM(AI73:AI89)</f>
        <v>0</v>
      </c>
      <c r="AJ71" s="21">
        <f t="shared" si="28"/>
        <v>0</v>
      </c>
      <c r="AK71" s="21">
        <f t="shared" si="28"/>
        <v>0</v>
      </c>
      <c r="AL71" s="21">
        <f t="shared" si="28"/>
        <v>0</v>
      </c>
      <c r="AM71" s="21">
        <f t="shared" si="28"/>
        <v>0</v>
      </c>
      <c r="AN71" s="21">
        <f t="shared" si="28"/>
        <v>0</v>
      </c>
      <c r="AO71" s="16">
        <f t="shared" si="9"/>
        <v>0.6249368399999999</v>
      </c>
      <c r="AP71" s="16">
        <f t="shared" si="10"/>
        <v>0.16</v>
      </c>
      <c r="AQ71" s="16">
        <f t="shared" si="11"/>
        <v>0</v>
      </c>
      <c r="AR71" s="16">
        <f t="shared" si="12"/>
        <v>0</v>
      </c>
      <c r="AS71" s="16">
        <f t="shared" si="13"/>
        <v>0</v>
      </c>
      <c r="AT71" s="16">
        <f t="shared" si="14"/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0.6249368399999999</v>
      </c>
      <c r="BD71" s="21">
        <v>0.16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16">
        <f t="shared" si="15"/>
        <v>0.08367027264729587</v>
      </c>
      <c r="BZ71" s="16">
        <f t="shared" si="17"/>
        <v>15.45823771390891</v>
      </c>
      <c r="CA71" s="2" t="s">
        <v>532</v>
      </c>
    </row>
    <row r="72" spans="1:79" ht="13.5">
      <c r="A72" s="35"/>
      <c r="B72" s="19" t="s">
        <v>225</v>
      </c>
      <c r="C72" s="15"/>
      <c r="D72" s="33">
        <v>0</v>
      </c>
      <c r="E72" s="16">
        <v>0</v>
      </c>
      <c r="F72" s="16">
        <f t="shared" si="3"/>
        <v>0</v>
      </c>
      <c r="G72" s="16">
        <f t="shared" si="4"/>
        <v>0</v>
      </c>
      <c r="H72" s="16">
        <f t="shared" si="5"/>
        <v>0</v>
      </c>
      <c r="I72" s="16">
        <f t="shared" si="6"/>
        <v>0</v>
      </c>
      <c r="J72" s="16">
        <f t="shared" si="7"/>
        <v>0</v>
      </c>
      <c r="K72" s="16">
        <f t="shared" si="8"/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9"/>
        <v>0</v>
      </c>
      <c r="AP72" s="16">
        <f t="shared" si="10"/>
        <v>0</v>
      </c>
      <c r="AQ72" s="16">
        <f t="shared" si="11"/>
        <v>0</v>
      </c>
      <c r="AR72" s="16">
        <f t="shared" si="12"/>
        <v>0</v>
      </c>
      <c r="AS72" s="16">
        <f t="shared" si="13"/>
        <v>0</v>
      </c>
      <c r="AT72" s="16">
        <f t="shared" si="14"/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 t="shared" si="15"/>
        <v>0</v>
      </c>
      <c r="BZ72" s="16">
        <v>0</v>
      </c>
      <c r="CA72" s="1">
        <v>0</v>
      </c>
    </row>
    <row r="73" spans="1:79" ht="38.25">
      <c r="A73" s="35"/>
      <c r="B73" s="20" t="s">
        <v>246</v>
      </c>
      <c r="C73" s="15" t="s">
        <v>236</v>
      </c>
      <c r="D73" s="33">
        <v>1.9144304882311685</v>
      </c>
      <c r="E73" s="16">
        <v>0</v>
      </c>
      <c r="F73" s="16">
        <f t="shared" si="3"/>
        <v>1.9144304882311685</v>
      </c>
      <c r="G73" s="16">
        <f t="shared" si="4"/>
        <v>0.4</v>
      </c>
      <c r="H73" s="16">
        <f t="shared" si="5"/>
        <v>0</v>
      </c>
      <c r="I73" s="16">
        <f t="shared" si="6"/>
        <v>0</v>
      </c>
      <c r="J73" s="16">
        <f t="shared" si="7"/>
        <v>0</v>
      </c>
      <c r="K73" s="16">
        <f t="shared" si="8"/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1.9144304882311685</v>
      </c>
      <c r="U73" s="16">
        <v>0.4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9"/>
        <v>1.9782040699999996</v>
      </c>
      <c r="AP73" s="16">
        <f t="shared" si="10"/>
        <v>0.4</v>
      </c>
      <c r="AQ73" s="16">
        <f t="shared" si="11"/>
        <v>0</v>
      </c>
      <c r="AR73" s="16">
        <f t="shared" si="12"/>
        <v>0</v>
      </c>
      <c r="AS73" s="16">
        <f t="shared" si="13"/>
        <v>0</v>
      </c>
      <c r="AT73" s="16">
        <f t="shared" si="14"/>
        <v>0</v>
      </c>
      <c r="AU73" s="16">
        <v>0</v>
      </c>
      <c r="AV73" s="16">
        <v>0.00295104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1.9752530299999997</v>
      </c>
      <c r="BK73" s="16">
        <v>0.4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f t="shared" si="15"/>
        <v>0.06377358176883119</v>
      </c>
      <c r="BZ73" s="16">
        <f t="shared" si="17"/>
        <v>3.3312038311589243</v>
      </c>
      <c r="CA73" s="1">
        <v>0</v>
      </c>
    </row>
    <row r="74" spans="1:79" ht="38.25">
      <c r="A74" s="34" t="s">
        <v>162</v>
      </c>
      <c r="B74" s="14" t="s">
        <v>163</v>
      </c>
      <c r="C74" s="15" t="s">
        <v>109</v>
      </c>
      <c r="D74" s="33">
        <v>24.99428323084595</v>
      </c>
      <c r="E74" s="16">
        <v>0</v>
      </c>
      <c r="F74" s="16">
        <f t="shared" si="3"/>
        <v>24.99428323084595</v>
      </c>
      <c r="G74" s="16">
        <f t="shared" si="4"/>
        <v>13.350000000000001</v>
      </c>
      <c r="H74" s="16">
        <f t="shared" si="5"/>
        <v>0</v>
      </c>
      <c r="I74" s="16">
        <f t="shared" si="6"/>
        <v>0</v>
      </c>
      <c r="J74" s="16">
        <f t="shared" si="7"/>
        <v>0</v>
      </c>
      <c r="K74" s="16">
        <f t="shared" si="8"/>
        <v>109</v>
      </c>
      <c r="L74" s="16">
        <v>0</v>
      </c>
      <c r="M74" s="16">
        <v>11.77227633729331</v>
      </c>
      <c r="N74" s="16">
        <v>9.72</v>
      </c>
      <c r="O74" s="16">
        <v>0</v>
      </c>
      <c r="P74" s="16">
        <v>0</v>
      </c>
      <c r="Q74" s="16">
        <v>0</v>
      </c>
      <c r="R74" s="16">
        <v>39</v>
      </c>
      <c r="S74" s="16">
        <v>0</v>
      </c>
      <c r="T74" s="16">
        <v>9.92731271355264</v>
      </c>
      <c r="U74" s="16">
        <v>3.6300000000000003</v>
      </c>
      <c r="V74" s="16">
        <v>0</v>
      </c>
      <c r="W74" s="16">
        <v>0</v>
      </c>
      <c r="X74" s="16">
        <v>0</v>
      </c>
      <c r="Y74" s="16">
        <v>45</v>
      </c>
      <c r="Z74" s="16">
        <v>0</v>
      </c>
      <c r="AA74" s="16">
        <v>3.2946941799999996</v>
      </c>
      <c r="AB74" s="16">
        <v>0</v>
      </c>
      <c r="AC74" s="16">
        <v>0</v>
      </c>
      <c r="AD74" s="16">
        <v>0</v>
      </c>
      <c r="AE74" s="16">
        <v>0</v>
      </c>
      <c r="AF74" s="16">
        <v>25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f t="shared" si="9"/>
        <v>23.342896089999996</v>
      </c>
      <c r="AP74" s="16">
        <f t="shared" si="10"/>
        <v>13.120000000000003</v>
      </c>
      <c r="AQ74" s="16">
        <f t="shared" si="11"/>
        <v>0</v>
      </c>
      <c r="AR74" s="16">
        <f t="shared" si="12"/>
        <v>0</v>
      </c>
      <c r="AS74" s="16">
        <f t="shared" si="13"/>
        <v>0</v>
      </c>
      <c r="AT74" s="16">
        <f t="shared" si="14"/>
        <v>109</v>
      </c>
      <c r="AU74" s="16">
        <v>0</v>
      </c>
      <c r="AV74" s="16">
        <v>11.904566279999997</v>
      </c>
      <c r="AW74" s="16">
        <v>4.28</v>
      </c>
      <c r="AX74" s="16">
        <v>0</v>
      </c>
      <c r="AY74" s="16">
        <v>0</v>
      </c>
      <c r="AZ74" s="16">
        <v>0</v>
      </c>
      <c r="BA74" s="16">
        <v>75</v>
      </c>
      <c r="BB74" s="16">
        <v>0</v>
      </c>
      <c r="BC74" s="16">
        <v>6.70104937</v>
      </c>
      <c r="BD74" s="16">
        <v>3.1</v>
      </c>
      <c r="BE74" s="16">
        <v>0</v>
      </c>
      <c r="BF74" s="16">
        <v>0</v>
      </c>
      <c r="BG74" s="16">
        <v>0</v>
      </c>
      <c r="BH74" s="16">
        <v>34</v>
      </c>
      <c r="BI74" s="16">
        <v>0</v>
      </c>
      <c r="BJ74" s="16">
        <v>4.73728044</v>
      </c>
      <c r="BK74" s="16">
        <v>5.740000000000002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f t="shared" si="15"/>
        <v>-1.651387140845955</v>
      </c>
      <c r="BZ74" s="16">
        <f t="shared" si="17"/>
        <v>-6.607059404719975</v>
      </c>
      <c r="CA74" s="1">
        <v>0</v>
      </c>
    </row>
    <row r="75" spans="1:79" ht="25.5">
      <c r="A75" s="34" t="s">
        <v>162</v>
      </c>
      <c r="B75" s="23" t="s">
        <v>164</v>
      </c>
      <c r="C75" s="15" t="s">
        <v>247</v>
      </c>
      <c r="D75" s="33">
        <v>4.14156618</v>
      </c>
      <c r="E75" s="16">
        <v>0</v>
      </c>
      <c r="F75" s="16">
        <f t="shared" si="3"/>
        <v>4.14156618</v>
      </c>
      <c r="G75" s="16">
        <f t="shared" si="4"/>
        <v>0</v>
      </c>
      <c r="H75" s="16">
        <f t="shared" si="5"/>
        <v>0</v>
      </c>
      <c r="I75" s="16">
        <f t="shared" si="6"/>
        <v>0</v>
      </c>
      <c r="J75" s="16">
        <f t="shared" si="7"/>
        <v>0</v>
      </c>
      <c r="K75" s="16">
        <f t="shared" si="8"/>
        <v>17</v>
      </c>
      <c r="L75" s="16">
        <v>0</v>
      </c>
      <c r="M75" s="16">
        <v>0.9744861600000001</v>
      </c>
      <c r="N75" s="16">
        <v>0</v>
      </c>
      <c r="O75" s="16">
        <v>0</v>
      </c>
      <c r="P75" s="16">
        <v>0</v>
      </c>
      <c r="Q75" s="16">
        <v>0</v>
      </c>
      <c r="R75" s="16">
        <v>4</v>
      </c>
      <c r="S75" s="16">
        <v>0</v>
      </c>
      <c r="T75" s="16">
        <v>3.16708002</v>
      </c>
      <c r="U75" s="16">
        <v>0</v>
      </c>
      <c r="V75" s="16">
        <v>0</v>
      </c>
      <c r="W75" s="16">
        <v>0</v>
      </c>
      <c r="X75" s="16">
        <v>0</v>
      </c>
      <c r="Y75" s="16">
        <v>13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9"/>
        <v>3.9109947899999993</v>
      </c>
      <c r="AP75" s="16">
        <f t="shared" si="10"/>
        <v>0</v>
      </c>
      <c r="AQ75" s="16">
        <f t="shared" si="11"/>
        <v>0</v>
      </c>
      <c r="AR75" s="16">
        <f t="shared" si="12"/>
        <v>0</v>
      </c>
      <c r="AS75" s="16">
        <f t="shared" si="13"/>
        <v>0</v>
      </c>
      <c r="AT75" s="16">
        <f t="shared" si="14"/>
        <v>17</v>
      </c>
      <c r="AU75" s="16">
        <v>0</v>
      </c>
      <c r="AV75" s="16">
        <v>3.9109947899999993</v>
      </c>
      <c r="AW75" s="16">
        <v>0</v>
      </c>
      <c r="AX75" s="16">
        <v>0</v>
      </c>
      <c r="AY75" s="16">
        <v>0</v>
      </c>
      <c r="AZ75" s="16">
        <v>0</v>
      </c>
      <c r="BA75" s="16">
        <v>17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f t="shared" si="15"/>
        <v>-0.2305713900000006</v>
      </c>
      <c r="BZ75" s="16">
        <f t="shared" si="17"/>
        <v>-5.567251131068503</v>
      </c>
      <c r="CA75" s="1">
        <v>0</v>
      </c>
    </row>
    <row r="76" spans="1:79" ht="13.5">
      <c r="A76" s="35"/>
      <c r="B76" s="19" t="s">
        <v>199</v>
      </c>
      <c r="C76" s="15"/>
      <c r="D76" s="33">
        <v>0</v>
      </c>
      <c r="E76" s="16">
        <v>0</v>
      </c>
      <c r="F76" s="16">
        <f t="shared" si="3"/>
        <v>0</v>
      </c>
      <c r="G76" s="16">
        <f t="shared" si="4"/>
        <v>0</v>
      </c>
      <c r="H76" s="16">
        <f t="shared" si="5"/>
        <v>0</v>
      </c>
      <c r="I76" s="16">
        <f t="shared" si="6"/>
        <v>0</v>
      </c>
      <c r="J76" s="16">
        <f t="shared" si="7"/>
        <v>0</v>
      </c>
      <c r="K76" s="16">
        <f t="shared" si="8"/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9"/>
        <v>0</v>
      </c>
      <c r="AP76" s="16">
        <f t="shared" si="10"/>
        <v>0</v>
      </c>
      <c r="AQ76" s="16">
        <f t="shared" si="11"/>
        <v>0</v>
      </c>
      <c r="AR76" s="16">
        <f t="shared" si="12"/>
        <v>0</v>
      </c>
      <c r="AS76" s="16">
        <f t="shared" si="13"/>
        <v>0</v>
      </c>
      <c r="AT76" s="16">
        <f t="shared" si="14"/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f t="shared" si="15"/>
        <v>0</v>
      </c>
      <c r="BZ76" s="16">
        <v>0</v>
      </c>
      <c r="CA76" s="1">
        <v>0</v>
      </c>
    </row>
    <row r="77" spans="1:79" ht="25.5">
      <c r="A77" s="35"/>
      <c r="B77" s="20" t="s">
        <v>248</v>
      </c>
      <c r="C77" s="15" t="s">
        <v>249</v>
      </c>
      <c r="D77" s="33">
        <v>0.7308646200000001</v>
      </c>
      <c r="E77" s="16">
        <v>0</v>
      </c>
      <c r="F77" s="16">
        <f t="shared" si="3"/>
        <v>0.7308646200000001</v>
      </c>
      <c r="G77" s="16">
        <f t="shared" si="4"/>
        <v>0</v>
      </c>
      <c r="H77" s="16">
        <f t="shared" si="5"/>
        <v>0</v>
      </c>
      <c r="I77" s="16">
        <f t="shared" si="6"/>
        <v>0</v>
      </c>
      <c r="J77" s="16">
        <f t="shared" si="7"/>
        <v>0</v>
      </c>
      <c r="K77" s="16">
        <f t="shared" si="8"/>
        <v>3</v>
      </c>
      <c r="L77" s="16">
        <v>0</v>
      </c>
      <c r="M77" s="16">
        <v>0.7308646200000001</v>
      </c>
      <c r="N77" s="16">
        <v>0</v>
      </c>
      <c r="O77" s="16">
        <v>0</v>
      </c>
      <c r="P77" s="16">
        <v>0</v>
      </c>
      <c r="Q77" s="16">
        <v>0</v>
      </c>
      <c r="R77" s="16">
        <v>3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f t="shared" si="9"/>
        <v>0.77098222</v>
      </c>
      <c r="AP77" s="16">
        <f t="shared" si="10"/>
        <v>0</v>
      </c>
      <c r="AQ77" s="16">
        <f t="shared" si="11"/>
        <v>0</v>
      </c>
      <c r="AR77" s="16">
        <f t="shared" si="12"/>
        <v>0</v>
      </c>
      <c r="AS77" s="16">
        <f t="shared" si="13"/>
        <v>0</v>
      </c>
      <c r="AT77" s="16">
        <f t="shared" si="14"/>
        <v>3</v>
      </c>
      <c r="AU77" s="16">
        <v>0</v>
      </c>
      <c r="AV77" s="16">
        <v>0.77098222</v>
      </c>
      <c r="AW77" s="16">
        <v>0</v>
      </c>
      <c r="AX77" s="16">
        <v>0</v>
      </c>
      <c r="AY77" s="16">
        <v>0</v>
      </c>
      <c r="AZ77" s="16">
        <v>0</v>
      </c>
      <c r="BA77" s="16">
        <v>3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f t="shared" si="15"/>
        <v>0.040117599999999976</v>
      </c>
      <c r="BZ77" s="16">
        <f t="shared" si="17"/>
        <v>5.489060340614103</v>
      </c>
      <c r="CA77" s="2">
        <v>0</v>
      </c>
    </row>
    <row r="78" spans="1:79" ht="25.5">
      <c r="A78" s="35"/>
      <c r="B78" s="20" t="s">
        <v>250</v>
      </c>
      <c r="C78" s="15" t="s">
        <v>249</v>
      </c>
      <c r="D78" s="33">
        <v>1.2181077</v>
      </c>
      <c r="E78" s="16">
        <v>0</v>
      </c>
      <c r="F78" s="16">
        <f t="shared" si="3"/>
        <v>1.2181077</v>
      </c>
      <c r="G78" s="16">
        <f t="shared" si="4"/>
        <v>0</v>
      </c>
      <c r="H78" s="16">
        <f t="shared" si="5"/>
        <v>0</v>
      </c>
      <c r="I78" s="16">
        <f t="shared" si="6"/>
        <v>0</v>
      </c>
      <c r="J78" s="16">
        <f t="shared" si="7"/>
        <v>0</v>
      </c>
      <c r="K78" s="16">
        <f t="shared" si="8"/>
        <v>5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1.2181077</v>
      </c>
      <c r="U78" s="16">
        <v>0</v>
      </c>
      <c r="V78" s="16">
        <v>0</v>
      </c>
      <c r="W78" s="16">
        <v>0</v>
      </c>
      <c r="X78" s="16">
        <v>0</v>
      </c>
      <c r="Y78" s="16">
        <v>5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f t="shared" si="9"/>
        <v>1.22430431</v>
      </c>
      <c r="AP78" s="16">
        <f t="shared" si="10"/>
        <v>0</v>
      </c>
      <c r="AQ78" s="16">
        <f t="shared" si="11"/>
        <v>0</v>
      </c>
      <c r="AR78" s="16">
        <f t="shared" si="12"/>
        <v>0</v>
      </c>
      <c r="AS78" s="16">
        <f t="shared" si="13"/>
        <v>0</v>
      </c>
      <c r="AT78" s="16">
        <f t="shared" si="14"/>
        <v>5</v>
      </c>
      <c r="AU78" s="16">
        <v>0</v>
      </c>
      <c r="AV78" s="16">
        <v>1.22430431</v>
      </c>
      <c r="AW78" s="16">
        <v>0</v>
      </c>
      <c r="AX78" s="16">
        <v>0</v>
      </c>
      <c r="AY78" s="16">
        <v>0</v>
      </c>
      <c r="AZ78" s="16">
        <v>0</v>
      </c>
      <c r="BA78" s="16">
        <v>5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f t="shared" si="15"/>
        <v>0.006196609999999936</v>
      </c>
      <c r="BZ78" s="16">
        <f t="shared" si="17"/>
        <v>0.5087078917570208</v>
      </c>
      <c r="CA78" s="1">
        <v>0</v>
      </c>
    </row>
    <row r="79" spans="1:79" ht="25.5">
      <c r="A79" s="35"/>
      <c r="B79" s="20" t="s">
        <v>251</v>
      </c>
      <c r="C79" s="15" t="s">
        <v>249</v>
      </c>
      <c r="D79" s="33">
        <v>0.7308646200000001</v>
      </c>
      <c r="E79" s="16">
        <v>0</v>
      </c>
      <c r="F79" s="16">
        <f t="shared" si="3"/>
        <v>0.7308646200000001</v>
      </c>
      <c r="G79" s="16">
        <f t="shared" si="4"/>
        <v>0</v>
      </c>
      <c r="H79" s="16">
        <f t="shared" si="5"/>
        <v>0</v>
      </c>
      <c r="I79" s="16">
        <f t="shared" si="6"/>
        <v>0</v>
      </c>
      <c r="J79" s="16">
        <f t="shared" si="7"/>
        <v>0</v>
      </c>
      <c r="K79" s="16">
        <f t="shared" si="8"/>
        <v>3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0.7308646200000001</v>
      </c>
      <c r="U79" s="16">
        <v>0</v>
      </c>
      <c r="V79" s="16">
        <v>0</v>
      </c>
      <c r="W79" s="16">
        <v>0</v>
      </c>
      <c r="X79" s="16">
        <v>0</v>
      </c>
      <c r="Y79" s="16">
        <v>3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f t="shared" si="9"/>
        <v>0.69450596</v>
      </c>
      <c r="AP79" s="16">
        <f t="shared" si="10"/>
        <v>0</v>
      </c>
      <c r="AQ79" s="16">
        <f t="shared" si="11"/>
        <v>0</v>
      </c>
      <c r="AR79" s="16">
        <f t="shared" si="12"/>
        <v>0</v>
      </c>
      <c r="AS79" s="16">
        <f t="shared" si="13"/>
        <v>0</v>
      </c>
      <c r="AT79" s="16">
        <f t="shared" si="14"/>
        <v>3</v>
      </c>
      <c r="AU79" s="16">
        <v>0</v>
      </c>
      <c r="AV79" s="16">
        <v>0.69450596</v>
      </c>
      <c r="AW79" s="16">
        <v>0</v>
      </c>
      <c r="AX79" s="16">
        <v>0</v>
      </c>
      <c r="AY79" s="16">
        <v>0</v>
      </c>
      <c r="AZ79" s="16">
        <v>0</v>
      </c>
      <c r="BA79" s="16">
        <v>3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6">
        <v>0</v>
      </c>
      <c r="BU79" s="16">
        <v>0</v>
      </c>
      <c r="BV79" s="16">
        <v>0</v>
      </c>
      <c r="BW79" s="16">
        <v>0</v>
      </c>
      <c r="BX79" s="16">
        <v>0</v>
      </c>
      <c r="BY79" s="16">
        <f t="shared" si="15"/>
        <v>-0.0363586600000001</v>
      </c>
      <c r="BZ79" s="16">
        <f t="shared" si="17"/>
        <v>-4.974746212232861</v>
      </c>
      <c r="CA79" s="1">
        <v>0</v>
      </c>
    </row>
    <row r="80" spans="1:79" ht="13.5">
      <c r="A80" s="35"/>
      <c r="B80" s="19" t="s">
        <v>166</v>
      </c>
      <c r="C80" s="15"/>
      <c r="D80" s="33">
        <v>0</v>
      </c>
      <c r="E80" s="16">
        <v>0</v>
      </c>
      <c r="F80" s="16">
        <f t="shared" si="3"/>
        <v>0</v>
      </c>
      <c r="G80" s="16">
        <f t="shared" si="4"/>
        <v>0</v>
      </c>
      <c r="H80" s="16">
        <f t="shared" si="5"/>
        <v>0</v>
      </c>
      <c r="I80" s="16">
        <f t="shared" si="6"/>
        <v>0</v>
      </c>
      <c r="J80" s="16">
        <f t="shared" si="7"/>
        <v>0</v>
      </c>
      <c r="K80" s="16">
        <f t="shared" si="8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f t="shared" si="9"/>
        <v>0</v>
      </c>
      <c r="AP80" s="16">
        <f t="shared" si="10"/>
        <v>0</v>
      </c>
      <c r="AQ80" s="16">
        <f t="shared" si="11"/>
        <v>0</v>
      </c>
      <c r="AR80" s="16">
        <f t="shared" si="12"/>
        <v>0</v>
      </c>
      <c r="AS80" s="16">
        <f t="shared" si="13"/>
        <v>0</v>
      </c>
      <c r="AT80" s="16">
        <f t="shared" si="14"/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f t="shared" si="15"/>
        <v>0</v>
      </c>
      <c r="BZ80" s="16">
        <v>0</v>
      </c>
      <c r="CA80" s="1">
        <v>0</v>
      </c>
    </row>
    <row r="81" spans="1:79" ht="25.5">
      <c r="A81" s="35"/>
      <c r="B81" s="20" t="s">
        <v>252</v>
      </c>
      <c r="C81" s="15" t="s">
        <v>249</v>
      </c>
      <c r="D81" s="33">
        <v>0.7308646200000001</v>
      </c>
      <c r="E81" s="16">
        <v>0</v>
      </c>
      <c r="F81" s="16">
        <f t="shared" si="3"/>
        <v>0.7308646200000001</v>
      </c>
      <c r="G81" s="16">
        <f t="shared" si="4"/>
        <v>0</v>
      </c>
      <c r="H81" s="16">
        <f t="shared" si="5"/>
        <v>0</v>
      </c>
      <c r="I81" s="16">
        <f t="shared" si="6"/>
        <v>0</v>
      </c>
      <c r="J81" s="16">
        <f t="shared" si="7"/>
        <v>0</v>
      </c>
      <c r="K81" s="16">
        <f t="shared" si="8"/>
        <v>3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0.7308646200000001</v>
      </c>
      <c r="U81" s="16">
        <v>0</v>
      </c>
      <c r="V81" s="16">
        <v>0</v>
      </c>
      <c r="W81" s="16">
        <v>0</v>
      </c>
      <c r="X81" s="16">
        <v>0</v>
      </c>
      <c r="Y81" s="16">
        <v>3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f t="shared" si="9"/>
        <v>0.58536566</v>
      </c>
      <c r="AP81" s="16">
        <f t="shared" si="10"/>
        <v>0</v>
      </c>
      <c r="AQ81" s="16">
        <f t="shared" si="11"/>
        <v>0</v>
      </c>
      <c r="AR81" s="16">
        <f t="shared" si="12"/>
        <v>0</v>
      </c>
      <c r="AS81" s="16">
        <f t="shared" si="13"/>
        <v>0</v>
      </c>
      <c r="AT81" s="16">
        <f t="shared" si="14"/>
        <v>3</v>
      </c>
      <c r="AU81" s="16">
        <v>0</v>
      </c>
      <c r="AV81" s="16">
        <v>0.58536566</v>
      </c>
      <c r="AW81" s="16">
        <v>0</v>
      </c>
      <c r="AX81" s="16">
        <v>0</v>
      </c>
      <c r="AY81" s="16">
        <v>0</v>
      </c>
      <c r="AZ81" s="16">
        <v>0</v>
      </c>
      <c r="BA81" s="16">
        <v>3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f t="shared" si="15"/>
        <v>-0.14549896000000007</v>
      </c>
      <c r="BZ81" s="16">
        <f t="shared" si="17"/>
        <v>-19.907785384384873</v>
      </c>
      <c r="CA81" s="2" t="s">
        <v>532</v>
      </c>
    </row>
    <row r="82" spans="1:79" ht="25.5">
      <c r="A82" s="35"/>
      <c r="B82" s="20" t="s">
        <v>253</v>
      </c>
      <c r="C82" s="15" t="s">
        <v>249</v>
      </c>
      <c r="D82" s="33">
        <v>0.24362154000000003</v>
      </c>
      <c r="E82" s="16">
        <v>0</v>
      </c>
      <c r="F82" s="16">
        <f t="shared" si="3"/>
        <v>0.24362154000000003</v>
      </c>
      <c r="G82" s="16">
        <f t="shared" si="4"/>
        <v>0</v>
      </c>
      <c r="H82" s="16">
        <f t="shared" si="5"/>
        <v>0</v>
      </c>
      <c r="I82" s="16">
        <f t="shared" si="6"/>
        <v>0</v>
      </c>
      <c r="J82" s="16">
        <f t="shared" si="7"/>
        <v>0</v>
      </c>
      <c r="K82" s="16">
        <f t="shared" si="8"/>
        <v>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0.24362154000000003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f t="shared" si="9"/>
        <v>0.19525393</v>
      </c>
      <c r="AP82" s="16">
        <f t="shared" si="10"/>
        <v>0</v>
      </c>
      <c r="AQ82" s="16">
        <f t="shared" si="11"/>
        <v>0</v>
      </c>
      <c r="AR82" s="16">
        <f t="shared" si="12"/>
        <v>0</v>
      </c>
      <c r="AS82" s="16">
        <f t="shared" si="13"/>
        <v>0</v>
      </c>
      <c r="AT82" s="16">
        <f t="shared" si="14"/>
        <v>1</v>
      </c>
      <c r="AU82" s="16">
        <v>0</v>
      </c>
      <c r="AV82" s="16">
        <v>0.19525393</v>
      </c>
      <c r="AW82" s="16">
        <v>0</v>
      </c>
      <c r="AX82" s="16">
        <v>0</v>
      </c>
      <c r="AY82" s="16">
        <v>0</v>
      </c>
      <c r="AZ82" s="16">
        <v>0</v>
      </c>
      <c r="BA82" s="16">
        <v>1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f t="shared" si="15"/>
        <v>-0.04836761000000003</v>
      </c>
      <c r="BZ82" s="16">
        <f t="shared" si="17"/>
        <v>-19.85358519612019</v>
      </c>
      <c r="CA82" s="2" t="s">
        <v>532</v>
      </c>
    </row>
    <row r="83" spans="1:79" ht="25.5">
      <c r="A83" s="35"/>
      <c r="B83" s="20" t="s">
        <v>254</v>
      </c>
      <c r="C83" s="15" t="s">
        <v>249</v>
      </c>
      <c r="D83" s="33">
        <v>0.24362154000000003</v>
      </c>
      <c r="E83" s="16">
        <v>0</v>
      </c>
      <c r="F83" s="16">
        <f t="shared" si="3"/>
        <v>0.24362154000000003</v>
      </c>
      <c r="G83" s="16">
        <f t="shared" si="4"/>
        <v>0</v>
      </c>
      <c r="H83" s="16">
        <f t="shared" si="5"/>
        <v>0</v>
      </c>
      <c r="I83" s="16">
        <f t="shared" si="6"/>
        <v>0</v>
      </c>
      <c r="J83" s="16">
        <f t="shared" si="7"/>
        <v>0</v>
      </c>
      <c r="K83" s="16">
        <f t="shared" si="8"/>
        <v>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0.24362154000000003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f t="shared" si="9"/>
        <v>0.1952618</v>
      </c>
      <c r="AP83" s="16">
        <f t="shared" si="10"/>
        <v>0</v>
      </c>
      <c r="AQ83" s="16">
        <f t="shared" si="11"/>
        <v>0</v>
      </c>
      <c r="AR83" s="16">
        <f t="shared" si="12"/>
        <v>0</v>
      </c>
      <c r="AS83" s="16">
        <f t="shared" si="13"/>
        <v>0</v>
      </c>
      <c r="AT83" s="16">
        <f t="shared" si="14"/>
        <v>1</v>
      </c>
      <c r="AU83" s="16">
        <v>0</v>
      </c>
      <c r="AV83" s="16">
        <v>0.1952618</v>
      </c>
      <c r="AW83" s="16">
        <v>0</v>
      </c>
      <c r="AX83" s="16">
        <v>0</v>
      </c>
      <c r="AY83" s="16">
        <v>0</v>
      </c>
      <c r="AZ83" s="16">
        <v>0</v>
      </c>
      <c r="BA83" s="16">
        <v>1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f t="shared" si="15"/>
        <v>-0.04835974000000001</v>
      </c>
      <c r="BZ83" s="16">
        <f t="shared" si="17"/>
        <v>-19.8503547756902</v>
      </c>
      <c r="CA83" s="2" t="s">
        <v>532</v>
      </c>
    </row>
    <row r="84" spans="1:79" ht="13.5">
      <c r="A84" s="35"/>
      <c r="B84" s="19" t="s">
        <v>221</v>
      </c>
      <c r="C84" s="15"/>
      <c r="D84" s="33">
        <v>0</v>
      </c>
      <c r="E84" s="16">
        <v>0</v>
      </c>
      <c r="F84" s="16">
        <f t="shared" si="3"/>
        <v>0</v>
      </c>
      <c r="G84" s="16">
        <f t="shared" si="4"/>
        <v>0</v>
      </c>
      <c r="H84" s="16">
        <f t="shared" si="5"/>
        <v>0</v>
      </c>
      <c r="I84" s="16">
        <f t="shared" si="6"/>
        <v>0</v>
      </c>
      <c r="J84" s="16">
        <f t="shared" si="7"/>
        <v>0</v>
      </c>
      <c r="K84" s="16">
        <f t="shared" si="8"/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f t="shared" si="9"/>
        <v>0</v>
      </c>
      <c r="AP84" s="16">
        <f t="shared" si="10"/>
        <v>0</v>
      </c>
      <c r="AQ84" s="16">
        <f t="shared" si="11"/>
        <v>0</v>
      </c>
      <c r="AR84" s="16">
        <f t="shared" si="12"/>
        <v>0</v>
      </c>
      <c r="AS84" s="16">
        <f t="shared" si="13"/>
        <v>0</v>
      </c>
      <c r="AT84" s="16">
        <f t="shared" si="14"/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  <c r="BY84" s="16">
        <f t="shared" si="15"/>
        <v>0</v>
      </c>
      <c r="BZ84" s="16">
        <v>0</v>
      </c>
      <c r="CA84" s="1">
        <v>0</v>
      </c>
    </row>
    <row r="85" spans="1:79" ht="25.5">
      <c r="A85" s="35"/>
      <c r="B85" s="20" t="s">
        <v>255</v>
      </c>
      <c r="C85" s="15" t="s">
        <v>249</v>
      </c>
      <c r="D85" s="33">
        <v>0.24362154000000003</v>
      </c>
      <c r="E85" s="16">
        <v>0</v>
      </c>
      <c r="F85" s="16">
        <f aca="true" t="shared" si="29" ref="F85:F148">M85+T85+AA85</f>
        <v>0.24362154000000003</v>
      </c>
      <c r="G85" s="16">
        <f aca="true" t="shared" si="30" ref="G85:G148">N85+U85+AB85</f>
        <v>0</v>
      </c>
      <c r="H85" s="16">
        <f aca="true" t="shared" si="31" ref="H85:H148">O85+V85+AC85</f>
        <v>0</v>
      </c>
      <c r="I85" s="16">
        <f aca="true" t="shared" si="32" ref="I85:I148">P85+W85+AD85</f>
        <v>0</v>
      </c>
      <c r="J85" s="16">
        <f aca="true" t="shared" si="33" ref="J85:J148">Q85+X85+AE85</f>
        <v>0</v>
      </c>
      <c r="K85" s="16">
        <f aca="true" t="shared" si="34" ref="K85:K148">R85+Y85+AF85</f>
        <v>1</v>
      </c>
      <c r="L85" s="16">
        <v>0</v>
      </c>
      <c r="M85" s="16">
        <v>0.24362154000000003</v>
      </c>
      <c r="N85" s="16">
        <v>0</v>
      </c>
      <c r="O85" s="16">
        <v>0</v>
      </c>
      <c r="P85" s="16">
        <v>0</v>
      </c>
      <c r="Q85" s="16">
        <v>0</v>
      </c>
      <c r="R85" s="16">
        <v>1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f aca="true" t="shared" si="35" ref="AO85:AO148">AV85+BC85+BJ85+BQ85</f>
        <v>0.24532091</v>
      </c>
      <c r="AP85" s="16">
        <f aca="true" t="shared" si="36" ref="AP85:AP148">AW85+BD85+BK85+BR85</f>
        <v>0</v>
      </c>
      <c r="AQ85" s="16">
        <f aca="true" t="shared" si="37" ref="AQ85:AQ148">AX85+BE85+BL85+BS85</f>
        <v>0</v>
      </c>
      <c r="AR85" s="16">
        <f aca="true" t="shared" si="38" ref="AR85:AR148">AY85+BF85+BM85+BT85</f>
        <v>0</v>
      </c>
      <c r="AS85" s="16">
        <f aca="true" t="shared" si="39" ref="AS85:AS148">AZ85+BG85+BN85+BU85</f>
        <v>0</v>
      </c>
      <c r="AT85" s="16">
        <f aca="true" t="shared" si="40" ref="AT85:AT148">BA85+BH85+BO85+BV85</f>
        <v>1</v>
      </c>
      <c r="AU85" s="16">
        <v>0</v>
      </c>
      <c r="AV85" s="16">
        <v>0.24532091</v>
      </c>
      <c r="AW85" s="16">
        <v>0</v>
      </c>
      <c r="AX85" s="16">
        <v>0</v>
      </c>
      <c r="AY85" s="16">
        <v>0</v>
      </c>
      <c r="AZ85" s="16">
        <v>0</v>
      </c>
      <c r="BA85" s="16">
        <v>1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 aca="true" t="shared" si="41" ref="BY85:BY148">AO85-F85</f>
        <v>0.0016993699999999778</v>
      </c>
      <c r="BZ85" s="16">
        <f aca="true" t="shared" si="42" ref="BZ85:BZ148">BY85/F85*100</f>
        <v>0.6975450528717525</v>
      </c>
      <c r="CA85" s="1">
        <v>0</v>
      </c>
    </row>
    <row r="86" spans="1:79" ht="25.5">
      <c r="A86" s="34" t="s">
        <v>162</v>
      </c>
      <c r="B86" s="23" t="s">
        <v>165</v>
      </c>
      <c r="C86" s="15" t="s">
        <v>256</v>
      </c>
      <c r="D86" s="33">
        <v>10.059792200845951</v>
      </c>
      <c r="E86" s="16">
        <v>0</v>
      </c>
      <c r="F86" s="16">
        <f t="shared" si="29"/>
        <v>10.059792200845951</v>
      </c>
      <c r="G86" s="16">
        <f t="shared" si="30"/>
        <v>13.350000000000001</v>
      </c>
      <c r="H86" s="16">
        <f t="shared" si="31"/>
        <v>0</v>
      </c>
      <c r="I86" s="16">
        <f t="shared" si="32"/>
        <v>0</v>
      </c>
      <c r="J86" s="16">
        <f t="shared" si="33"/>
        <v>0</v>
      </c>
      <c r="K86" s="16">
        <f t="shared" si="34"/>
        <v>0</v>
      </c>
      <c r="L86" s="16">
        <v>0</v>
      </c>
      <c r="M86" s="16">
        <v>7.250299077293311</v>
      </c>
      <c r="N86" s="16">
        <v>9.72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2.8094931235526404</v>
      </c>
      <c r="U86" s="16">
        <v>3.6300000000000003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f t="shared" si="35"/>
        <v>11.176881349999999</v>
      </c>
      <c r="AP86" s="16">
        <f t="shared" si="36"/>
        <v>13.120000000000003</v>
      </c>
      <c r="AQ86" s="16">
        <f t="shared" si="37"/>
        <v>0</v>
      </c>
      <c r="AR86" s="16">
        <f t="shared" si="38"/>
        <v>0</v>
      </c>
      <c r="AS86" s="16">
        <f t="shared" si="39"/>
        <v>0</v>
      </c>
      <c r="AT86" s="16">
        <f t="shared" si="40"/>
        <v>0</v>
      </c>
      <c r="AU86" s="16">
        <v>0</v>
      </c>
      <c r="AV86" s="16">
        <v>3.901227869999999</v>
      </c>
      <c r="AW86" s="16">
        <v>4.28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2.5383730399999997</v>
      </c>
      <c r="BD86" s="16">
        <v>3.1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4.73728044</v>
      </c>
      <c r="BK86" s="16">
        <v>5.740000000000002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 t="shared" si="41"/>
        <v>1.1170891491540473</v>
      </c>
      <c r="BZ86" s="16">
        <f t="shared" si="42"/>
        <v>11.104495270390464</v>
      </c>
      <c r="CA86" s="1">
        <v>0</v>
      </c>
    </row>
    <row r="87" spans="1:79" ht="13.5">
      <c r="A87" s="35"/>
      <c r="B87" s="19" t="s">
        <v>228</v>
      </c>
      <c r="C87" s="15"/>
      <c r="D87" s="33">
        <v>0</v>
      </c>
      <c r="E87" s="16">
        <v>0</v>
      </c>
      <c r="F87" s="16">
        <f t="shared" si="29"/>
        <v>0</v>
      </c>
      <c r="G87" s="16">
        <f t="shared" si="30"/>
        <v>0</v>
      </c>
      <c r="H87" s="16">
        <f t="shared" si="31"/>
        <v>0</v>
      </c>
      <c r="I87" s="16">
        <f t="shared" si="32"/>
        <v>0</v>
      </c>
      <c r="J87" s="16">
        <f t="shared" si="33"/>
        <v>0</v>
      </c>
      <c r="K87" s="16">
        <f t="shared" si="34"/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f t="shared" si="35"/>
        <v>0</v>
      </c>
      <c r="AP87" s="16">
        <f t="shared" si="36"/>
        <v>0</v>
      </c>
      <c r="AQ87" s="16">
        <f t="shared" si="37"/>
        <v>0</v>
      </c>
      <c r="AR87" s="16">
        <f t="shared" si="38"/>
        <v>0</v>
      </c>
      <c r="AS87" s="16">
        <f t="shared" si="39"/>
        <v>0</v>
      </c>
      <c r="AT87" s="16">
        <f t="shared" si="40"/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  <c r="BY87" s="16">
        <f t="shared" si="41"/>
        <v>0</v>
      </c>
      <c r="BZ87" s="16">
        <v>0</v>
      </c>
      <c r="CA87" s="1">
        <v>0</v>
      </c>
    </row>
    <row r="88" spans="1:79" ht="25.5">
      <c r="A88" s="35"/>
      <c r="B88" s="20" t="s">
        <v>257</v>
      </c>
      <c r="C88" s="15" t="s">
        <v>258</v>
      </c>
      <c r="D88" s="33">
        <v>0.28013793</v>
      </c>
      <c r="E88" s="16">
        <v>0</v>
      </c>
      <c r="F88" s="16">
        <f t="shared" si="29"/>
        <v>0.28013793</v>
      </c>
      <c r="G88" s="16">
        <f t="shared" si="30"/>
        <v>0.4</v>
      </c>
      <c r="H88" s="16">
        <f t="shared" si="31"/>
        <v>0</v>
      </c>
      <c r="I88" s="16">
        <f t="shared" si="32"/>
        <v>0</v>
      </c>
      <c r="J88" s="16">
        <f t="shared" si="33"/>
        <v>0</v>
      </c>
      <c r="K88" s="16">
        <f t="shared" si="34"/>
        <v>0</v>
      </c>
      <c r="L88" s="16">
        <v>0</v>
      </c>
      <c r="M88" s="16">
        <v>0.28013793</v>
      </c>
      <c r="N88" s="16">
        <v>0.4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f t="shared" si="35"/>
        <v>0.29371367000000004</v>
      </c>
      <c r="AP88" s="16">
        <f t="shared" si="36"/>
        <v>0.4</v>
      </c>
      <c r="AQ88" s="16">
        <f t="shared" si="37"/>
        <v>0</v>
      </c>
      <c r="AR88" s="16">
        <f t="shared" si="38"/>
        <v>0</v>
      </c>
      <c r="AS88" s="16">
        <f t="shared" si="39"/>
        <v>0</v>
      </c>
      <c r="AT88" s="16">
        <f t="shared" si="40"/>
        <v>0</v>
      </c>
      <c r="AU88" s="16">
        <v>0</v>
      </c>
      <c r="AV88" s="16">
        <v>0.29371367000000004</v>
      </c>
      <c r="AW88" s="16">
        <v>0.4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si="41"/>
        <v>0.013575740000000058</v>
      </c>
      <c r="BZ88" s="16">
        <f t="shared" si="42"/>
        <v>4.846091352213554</v>
      </c>
      <c r="CA88" s="1">
        <v>0</v>
      </c>
    </row>
    <row r="89" spans="1:79" ht="25.5">
      <c r="A89" s="35"/>
      <c r="B89" s="20" t="s">
        <v>259</v>
      </c>
      <c r="C89" s="15" t="s">
        <v>258</v>
      </c>
      <c r="D89" s="33">
        <v>0.28013793</v>
      </c>
      <c r="E89" s="16">
        <v>0</v>
      </c>
      <c r="F89" s="16">
        <f t="shared" si="29"/>
        <v>0.28013793</v>
      </c>
      <c r="G89" s="16">
        <f t="shared" si="30"/>
        <v>0.4</v>
      </c>
      <c r="H89" s="16">
        <f t="shared" si="31"/>
        <v>0</v>
      </c>
      <c r="I89" s="16">
        <f t="shared" si="32"/>
        <v>0</v>
      </c>
      <c r="J89" s="16">
        <f t="shared" si="33"/>
        <v>0</v>
      </c>
      <c r="K89" s="16">
        <f t="shared" si="34"/>
        <v>0</v>
      </c>
      <c r="L89" s="16">
        <v>0</v>
      </c>
      <c r="M89" s="16">
        <v>0.28013793</v>
      </c>
      <c r="N89" s="16">
        <v>0.4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f t="shared" si="35"/>
        <v>0.29389073</v>
      </c>
      <c r="AP89" s="16">
        <f t="shared" si="36"/>
        <v>0.4</v>
      </c>
      <c r="AQ89" s="16">
        <f t="shared" si="37"/>
        <v>0</v>
      </c>
      <c r="AR89" s="16">
        <f t="shared" si="38"/>
        <v>0</v>
      </c>
      <c r="AS89" s="16">
        <f t="shared" si="39"/>
        <v>0</v>
      </c>
      <c r="AT89" s="16">
        <f t="shared" si="40"/>
        <v>0</v>
      </c>
      <c r="AU89" s="16">
        <v>0</v>
      </c>
      <c r="AV89" s="16">
        <v>0.29389073</v>
      </c>
      <c r="AW89" s="16">
        <v>0.4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41"/>
        <v>0.01375280000000001</v>
      </c>
      <c r="BZ89" s="16">
        <f t="shared" si="42"/>
        <v>4.909295931472047</v>
      </c>
      <c r="CA89" s="1">
        <v>0</v>
      </c>
    </row>
    <row r="90" spans="1:79" s="22" customFormat="1" ht="25.5">
      <c r="A90" s="35"/>
      <c r="B90" s="20" t="s">
        <v>260</v>
      </c>
      <c r="C90" s="15" t="s">
        <v>258</v>
      </c>
      <c r="D90" s="33">
        <v>0.35881783</v>
      </c>
      <c r="E90" s="21">
        <v>0</v>
      </c>
      <c r="F90" s="16">
        <f t="shared" si="29"/>
        <v>0.35881783</v>
      </c>
      <c r="G90" s="16">
        <f t="shared" si="30"/>
        <v>0.63</v>
      </c>
      <c r="H90" s="16">
        <f t="shared" si="31"/>
        <v>0</v>
      </c>
      <c r="I90" s="16">
        <f t="shared" si="32"/>
        <v>0</v>
      </c>
      <c r="J90" s="16">
        <f t="shared" si="33"/>
        <v>0</v>
      </c>
      <c r="K90" s="16">
        <f t="shared" si="34"/>
        <v>0</v>
      </c>
      <c r="L90" s="21">
        <v>0</v>
      </c>
      <c r="M90" s="21">
        <v>0.35881783</v>
      </c>
      <c r="N90" s="21">
        <v>0.63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f aca="true" t="shared" si="43" ref="V90:AG90">SUM(V92:V102)</f>
        <v>0</v>
      </c>
      <c r="W90" s="21">
        <v>0</v>
      </c>
      <c r="X90" s="21">
        <f t="shared" si="43"/>
        <v>0</v>
      </c>
      <c r="Y90" s="21">
        <v>0</v>
      </c>
      <c r="Z90" s="21">
        <f t="shared" si="43"/>
        <v>0</v>
      </c>
      <c r="AA90" s="21">
        <v>0</v>
      </c>
      <c r="AB90" s="21">
        <v>0</v>
      </c>
      <c r="AC90" s="21">
        <f t="shared" si="43"/>
        <v>0</v>
      </c>
      <c r="AD90" s="21">
        <v>0</v>
      </c>
      <c r="AE90" s="21">
        <f t="shared" si="43"/>
        <v>0</v>
      </c>
      <c r="AF90" s="21">
        <v>0</v>
      </c>
      <c r="AG90" s="21">
        <f t="shared" si="43"/>
        <v>0</v>
      </c>
      <c r="AH90" s="21">
        <v>0</v>
      </c>
      <c r="AI90" s="21">
        <f>SUM(AI92:AI102)</f>
        <v>0</v>
      </c>
      <c r="AJ90" s="21">
        <f>SUM(AJ92:AJ102)</f>
        <v>0</v>
      </c>
      <c r="AK90" s="21">
        <f>SUM(AK92:AK102)</f>
        <v>0</v>
      </c>
      <c r="AL90" s="21">
        <f>SUM(AL92:AL102)</f>
        <v>0</v>
      </c>
      <c r="AM90" s="21">
        <f>SUM(AM92:AM102)</f>
        <v>0</v>
      </c>
      <c r="AN90" s="21">
        <v>0</v>
      </c>
      <c r="AO90" s="16">
        <f t="shared" si="35"/>
        <v>0.37639549</v>
      </c>
      <c r="AP90" s="16">
        <f t="shared" si="36"/>
        <v>0.63</v>
      </c>
      <c r="AQ90" s="16">
        <f t="shared" si="37"/>
        <v>0</v>
      </c>
      <c r="AR90" s="16">
        <f t="shared" si="38"/>
        <v>0</v>
      </c>
      <c r="AS90" s="16">
        <f t="shared" si="39"/>
        <v>0</v>
      </c>
      <c r="AT90" s="16">
        <f t="shared" si="40"/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0.37639549</v>
      </c>
      <c r="BK90" s="21">
        <v>0.63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16">
        <f t="shared" si="41"/>
        <v>0.017577659999999995</v>
      </c>
      <c r="BZ90" s="16">
        <f t="shared" si="42"/>
        <v>4.898769941281902</v>
      </c>
      <c r="CA90" s="1">
        <v>0</v>
      </c>
    </row>
    <row r="91" spans="1:80" s="22" customFormat="1" ht="25.5">
      <c r="A91" s="35"/>
      <c r="B91" s="20" t="s">
        <v>261</v>
      </c>
      <c r="C91" s="15" t="s">
        <v>258</v>
      </c>
      <c r="D91" s="33">
        <v>0.28013793</v>
      </c>
      <c r="E91" s="21">
        <v>0</v>
      </c>
      <c r="F91" s="16">
        <f t="shared" si="29"/>
        <v>0.28013793</v>
      </c>
      <c r="G91" s="16">
        <f t="shared" si="30"/>
        <v>0.4</v>
      </c>
      <c r="H91" s="16">
        <f t="shared" si="31"/>
        <v>0</v>
      </c>
      <c r="I91" s="16">
        <f t="shared" si="32"/>
        <v>0</v>
      </c>
      <c r="J91" s="16">
        <f t="shared" si="33"/>
        <v>0</v>
      </c>
      <c r="K91" s="16">
        <f t="shared" si="34"/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0.28013793</v>
      </c>
      <c r="U91" s="21">
        <v>0.4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16">
        <f t="shared" si="35"/>
        <v>0.36298322000000005</v>
      </c>
      <c r="AP91" s="16">
        <f t="shared" si="36"/>
        <v>0.4</v>
      </c>
      <c r="AQ91" s="16">
        <f t="shared" si="37"/>
        <v>0</v>
      </c>
      <c r="AR91" s="16">
        <f t="shared" si="38"/>
        <v>0</v>
      </c>
      <c r="AS91" s="16">
        <f t="shared" si="39"/>
        <v>0</v>
      </c>
      <c r="AT91" s="16">
        <f t="shared" si="40"/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0.36298322000000005</v>
      </c>
      <c r="BK91" s="21">
        <v>0.4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16">
        <f t="shared" si="41"/>
        <v>0.08284529000000007</v>
      </c>
      <c r="BZ91" s="16">
        <f t="shared" si="42"/>
        <v>29.573035682815274</v>
      </c>
      <c r="CA91" s="2" t="s">
        <v>532</v>
      </c>
      <c r="CB91" s="3"/>
    </row>
    <row r="92" spans="1:80" s="22" customFormat="1" ht="25.5">
      <c r="A92" s="35"/>
      <c r="B92" s="20" t="s">
        <v>262</v>
      </c>
      <c r="C92" s="15" t="s">
        <v>258</v>
      </c>
      <c r="D92" s="33">
        <v>0.22337027</v>
      </c>
      <c r="E92" s="16">
        <v>0</v>
      </c>
      <c r="F92" s="16">
        <f t="shared" si="29"/>
        <v>0.22337027</v>
      </c>
      <c r="G92" s="16">
        <f t="shared" si="30"/>
        <v>0.25</v>
      </c>
      <c r="H92" s="16">
        <f t="shared" si="31"/>
        <v>0</v>
      </c>
      <c r="I92" s="16">
        <f t="shared" si="32"/>
        <v>0</v>
      </c>
      <c r="J92" s="16">
        <f t="shared" si="33"/>
        <v>0</v>
      </c>
      <c r="K92" s="16">
        <f t="shared" si="34"/>
        <v>0</v>
      </c>
      <c r="L92" s="16">
        <v>0</v>
      </c>
      <c r="M92" s="16">
        <v>0.22337027</v>
      </c>
      <c r="N92" s="16">
        <v>0.25</v>
      </c>
      <c r="O92" s="16">
        <v>0</v>
      </c>
      <c r="P92" s="16">
        <v>0</v>
      </c>
      <c r="Q92" s="16">
        <v>0</v>
      </c>
      <c r="R92" s="16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16">
        <f t="shared" si="35"/>
        <v>0.21562109000000002</v>
      </c>
      <c r="AP92" s="16">
        <f t="shared" si="36"/>
        <v>0.25</v>
      </c>
      <c r="AQ92" s="16">
        <f t="shared" si="37"/>
        <v>0</v>
      </c>
      <c r="AR92" s="16">
        <f t="shared" si="38"/>
        <v>0</v>
      </c>
      <c r="AS92" s="16">
        <f t="shared" si="39"/>
        <v>0</v>
      </c>
      <c r="AT92" s="16">
        <f t="shared" si="40"/>
        <v>0</v>
      </c>
      <c r="AU92" s="21">
        <v>0</v>
      </c>
      <c r="AV92" s="21">
        <v>0.21562109000000002</v>
      </c>
      <c r="AW92" s="21">
        <v>0.25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21">
        <v>0</v>
      </c>
      <c r="BX92" s="21">
        <v>0</v>
      </c>
      <c r="BY92" s="16">
        <f t="shared" si="41"/>
        <v>-0.007749179999999994</v>
      </c>
      <c r="BZ92" s="16">
        <f t="shared" si="42"/>
        <v>-3.469208323918843</v>
      </c>
      <c r="CA92" s="1">
        <v>0</v>
      </c>
      <c r="CB92" s="3"/>
    </row>
    <row r="93" spans="1:80" s="22" customFormat="1" ht="25.5">
      <c r="A93" s="35"/>
      <c r="B93" s="20" t="s">
        <v>263</v>
      </c>
      <c r="C93" s="15" t="s">
        <v>258</v>
      </c>
      <c r="D93" s="33">
        <v>0.28013793</v>
      </c>
      <c r="E93" s="16">
        <v>0</v>
      </c>
      <c r="F93" s="16">
        <f t="shared" si="29"/>
        <v>0.28013793</v>
      </c>
      <c r="G93" s="16">
        <f t="shared" si="30"/>
        <v>0.4</v>
      </c>
      <c r="H93" s="16">
        <f t="shared" si="31"/>
        <v>0</v>
      </c>
      <c r="I93" s="16">
        <f t="shared" si="32"/>
        <v>0</v>
      </c>
      <c r="J93" s="16">
        <f t="shared" si="33"/>
        <v>0</v>
      </c>
      <c r="K93" s="16">
        <f t="shared" si="34"/>
        <v>0</v>
      </c>
      <c r="L93" s="16">
        <v>0</v>
      </c>
      <c r="M93" s="16">
        <v>0.28013793</v>
      </c>
      <c r="N93" s="16">
        <v>0.4</v>
      </c>
      <c r="O93" s="16">
        <v>0</v>
      </c>
      <c r="P93" s="16">
        <v>0</v>
      </c>
      <c r="Q93" s="16">
        <v>0</v>
      </c>
      <c r="R93" s="16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16">
        <f t="shared" si="35"/>
        <v>0.35974961</v>
      </c>
      <c r="AP93" s="16">
        <f t="shared" si="36"/>
        <v>0.4</v>
      </c>
      <c r="AQ93" s="16">
        <f t="shared" si="37"/>
        <v>0</v>
      </c>
      <c r="AR93" s="16">
        <f t="shared" si="38"/>
        <v>0</v>
      </c>
      <c r="AS93" s="16">
        <f t="shared" si="39"/>
        <v>0</v>
      </c>
      <c r="AT93" s="16">
        <f t="shared" si="40"/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0.35974961</v>
      </c>
      <c r="BK93" s="21">
        <v>0.4</v>
      </c>
      <c r="BL93" s="21">
        <v>0</v>
      </c>
      <c r="BM93" s="21">
        <v>0</v>
      </c>
      <c r="BN93" s="21">
        <v>0</v>
      </c>
      <c r="BO93" s="21">
        <v>0</v>
      </c>
      <c r="BP93" s="21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21">
        <v>0</v>
      </c>
      <c r="BX93" s="21">
        <v>0</v>
      </c>
      <c r="BY93" s="16">
        <f t="shared" si="41"/>
        <v>0.07961168000000002</v>
      </c>
      <c r="BZ93" s="16">
        <f t="shared" si="42"/>
        <v>28.41874358106381</v>
      </c>
      <c r="CA93" s="2" t="s">
        <v>532</v>
      </c>
      <c r="CB93" s="3"/>
    </row>
    <row r="94" spans="1:80" s="22" customFormat="1" ht="25.5">
      <c r="A94" s="35"/>
      <c r="B94" s="20" t="s">
        <v>264</v>
      </c>
      <c r="C94" s="15" t="s">
        <v>258</v>
      </c>
      <c r="D94" s="33">
        <v>0.28013793</v>
      </c>
      <c r="E94" s="16">
        <v>0</v>
      </c>
      <c r="F94" s="16">
        <f t="shared" si="29"/>
        <v>0.28013793</v>
      </c>
      <c r="G94" s="16">
        <f t="shared" si="30"/>
        <v>0.4</v>
      </c>
      <c r="H94" s="16">
        <f t="shared" si="31"/>
        <v>0</v>
      </c>
      <c r="I94" s="16">
        <f t="shared" si="32"/>
        <v>0</v>
      </c>
      <c r="J94" s="16">
        <f t="shared" si="33"/>
        <v>0</v>
      </c>
      <c r="K94" s="16">
        <f t="shared" si="34"/>
        <v>0</v>
      </c>
      <c r="L94" s="16">
        <v>0</v>
      </c>
      <c r="M94" s="16">
        <v>0.28013793</v>
      </c>
      <c r="N94" s="16">
        <v>0.4</v>
      </c>
      <c r="O94" s="16">
        <v>0</v>
      </c>
      <c r="P94" s="16">
        <v>0</v>
      </c>
      <c r="Q94" s="16">
        <v>0</v>
      </c>
      <c r="R94" s="16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16">
        <f t="shared" si="35"/>
        <v>0.28982367</v>
      </c>
      <c r="AP94" s="16">
        <f t="shared" si="36"/>
        <v>0.4</v>
      </c>
      <c r="AQ94" s="16">
        <f t="shared" si="37"/>
        <v>0</v>
      </c>
      <c r="AR94" s="16">
        <f t="shared" si="38"/>
        <v>0</v>
      </c>
      <c r="AS94" s="16">
        <f t="shared" si="39"/>
        <v>0</v>
      </c>
      <c r="AT94" s="16">
        <f t="shared" si="40"/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0.28982367</v>
      </c>
      <c r="BD94" s="21">
        <v>0.4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21">
        <v>0</v>
      </c>
      <c r="BX94" s="21">
        <v>0</v>
      </c>
      <c r="BY94" s="16">
        <f t="shared" si="41"/>
        <v>0.009685739999999998</v>
      </c>
      <c r="BZ94" s="16">
        <f t="shared" si="42"/>
        <v>3.4574896730335656</v>
      </c>
      <c r="CA94" s="1">
        <v>0</v>
      </c>
      <c r="CB94" s="3"/>
    </row>
    <row r="95" spans="1:80" s="22" customFormat="1" ht="25.5">
      <c r="A95" s="35"/>
      <c r="B95" s="20" t="s">
        <v>265</v>
      </c>
      <c r="C95" s="15" t="s">
        <v>258</v>
      </c>
      <c r="D95" s="33">
        <v>0.28013793</v>
      </c>
      <c r="E95" s="16">
        <v>0</v>
      </c>
      <c r="F95" s="16">
        <f t="shared" si="29"/>
        <v>0.28013793</v>
      </c>
      <c r="G95" s="16">
        <f t="shared" si="30"/>
        <v>0.4</v>
      </c>
      <c r="H95" s="16">
        <f t="shared" si="31"/>
        <v>0</v>
      </c>
      <c r="I95" s="16">
        <f t="shared" si="32"/>
        <v>0</v>
      </c>
      <c r="J95" s="16">
        <f t="shared" si="33"/>
        <v>0</v>
      </c>
      <c r="K95" s="16">
        <f t="shared" si="34"/>
        <v>0</v>
      </c>
      <c r="L95" s="16">
        <v>0</v>
      </c>
      <c r="M95" s="16">
        <v>0.28013793</v>
      </c>
      <c r="N95" s="16">
        <v>0.4</v>
      </c>
      <c r="O95" s="16">
        <v>0</v>
      </c>
      <c r="P95" s="16">
        <v>0</v>
      </c>
      <c r="Q95" s="16">
        <v>0</v>
      </c>
      <c r="R95" s="16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16">
        <f t="shared" si="35"/>
        <v>0.29179995000000003</v>
      </c>
      <c r="AP95" s="16">
        <f t="shared" si="36"/>
        <v>0.4</v>
      </c>
      <c r="AQ95" s="16">
        <f t="shared" si="37"/>
        <v>0</v>
      </c>
      <c r="AR95" s="16">
        <f t="shared" si="38"/>
        <v>0</v>
      </c>
      <c r="AS95" s="16">
        <f t="shared" si="39"/>
        <v>0</v>
      </c>
      <c r="AT95" s="16">
        <f t="shared" si="40"/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0.29179995000000003</v>
      </c>
      <c r="BD95" s="21">
        <v>0.4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21">
        <v>0</v>
      </c>
      <c r="BX95" s="21">
        <v>0</v>
      </c>
      <c r="BY95" s="16">
        <f t="shared" si="41"/>
        <v>0.01166202000000005</v>
      </c>
      <c r="BZ95" s="16">
        <f t="shared" si="42"/>
        <v>4.1629564407790305</v>
      </c>
      <c r="CA95" s="1">
        <v>0</v>
      </c>
      <c r="CB95" s="3"/>
    </row>
    <row r="96" spans="1:80" s="22" customFormat="1" ht="25.5">
      <c r="A96" s="35"/>
      <c r="B96" s="20" t="s">
        <v>266</v>
      </c>
      <c r="C96" s="15" t="s">
        <v>258</v>
      </c>
      <c r="D96" s="33">
        <v>0.28013793</v>
      </c>
      <c r="E96" s="16">
        <v>0</v>
      </c>
      <c r="F96" s="16">
        <f t="shared" si="29"/>
        <v>0.28013793</v>
      </c>
      <c r="G96" s="16">
        <f t="shared" si="30"/>
        <v>0.4</v>
      </c>
      <c r="H96" s="16">
        <f t="shared" si="31"/>
        <v>0</v>
      </c>
      <c r="I96" s="16">
        <f t="shared" si="32"/>
        <v>0</v>
      </c>
      <c r="J96" s="16">
        <f t="shared" si="33"/>
        <v>0</v>
      </c>
      <c r="K96" s="16">
        <f t="shared" si="34"/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21">
        <v>0</v>
      </c>
      <c r="T96" s="21">
        <v>0.28013793</v>
      </c>
      <c r="U96" s="21">
        <v>0.4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21">
        <v>0</v>
      </c>
      <c r="AO96" s="16">
        <f t="shared" si="35"/>
        <v>0.35974961</v>
      </c>
      <c r="AP96" s="16">
        <f t="shared" si="36"/>
        <v>0.4</v>
      </c>
      <c r="AQ96" s="16">
        <f t="shared" si="37"/>
        <v>0</v>
      </c>
      <c r="AR96" s="16">
        <f t="shared" si="38"/>
        <v>0</v>
      </c>
      <c r="AS96" s="16">
        <f t="shared" si="39"/>
        <v>0</v>
      </c>
      <c r="AT96" s="16">
        <f t="shared" si="40"/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0.35974961</v>
      </c>
      <c r="BK96" s="21">
        <v>0.4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21">
        <v>0</v>
      </c>
      <c r="BX96" s="21">
        <v>0</v>
      </c>
      <c r="BY96" s="16">
        <f t="shared" si="41"/>
        <v>0.07961168000000002</v>
      </c>
      <c r="BZ96" s="16">
        <f t="shared" si="42"/>
        <v>28.41874358106381</v>
      </c>
      <c r="CA96" s="2" t="s">
        <v>532</v>
      </c>
      <c r="CB96" s="3"/>
    </row>
    <row r="97" spans="1:80" s="22" customFormat="1" ht="25.5">
      <c r="A97" s="35"/>
      <c r="B97" s="20" t="s">
        <v>267</v>
      </c>
      <c r="C97" s="15" t="s">
        <v>258</v>
      </c>
      <c r="D97" s="33">
        <v>0.28013793</v>
      </c>
      <c r="E97" s="21">
        <v>0</v>
      </c>
      <c r="F97" s="16">
        <f t="shared" si="29"/>
        <v>0.28013793</v>
      </c>
      <c r="G97" s="16">
        <f t="shared" si="30"/>
        <v>0.4</v>
      </c>
      <c r="H97" s="16">
        <f t="shared" si="31"/>
        <v>0</v>
      </c>
      <c r="I97" s="16">
        <f t="shared" si="32"/>
        <v>0</v>
      </c>
      <c r="J97" s="16">
        <f t="shared" si="33"/>
        <v>0</v>
      </c>
      <c r="K97" s="16">
        <f t="shared" si="34"/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0.28013793</v>
      </c>
      <c r="U97" s="21">
        <v>0.4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21">
        <v>0</v>
      </c>
      <c r="AO97" s="16">
        <f t="shared" si="35"/>
        <v>0.35974961</v>
      </c>
      <c r="AP97" s="16">
        <f t="shared" si="36"/>
        <v>0.4</v>
      </c>
      <c r="AQ97" s="16">
        <f t="shared" si="37"/>
        <v>0</v>
      </c>
      <c r="AR97" s="16">
        <f t="shared" si="38"/>
        <v>0</v>
      </c>
      <c r="AS97" s="16">
        <f t="shared" si="39"/>
        <v>0</v>
      </c>
      <c r="AT97" s="16">
        <f t="shared" si="40"/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0.35974961</v>
      </c>
      <c r="BK97" s="21">
        <v>0.4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21">
        <v>0</v>
      </c>
      <c r="BX97" s="21">
        <v>0</v>
      </c>
      <c r="BY97" s="16">
        <f t="shared" si="41"/>
        <v>0.07961168000000002</v>
      </c>
      <c r="BZ97" s="16">
        <f t="shared" si="42"/>
        <v>28.41874358106381</v>
      </c>
      <c r="CA97" s="2" t="s">
        <v>532</v>
      </c>
      <c r="CB97" s="3"/>
    </row>
    <row r="98" spans="1:80" s="22" customFormat="1" ht="25.5">
      <c r="A98" s="35"/>
      <c r="B98" s="20" t="s">
        <v>268</v>
      </c>
      <c r="C98" s="15" t="s">
        <v>258</v>
      </c>
      <c r="D98" s="33">
        <v>0.71763566</v>
      </c>
      <c r="E98" s="21">
        <v>0</v>
      </c>
      <c r="F98" s="16">
        <f t="shared" si="29"/>
        <v>0.71763566</v>
      </c>
      <c r="G98" s="16">
        <f t="shared" si="30"/>
        <v>1.26</v>
      </c>
      <c r="H98" s="16">
        <f t="shared" si="31"/>
        <v>0</v>
      </c>
      <c r="I98" s="16">
        <f t="shared" si="32"/>
        <v>0</v>
      </c>
      <c r="J98" s="16">
        <f t="shared" si="33"/>
        <v>0</v>
      </c>
      <c r="K98" s="16">
        <f t="shared" si="34"/>
        <v>0</v>
      </c>
      <c r="L98" s="21">
        <v>0</v>
      </c>
      <c r="M98" s="21">
        <v>0.71763566</v>
      </c>
      <c r="N98" s="21">
        <v>1.26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21">
        <v>0</v>
      </c>
      <c r="AO98" s="16">
        <f t="shared" si="35"/>
        <v>0.9717984199999999</v>
      </c>
      <c r="AP98" s="16">
        <f t="shared" si="36"/>
        <v>1.26</v>
      </c>
      <c r="AQ98" s="16">
        <f t="shared" si="37"/>
        <v>0</v>
      </c>
      <c r="AR98" s="16">
        <f t="shared" si="38"/>
        <v>0</v>
      </c>
      <c r="AS98" s="16">
        <f t="shared" si="39"/>
        <v>0</v>
      </c>
      <c r="AT98" s="16">
        <f t="shared" si="40"/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0.9717984199999999</v>
      </c>
      <c r="BK98" s="21">
        <v>1.26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21">
        <v>0</v>
      </c>
      <c r="BX98" s="21">
        <v>0</v>
      </c>
      <c r="BY98" s="16">
        <f t="shared" si="41"/>
        <v>0.25416275999999993</v>
      </c>
      <c r="BZ98" s="16">
        <f t="shared" si="42"/>
        <v>35.416684839769516</v>
      </c>
      <c r="CA98" s="2" t="s">
        <v>532</v>
      </c>
      <c r="CB98" s="3"/>
    </row>
    <row r="99" spans="1:80" s="22" customFormat="1" ht="38.25">
      <c r="A99" s="35"/>
      <c r="B99" s="20" t="s">
        <v>269</v>
      </c>
      <c r="C99" s="15" t="s">
        <v>258</v>
      </c>
      <c r="D99" s="33">
        <v>0.446740536729344</v>
      </c>
      <c r="E99" s="21">
        <v>0</v>
      </c>
      <c r="F99" s="16">
        <f t="shared" si="29"/>
        <v>0.446740536729344</v>
      </c>
      <c r="G99" s="16">
        <f t="shared" si="30"/>
        <v>0.5</v>
      </c>
      <c r="H99" s="16">
        <f t="shared" si="31"/>
        <v>0</v>
      </c>
      <c r="I99" s="16">
        <f t="shared" si="32"/>
        <v>0</v>
      </c>
      <c r="J99" s="16">
        <f t="shared" si="33"/>
        <v>0</v>
      </c>
      <c r="K99" s="16">
        <f t="shared" si="34"/>
        <v>0</v>
      </c>
      <c r="L99" s="21">
        <v>0</v>
      </c>
      <c r="M99" s="21">
        <v>0.446740536729344</v>
      </c>
      <c r="N99" s="21">
        <v>0.5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16">
        <f t="shared" si="35"/>
        <v>0.42713653</v>
      </c>
      <c r="AP99" s="16">
        <f t="shared" si="36"/>
        <v>0.5</v>
      </c>
      <c r="AQ99" s="16">
        <f t="shared" si="37"/>
        <v>0</v>
      </c>
      <c r="AR99" s="16">
        <f t="shared" si="38"/>
        <v>0</v>
      </c>
      <c r="AS99" s="16">
        <f t="shared" si="39"/>
        <v>0</v>
      </c>
      <c r="AT99" s="16">
        <f t="shared" si="40"/>
        <v>0</v>
      </c>
      <c r="AU99" s="21">
        <v>0</v>
      </c>
      <c r="AV99" s="16">
        <v>0.42713653</v>
      </c>
      <c r="AW99" s="16">
        <v>0.5</v>
      </c>
      <c r="AX99" s="16">
        <v>0</v>
      </c>
      <c r="AY99" s="16">
        <v>0</v>
      </c>
      <c r="AZ99" s="16">
        <v>0</v>
      </c>
      <c r="BA99" s="16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21">
        <v>0</v>
      </c>
      <c r="BX99" s="21">
        <v>0</v>
      </c>
      <c r="BY99" s="16">
        <f t="shared" si="41"/>
        <v>-0.01960400672934398</v>
      </c>
      <c r="BZ99" s="16">
        <f t="shared" si="42"/>
        <v>-4.388231001571499</v>
      </c>
      <c r="CA99" s="1">
        <v>0</v>
      </c>
      <c r="CB99" s="3"/>
    </row>
    <row r="100" spans="1:80" s="22" customFormat="1" ht="19.5" customHeight="1">
      <c r="A100" s="35"/>
      <c r="B100" s="20" t="s">
        <v>270</v>
      </c>
      <c r="C100" s="15" t="s">
        <v>258</v>
      </c>
      <c r="D100" s="33">
        <v>0.223370268364672</v>
      </c>
      <c r="E100" s="21">
        <v>0</v>
      </c>
      <c r="F100" s="16">
        <f t="shared" si="29"/>
        <v>0.223370268364672</v>
      </c>
      <c r="G100" s="16">
        <f t="shared" si="30"/>
        <v>0.25</v>
      </c>
      <c r="H100" s="16">
        <f t="shared" si="31"/>
        <v>0</v>
      </c>
      <c r="I100" s="16">
        <f t="shared" si="32"/>
        <v>0</v>
      </c>
      <c r="J100" s="16">
        <f t="shared" si="33"/>
        <v>0</v>
      </c>
      <c r="K100" s="16">
        <f t="shared" si="34"/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0.223370268364672</v>
      </c>
      <c r="U100" s="21">
        <v>0.25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16">
        <f t="shared" si="35"/>
        <v>0.25938607</v>
      </c>
      <c r="AP100" s="16">
        <f t="shared" si="36"/>
        <v>0.25</v>
      </c>
      <c r="AQ100" s="16">
        <f t="shared" si="37"/>
        <v>0</v>
      </c>
      <c r="AR100" s="16">
        <f t="shared" si="38"/>
        <v>0</v>
      </c>
      <c r="AS100" s="16">
        <f t="shared" si="39"/>
        <v>0</v>
      </c>
      <c r="AT100" s="16">
        <f t="shared" si="40"/>
        <v>0</v>
      </c>
      <c r="AU100" s="21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0.25938607</v>
      </c>
      <c r="BK100" s="21">
        <v>0.25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21">
        <v>0</v>
      </c>
      <c r="BX100" s="21">
        <v>0</v>
      </c>
      <c r="BY100" s="16">
        <f t="shared" si="41"/>
        <v>0.036015801635328026</v>
      </c>
      <c r="BZ100" s="16">
        <f t="shared" si="42"/>
        <v>16.123811776296478</v>
      </c>
      <c r="CA100" s="2" t="s">
        <v>532</v>
      </c>
      <c r="CB100" s="3"/>
    </row>
    <row r="101" spans="1:79" ht="38.25">
      <c r="A101" s="35"/>
      <c r="B101" s="20" t="s">
        <v>271</v>
      </c>
      <c r="C101" s="15" t="s">
        <v>258</v>
      </c>
      <c r="D101" s="33">
        <v>0.223370268364672</v>
      </c>
      <c r="E101" s="16">
        <v>0</v>
      </c>
      <c r="F101" s="16">
        <f t="shared" si="29"/>
        <v>0.223370268364672</v>
      </c>
      <c r="G101" s="16">
        <f t="shared" si="30"/>
        <v>0.25</v>
      </c>
      <c r="H101" s="16">
        <f t="shared" si="31"/>
        <v>0</v>
      </c>
      <c r="I101" s="16">
        <f t="shared" si="32"/>
        <v>0</v>
      </c>
      <c r="J101" s="16">
        <f t="shared" si="33"/>
        <v>0</v>
      </c>
      <c r="K101" s="16">
        <f t="shared" si="34"/>
        <v>0</v>
      </c>
      <c r="L101" s="16">
        <v>0</v>
      </c>
      <c r="M101" s="16">
        <v>0.223370268364672</v>
      </c>
      <c r="N101" s="16">
        <v>0.25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f t="shared" si="35"/>
        <v>0.23006680000000002</v>
      </c>
      <c r="AP101" s="16">
        <f t="shared" si="36"/>
        <v>0.25</v>
      </c>
      <c r="AQ101" s="16">
        <f t="shared" si="37"/>
        <v>0</v>
      </c>
      <c r="AR101" s="16">
        <f t="shared" si="38"/>
        <v>0</v>
      </c>
      <c r="AS101" s="16">
        <f t="shared" si="39"/>
        <v>0</v>
      </c>
      <c r="AT101" s="16">
        <f t="shared" si="40"/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0.23006680000000002</v>
      </c>
      <c r="BD101" s="16">
        <v>0.25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 t="shared" si="41"/>
        <v>0.006696531635328018</v>
      </c>
      <c r="BZ101" s="16">
        <f t="shared" si="42"/>
        <v>2.997951197513596</v>
      </c>
      <c r="CA101" s="1">
        <v>0</v>
      </c>
    </row>
    <row r="102" spans="1:79" ht="38.25">
      <c r="A102" s="35"/>
      <c r="B102" s="20" t="s">
        <v>272</v>
      </c>
      <c r="C102" s="15" t="s">
        <v>258</v>
      </c>
      <c r="D102" s="33">
        <v>0.223370268364672</v>
      </c>
      <c r="E102" s="16">
        <v>0</v>
      </c>
      <c r="F102" s="16">
        <f t="shared" si="29"/>
        <v>0.223370268364672</v>
      </c>
      <c r="G102" s="16">
        <f t="shared" si="30"/>
        <v>0.25</v>
      </c>
      <c r="H102" s="16">
        <f t="shared" si="31"/>
        <v>0</v>
      </c>
      <c r="I102" s="16">
        <f t="shared" si="32"/>
        <v>0</v>
      </c>
      <c r="J102" s="16">
        <f t="shared" si="33"/>
        <v>0</v>
      </c>
      <c r="K102" s="16">
        <f t="shared" si="34"/>
        <v>0</v>
      </c>
      <c r="L102" s="16">
        <v>0</v>
      </c>
      <c r="M102" s="16">
        <v>0.223370268364672</v>
      </c>
      <c r="N102" s="16">
        <v>0.25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f t="shared" si="35"/>
        <v>0.22913917</v>
      </c>
      <c r="AP102" s="16">
        <f t="shared" si="36"/>
        <v>0.25</v>
      </c>
      <c r="AQ102" s="16">
        <f t="shared" si="37"/>
        <v>0</v>
      </c>
      <c r="AR102" s="16">
        <f t="shared" si="38"/>
        <v>0</v>
      </c>
      <c r="AS102" s="16">
        <f t="shared" si="39"/>
        <v>0</v>
      </c>
      <c r="AT102" s="16">
        <f t="shared" si="40"/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0.22913917</v>
      </c>
      <c r="BD102" s="16">
        <v>0.25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f t="shared" si="41"/>
        <v>0.005768901635328005</v>
      </c>
      <c r="BZ102" s="16">
        <f t="shared" si="42"/>
        <v>2.582663161737244</v>
      </c>
      <c r="CA102" s="1">
        <v>0</v>
      </c>
    </row>
    <row r="103" spans="1:79" s="22" customFormat="1" ht="38.25">
      <c r="A103" s="35"/>
      <c r="B103" s="20" t="s">
        <v>273</v>
      </c>
      <c r="C103" s="15" t="s">
        <v>258</v>
      </c>
      <c r="D103" s="33">
        <v>0.446740536729344</v>
      </c>
      <c r="E103" s="21">
        <v>0</v>
      </c>
      <c r="F103" s="16">
        <f t="shared" si="29"/>
        <v>0.446740536729344</v>
      </c>
      <c r="G103" s="16">
        <f t="shared" si="30"/>
        <v>0.5</v>
      </c>
      <c r="H103" s="16">
        <f t="shared" si="31"/>
        <v>0</v>
      </c>
      <c r="I103" s="16">
        <f t="shared" si="32"/>
        <v>0</v>
      </c>
      <c r="J103" s="16">
        <f t="shared" si="33"/>
        <v>0</v>
      </c>
      <c r="K103" s="16">
        <f t="shared" si="34"/>
        <v>0</v>
      </c>
      <c r="L103" s="21">
        <v>0</v>
      </c>
      <c r="M103" s="21">
        <v>0.446740536729344</v>
      </c>
      <c r="N103" s="21">
        <v>0.5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f aca="true" t="shared" si="44" ref="V103:AG103">SUM(V105:V105)</f>
        <v>0</v>
      </c>
      <c r="W103" s="21">
        <v>0</v>
      </c>
      <c r="X103" s="21">
        <f t="shared" si="44"/>
        <v>0</v>
      </c>
      <c r="Y103" s="21">
        <v>0</v>
      </c>
      <c r="Z103" s="21">
        <f t="shared" si="44"/>
        <v>0</v>
      </c>
      <c r="AA103" s="21">
        <v>0</v>
      </c>
      <c r="AB103" s="21">
        <v>0</v>
      </c>
      <c r="AC103" s="21">
        <f t="shared" si="44"/>
        <v>0</v>
      </c>
      <c r="AD103" s="21">
        <v>0</v>
      </c>
      <c r="AE103" s="21">
        <f t="shared" si="44"/>
        <v>0</v>
      </c>
      <c r="AF103" s="21">
        <v>0</v>
      </c>
      <c r="AG103" s="21">
        <f t="shared" si="44"/>
        <v>0</v>
      </c>
      <c r="AH103" s="21">
        <v>0</v>
      </c>
      <c r="AI103" s="21">
        <f>SUM(AI105:AI105)</f>
        <v>0</v>
      </c>
      <c r="AJ103" s="21">
        <f>SUM(AJ105:AJ105)</f>
        <v>0</v>
      </c>
      <c r="AK103" s="21">
        <f>SUM(AK105:AK105)</f>
        <v>0</v>
      </c>
      <c r="AL103" s="21">
        <f>SUM(AL105:AL105)</f>
        <v>0</v>
      </c>
      <c r="AM103" s="21">
        <f>SUM(AM105:AM105)</f>
        <v>0</v>
      </c>
      <c r="AN103" s="21">
        <v>0</v>
      </c>
      <c r="AO103" s="16">
        <f t="shared" si="35"/>
        <v>0.45228978999999997</v>
      </c>
      <c r="AP103" s="16">
        <f t="shared" si="36"/>
        <v>0.5</v>
      </c>
      <c r="AQ103" s="16">
        <f t="shared" si="37"/>
        <v>0</v>
      </c>
      <c r="AR103" s="16">
        <f t="shared" si="38"/>
        <v>0</v>
      </c>
      <c r="AS103" s="16">
        <f t="shared" si="39"/>
        <v>0</v>
      </c>
      <c r="AT103" s="16">
        <f t="shared" si="40"/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0.45228978999999997</v>
      </c>
      <c r="BD103" s="21">
        <v>0.5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16">
        <f t="shared" si="41"/>
        <v>0.005549253270655974</v>
      </c>
      <c r="BZ103" s="16">
        <f t="shared" si="42"/>
        <v>1.2421647051066618</v>
      </c>
      <c r="CA103" s="1">
        <v>0</v>
      </c>
    </row>
    <row r="104" spans="1:79" ht="19.5" customHeight="1">
      <c r="A104" s="35"/>
      <c r="B104" s="20" t="s">
        <v>274</v>
      </c>
      <c r="C104" s="15" t="s">
        <v>258</v>
      </c>
      <c r="D104" s="33">
        <v>0.280137935187968</v>
      </c>
      <c r="E104" s="16">
        <v>0</v>
      </c>
      <c r="F104" s="16">
        <f t="shared" si="29"/>
        <v>0.280137935187968</v>
      </c>
      <c r="G104" s="16">
        <f t="shared" si="30"/>
        <v>0.4</v>
      </c>
      <c r="H104" s="16">
        <f t="shared" si="31"/>
        <v>0</v>
      </c>
      <c r="I104" s="16">
        <f t="shared" si="32"/>
        <v>0</v>
      </c>
      <c r="J104" s="16">
        <f t="shared" si="33"/>
        <v>0</v>
      </c>
      <c r="K104" s="16">
        <f t="shared" si="34"/>
        <v>0</v>
      </c>
      <c r="L104" s="16">
        <v>0</v>
      </c>
      <c r="M104" s="16">
        <v>0.280137935187968</v>
      </c>
      <c r="N104" s="16">
        <v>0.4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f t="shared" si="35"/>
        <v>0.29622699999999996</v>
      </c>
      <c r="AP104" s="16">
        <f t="shared" si="36"/>
        <v>0.4</v>
      </c>
      <c r="AQ104" s="16">
        <f t="shared" si="37"/>
        <v>0</v>
      </c>
      <c r="AR104" s="16">
        <f t="shared" si="38"/>
        <v>0</v>
      </c>
      <c r="AS104" s="16">
        <f t="shared" si="39"/>
        <v>0</v>
      </c>
      <c r="AT104" s="16">
        <f t="shared" si="40"/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0.29622699999999996</v>
      </c>
      <c r="BD104" s="16">
        <v>0.4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 t="shared" si="41"/>
        <v>0.016089064812031983</v>
      </c>
      <c r="BZ104" s="16">
        <f t="shared" si="42"/>
        <v>5.743265295803828</v>
      </c>
      <c r="CA104" s="1">
        <v>0</v>
      </c>
    </row>
    <row r="105" spans="1:79" ht="38.25">
      <c r="A105" s="35"/>
      <c r="B105" s="20" t="s">
        <v>275</v>
      </c>
      <c r="C105" s="15" t="s">
        <v>258</v>
      </c>
      <c r="D105" s="33">
        <v>0.280137935187968</v>
      </c>
      <c r="E105" s="16">
        <v>0</v>
      </c>
      <c r="F105" s="16">
        <f t="shared" si="29"/>
        <v>0.280137935187968</v>
      </c>
      <c r="G105" s="16">
        <f t="shared" si="30"/>
        <v>0.4</v>
      </c>
      <c r="H105" s="16">
        <f t="shared" si="31"/>
        <v>0</v>
      </c>
      <c r="I105" s="16">
        <f t="shared" si="32"/>
        <v>0</v>
      </c>
      <c r="J105" s="16">
        <f t="shared" si="33"/>
        <v>0</v>
      </c>
      <c r="K105" s="16">
        <f t="shared" si="34"/>
        <v>0</v>
      </c>
      <c r="L105" s="16">
        <v>0</v>
      </c>
      <c r="M105" s="16">
        <v>0.280137935187968</v>
      </c>
      <c r="N105" s="16">
        <v>0.4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f t="shared" si="35"/>
        <v>0.29622700999999996</v>
      </c>
      <c r="AP105" s="16">
        <f t="shared" si="36"/>
        <v>0.4</v>
      </c>
      <c r="AQ105" s="16">
        <f t="shared" si="37"/>
        <v>0</v>
      </c>
      <c r="AR105" s="16">
        <f t="shared" si="38"/>
        <v>0</v>
      </c>
      <c r="AS105" s="16">
        <f t="shared" si="39"/>
        <v>0</v>
      </c>
      <c r="AT105" s="16">
        <f t="shared" si="40"/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0.29622700999999996</v>
      </c>
      <c r="BD105" s="16">
        <v>0.4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 t="shared" si="41"/>
        <v>0.016089074812031978</v>
      </c>
      <c r="BZ105" s="16">
        <f t="shared" si="42"/>
        <v>5.743268865473886</v>
      </c>
      <c r="CA105" s="1">
        <v>0</v>
      </c>
    </row>
    <row r="106" spans="1:79" s="22" customFormat="1" ht="38.25">
      <c r="A106" s="35"/>
      <c r="B106" s="20" t="s">
        <v>276</v>
      </c>
      <c r="C106" s="15" t="s">
        <v>258</v>
      </c>
      <c r="D106" s="33">
        <v>0.446740536729344</v>
      </c>
      <c r="E106" s="21">
        <v>0</v>
      </c>
      <c r="F106" s="16">
        <f t="shared" si="29"/>
        <v>0.446740536729344</v>
      </c>
      <c r="G106" s="16">
        <f t="shared" si="30"/>
        <v>0.5</v>
      </c>
      <c r="H106" s="16">
        <f t="shared" si="31"/>
        <v>0</v>
      </c>
      <c r="I106" s="16">
        <f t="shared" si="32"/>
        <v>0</v>
      </c>
      <c r="J106" s="16">
        <f t="shared" si="33"/>
        <v>0</v>
      </c>
      <c r="K106" s="16">
        <f t="shared" si="34"/>
        <v>0</v>
      </c>
      <c r="L106" s="21">
        <v>0</v>
      </c>
      <c r="M106" s="21">
        <v>0.446740536729344</v>
      </c>
      <c r="N106" s="21">
        <v>0.5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f aca="true" t="shared" si="45" ref="V106:AG106">SUM(V108:V109)</f>
        <v>0</v>
      </c>
      <c r="W106" s="21">
        <v>0</v>
      </c>
      <c r="X106" s="21">
        <f t="shared" si="45"/>
        <v>0</v>
      </c>
      <c r="Y106" s="21">
        <v>0</v>
      </c>
      <c r="Z106" s="21">
        <f t="shared" si="45"/>
        <v>0</v>
      </c>
      <c r="AA106" s="21">
        <v>0</v>
      </c>
      <c r="AB106" s="21">
        <v>0</v>
      </c>
      <c r="AC106" s="21">
        <f t="shared" si="45"/>
        <v>0</v>
      </c>
      <c r="AD106" s="21">
        <v>0</v>
      </c>
      <c r="AE106" s="21">
        <f t="shared" si="45"/>
        <v>0</v>
      </c>
      <c r="AF106" s="21">
        <v>0</v>
      </c>
      <c r="AG106" s="21">
        <f t="shared" si="45"/>
        <v>0</v>
      </c>
      <c r="AH106" s="21">
        <v>0</v>
      </c>
      <c r="AI106" s="21">
        <f>SUM(AI108:AI109)</f>
        <v>0</v>
      </c>
      <c r="AJ106" s="21">
        <f>SUM(AJ108:AJ109)</f>
        <v>0</v>
      </c>
      <c r="AK106" s="21">
        <f>SUM(AK108:AK109)</f>
        <v>0</v>
      </c>
      <c r="AL106" s="21">
        <f>SUM(AL108:AL109)</f>
        <v>0</v>
      </c>
      <c r="AM106" s="21">
        <f>SUM(AM108:AM109)</f>
        <v>0</v>
      </c>
      <c r="AN106" s="21">
        <v>0</v>
      </c>
      <c r="AO106" s="16">
        <f t="shared" si="35"/>
        <v>0.45279965</v>
      </c>
      <c r="AP106" s="16">
        <f t="shared" si="36"/>
        <v>0.5</v>
      </c>
      <c r="AQ106" s="16">
        <f t="shared" si="37"/>
        <v>0</v>
      </c>
      <c r="AR106" s="16">
        <f t="shared" si="38"/>
        <v>0</v>
      </c>
      <c r="AS106" s="16">
        <f t="shared" si="39"/>
        <v>0</v>
      </c>
      <c r="AT106" s="16">
        <f t="shared" si="40"/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0.45279965</v>
      </c>
      <c r="BD106" s="21">
        <v>0.5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16">
        <f t="shared" si="41"/>
        <v>0.0060591132706560025</v>
      </c>
      <c r="BZ106" s="16">
        <f t="shared" si="42"/>
        <v>1.3562935915813015</v>
      </c>
      <c r="CA106" s="1">
        <v>0</v>
      </c>
    </row>
    <row r="107" spans="1:79" ht="38.25">
      <c r="A107" s="35"/>
      <c r="B107" s="20" t="s">
        <v>277</v>
      </c>
      <c r="C107" s="15" t="s">
        <v>258</v>
      </c>
      <c r="D107" s="33">
        <v>0.280137935187968</v>
      </c>
      <c r="E107" s="16">
        <v>0</v>
      </c>
      <c r="F107" s="16">
        <f t="shared" si="29"/>
        <v>0.280137935187968</v>
      </c>
      <c r="G107" s="16">
        <f t="shared" si="30"/>
        <v>0.4</v>
      </c>
      <c r="H107" s="16">
        <f t="shared" si="31"/>
        <v>0</v>
      </c>
      <c r="I107" s="16">
        <f t="shared" si="32"/>
        <v>0</v>
      </c>
      <c r="J107" s="16">
        <f t="shared" si="33"/>
        <v>0</v>
      </c>
      <c r="K107" s="16">
        <f t="shared" si="34"/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0.280137935187968</v>
      </c>
      <c r="U107" s="16">
        <v>0.4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f t="shared" si="35"/>
        <v>0.35974961</v>
      </c>
      <c r="AP107" s="16">
        <f t="shared" si="36"/>
        <v>0.4</v>
      </c>
      <c r="AQ107" s="16">
        <f t="shared" si="37"/>
        <v>0</v>
      </c>
      <c r="AR107" s="16">
        <f t="shared" si="38"/>
        <v>0</v>
      </c>
      <c r="AS107" s="16">
        <f t="shared" si="39"/>
        <v>0</v>
      </c>
      <c r="AT107" s="16">
        <f t="shared" si="40"/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0.35974961</v>
      </c>
      <c r="BK107" s="16">
        <v>0.4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f t="shared" si="41"/>
        <v>0.07961167481203202</v>
      </c>
      <c r="BZ107" s="16">
        <f t="shared" si="42"/>
        <v>28.418741202834198</v>
      </c>
      <c r="CA107" s="2" t="s">
        <v>532</v>
      </c>
    </row>
    <row r="108" spans="1:79" ht="13.5">
      <c r="A108" s="35"/>
      <c r="B108" s="19" t="s">
        <v>223</v>
      </c>
      <c r="C108" s="15"/>
      <c r="D108" s="33">
        <v>0</v>
      </c>
      <c r="E108" s="16">
        <v>0</v>
      </c>
      <c r="F108" s="16">
        <f t="shared" si="29"/>
        <v>0</v>
      </c>
      <c r="G108" s="16">
        <f t="shared" si="30"/>
        <v>0</v>
      </c>
      <c r="H108" s="16">
        <f t="shared" si="31"/>
        <v>0</v>
      </c>
      <c r="I108" s="16">
        <f t="shared" si="32"/>
        <v>0</v>
      </c>
      <c r="J108" s="16">
        <f t="shared" si="33"/>
        <v>0</v>
      </c>
      <c r="K108" s="16">
        <f t="shared" si="34"/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f t="shared" si="35"/>
        <v>0</v>
      </c>
      <c r="AP108" s="16">
        <f t="shared" si="36"/>
        <v>0</v>
      </c>
      <c r="AQ108" s="16">
        <f t="shared" si="37"/>
        <v>0</v>
      </c>
      <c r="AR108" s="16">
        <f t="shared" si="38"/>
        <v>0</v>
      </c>
      <c r="AS108" s="16">
        <f t="shared" si="39"/>
        <v>0</v>
      </c>
      <c r="AT108" s="16">
        <f t="shared" si="40"/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 t="shared" si="41"/>
        <v>0</v>
      </c>
      <c r="BZ108" s="16">
        <v>0</v>
      </c>
      <c r="CA108" s="1">
        <v>0</v>
      </c>
    </row>
    <row r="109" spans="1:79" ht="25.5">
      <c r="A109" s="35"/>
      <c r="B109" s="20" t="s">
        <v>278</v>
      </c>
      <c r="C109" s="15" t="s">
        <v>258</v>
      </c>
      <c r="D109" s="33">
        <v>0.22337027</v>
      </c>
      <c r="E109" s="16">
        <v>0</v>
      </c>
      <c r="F109" s="16">
        <f t="shared" si="29"/>
        <v>0.22337027</v>
      </c>
      <c r="G109" s="16">
        <f t="shared" si="30"/>
        <v>0.25</v>
      </c>
      <c r="H109" s="16">
        <f t="shared" si="31"/>
        <v>0</v>
      </c>
      <c r="I109" s="16">
        <f t="shared" si="32"/>
        <v>0</v>
      </c>
      <c r="J109" s="16">
        <f t="shared" si="33"/>
        <v>0</v>
      </c>
      <c r="K109" s="16">
        <f t="shared" si="34"/>
        <v>0</v>
      </c>
      <c r="L109" s="16">
        <v>0</v>
      </c>
      <c r="M109" s="16">
        <v>0.22337027</v>
      </c>
      <c r="N109" s="16">
        <v>0.25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f t="shared" si="35"/>
        <v>0.22345179</v>
      </c>
      <c r="AP109" s="16">
        <f t="shared" si="36"/>
        <v>0.25</v>
      </c>
      <c r="AQ109" s="16">
        <f t="shared" si="37"/>
        <v>0</v>
      </c>
      <c r="AR109" s="16">
        <f t="shared" si="38"/>
        <v>0</v>
      </c>
      <c r="AS109" s="16">
        <f t="shared" si="39"/>
        <v>0</v>
      </c>
      <c r="AT109" s="16">
        <f t="shared" si="40"/>
        <v>0</v>
      </c>
      <c r="AU109" s="16">
        <v>0</v>
      </c>
      <c r="AV109" s="16">
        <v>0.22345179</v>
      </c>
      <c r="AW109" s="16">
        <v>0.25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f t="shared" si="41"/>
        <v>8.152000000000159E-05</v>
      </c>
      <c r="BZ109" s="16">
        <f t="shared" si="42"/>
        <v>0.03649545662455509</v>
      </c>
      <c r="CA109" s="1">
        <v>0</v>
      </c>
    </row>
    <row r="110" spans="1:79" ht="13.5">
      <c r="A110" s="35"/>
      <c r="B110" s="19" t="s">
        <v>166</v>
      </c>
      <c r="C110" s="15"/>
      <c r="D110" s="33">
        <v>0</v>
      </c>
      <c r="E110" s="16">
        <v>0</v>
      </c>
      <c r="F110" s="16">
        <f t="shared" si="29"/>
        <v>0</v>
      </c>
      <c r="G110" s="16">
        <f t="shared" si="30"/>
        <v>0</v>
      </c>
      <c r="H110" s="16">
        <f t="shared" si="31"/>
        <v>0</v>
      </c>
      <c r="I110" s="16">
        <f t="shared" si="32"/>
        <v>0</v>
      </c>
      <c r="J110" s="16">
        <f t="shared" si="33"/>
        <v>0</v>
      </c>
      <c r="K110" s="16">
        <f t="shared" si="34"/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aca="true" t="shared" si="46" ref="V110:AG110">V111+V192</f>
        <v>0</v>
      </c>
      <c r="W110" s="16">
        <v>0</v>
      </c>
      <c r="X110" s="16">
        <f t="shared" si="46"/>
        <v>0</v>
      </c>
      <c r="Y110" s="16">
        <v>0</v>
      </c>
      <c r="Z110" s="16">
        <f t="shared" si="46"/>
        <v>0</v>
      </c>
      <c r="AA110" s="16">
        <v>0</v>
      </c>
      <c r="AB110" s="16">
        <v>0</v>
      </c>
      <c r="AC110" s="16">
        <f t="shared" si="46"/>
        <v>0</v>
      </c>
      <c r="AD110" s="16">
        <v>0</v>
      </c>
      <c r="AE110" s="16">
        <f t="shared" si="46"/>
        <v>0</v>
      </c>
      <c r="AF110" s="16">
        <v>0</v>
      </c>
      <c r="AG110" s="16">
        <f t="shared" si="46"/>
        <v>0</v>
      </c>
      <c r="AH110" s="16">
        <v>0</v>
      </c>
      <c r="AI110" s="16">
        <f>AI111+AI192</f>
        <v>0</v>
      </c>
      <c r="AJ110" s="16">
        <f>AJ111+AJ192</f>
        <v>0</v>
      </c>
      <c r="AK110" s="16">
        <f>AK111+AK192</f>
        <v>0</v>
      </c>
      <c r="AL110" s="16">
        <f>AL111+AL192</f>
        <v>0</v>
      </c>
      <c r="AM110" s="16">
        <f>AM111+AM192</f>
        <v>0</v>
      </c>
      <c r="AN110" s="16">
        <v>0</v>
      </c>
      <c r="AO110" s="16">
        <f t="shared" si="35"/>
        <v>0</v>
      </c>
      <c r="AP110" s="16">
        <f t="shared" si="36"/>
        <v>0</v>
      </c>
      <c r="AQ110" s="16">
        <f t="shared" si="37"/>
        <v>0</v>
      </c>
      <c r="AR110" s="16">
        <f t="shared" si="38"/>
        <v>0</v>
      </c>
      <c r="AS110" s="16">
        <f t="shared" si="39"/>
        <v>0</v>
      </c>
      <c r="AT110" s="16">
        <f t="shared" si="40"/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 t="shared" si="41"/>
        <v>0</v>
      </c>
      <c r="BZ110" s="16">
        <v>0</v>
      </c>
      <c r="CA110" s="1">
        <v>0</v>
      </c>
    </row>
    <row r="111" spans="1:79" ht="21" customHeight="1">
      <c r="A111" s="35"/>
      <c r="B111" s="20" t="s">
        <v>279</v>
      </c>
      <c r="C111" s="15" t="s">
        <v>258</v>
      </c>
      <c r="D111" s="33">
        <v>0.28013793</v>
      </c>
      <c r="E111" s="16">
        <v>0</v>
      </c>
      <c r="F111" s="16">
        <f t="shared" si="29"/>
        <v>0.28013793</v>
      </c>
      <c r="G111" s="16">
        <f t="shared" si="30"/>
        <v>0.4</v>
      </c>
      <c r="H111" s="16">
        <f t="shared" si="31"/>
        <v>0</v>
      </c>
      <c r="I111" s="16">
        <f t="shared" si="32"/>
        <v>0</v>
      </c>
      <c r="J111" s="16">
        <f t="shared" si="33"/>
        <v>0</v>
      </c>
      <c r="K111" s="16">
        <f t="shared" si="34"/>
        <v>0</v>
      </c>
      <c r="L111" s="16">
        <v>0</v>
      </c>
      <c r="M111" s="16">
        <v>0.28013793</v>
      </c>
      <c r="N111" s="16">
        <v>0.4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aca="true" t="shared" si="47" ref="V111:AG111">V112+V171</f>
        <v>0</v>
      </c>
      <c r="W111" s="16">
        <v>0</v>
      </c>
      <c r="X111" s="16">
        <f t="shared" si="47"/>
        <v>0</v>
      </c>
      <c r="Y111" s="16">
        <v>0</v>
      </c>
      <c r="Z111" s="16">
        <f t="shared" si="47"/>
        <v>0</v>
      </c>
      <c r="AA111" s="16">
        <v>0</v>
      </c>
      <c r="AB111" s="16">
        <v>0</v>
      </c>
      <c r="AC111" s="16">
        <f t="shared" si="47"/>
        <v>0</v>
      </c>
      <c r="AD111" s="16">
        <v>0</v>
      </c>
      <c r="AE111" s="16">
        <f t="shared" si="47"/>
        <v>0</v>
      </c>
      <c r="AF111" s="16">
        <v>0</v>
      </c>
      <c r="AG111" s="16">
        <f t="shared" si="47"/>
        <v>0</v>
      </c>
      <c r="AH111" s="16">
        <v>0</v>
      </c>
      <c r="AI111" s="16">
        <f>AI112+AI171</f>
        <v>0</v>
      </c>
      <c r="AJ111" s="16">
        <f>AJ112+AJ171</f>
        <v>0</v>
      </c>
      <c r="AK111" s="16">
        <f>AK112+AK171</f>
        <v>0</v>
      </c>
      <c r="AL111" s="16">
        <f>AL112+AL171</f>
        <v>0</v>
      </c>
      <c r="AM111" s="16">
        <f>AM112+AM171</f>
        <v>0</v>
      </c>
      <c r="AN111" s="16">
        <v>0</v>
      </c>
      <c r="AO111" s="16">
        <f t="shared" si="35"/>
        <v>0.33209537</v>
      </c>
      <c r="AP111" s="16">
        <f t="shared" si="36"/>
        <v>0.4</v>
      </c>
      <c r="AQ111" s="16">
        <f t="shared" si="37"/>
        <v>0</v>
      </c>
      <c r="AR111" s="16">
        <f t="shared" si="38"/>
        <v>0</v>
      </c>
      <c r="AS111" s="16">
        <f t="shared" si="39"/>
        <v>0</v>
      </c>
      <c r="AT111" s="16">
        <f t="shared" si="40"/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0.33209537</v>
      </c>
      <c r="BK111" s="16">
        <v>0.4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f t="shared" si="41"/>
        <v>0.05195744000000002</v>
      </c>
      <c r="BZ111" s="16">
        <f t="shared" si="42"/>
        <v>18.547092141360515</v>
      </c>
      <c r="CA111" s="2" t="s">
        <v>532</v>
      </c>
    </row>
    <row r="112" spans="1:79" ht="25.5">
      <c r="A112" s="35"/>
      <c r="B112" s="20" t="s">
        <v>280</v>
      </c>
      <c r="C112" s="15" t="s">
        <v>258</v>
      </c>
      <c r="D112" s="33">
        <v>0.28013793</v>
      </c>
      <c r="E112" s="16">
        <v>0</v>
      </c>
      <c r="F112" s="16">
        <f t="shared" si="29"/>
        <v>0.28013793</v>
      </c>
      <c r="G112" s="16">
        <f t="shared" si="30"/>
        <v>0.4</v>
      </c>
      <c r="H112" s="16">
        <f t="shared" si="31"/>
        <v>0</v>
      </c>
      <c r="I112" s="16">
        <f t="shared" si="32"/>
        <v>0</v>
      </c>
      <c r="J112" s="16">
        <f t="shared" si="33"/>
        <v>0</v>
      </c>
      <c r="K112" s="16">
        <f t="shared" si="34"/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0.28013793</v>
      </c>
      <c r="U112" s="16">
        <v>0.4</v>
      </c>
      <c r="V112" s="16">
        <f aca="true" t="shared" si="48" ref="V112:AG112">SUM(V114:V170)</f>
        <v>0</v>
      </c>
      <c r="W112" s="16">
        <v>0</v>
      </c>
      <c r="X112" s="16">
        <f t="shared" si="48"/>
        <v>0</v>
      </c>
      <c r="Y112" s="16">
        <v>0</v>
      </c>
      <c r="Z112" s="16">
        <f t="shared" si="48"/>
        <v>0</v>
      </c>
      <c r="AA112" s="16">
        <v>0</v>
      </c>
      <c r="AB112" s="16">
        <v>0</v>
      </c>
      <c r="AC112" s="16">
        <f t="shared" si="48"/>
        <v>0</v>
      </c>
      <c r="AD112" s="16">
        <v>0</v>
      </c>
      <c r="AE112" s="16">
        <f t="shared" si="48"/>
        <v>0</v>
      </c>
      <c r="AF112" s="16">
        <v>0</v>
      </c>
      <c r="AG112" s="16">
        <f t="shared" si="48"/>
        <v>0</v>
      </c>
      <c r="AH112" s="16">
        <v>0</v>
      </c>
      <c r="AI112" s="16">
        <f>SUM(AI114:AI170)</f>
        <v>0</v>
      </c>
      <c r="AJ112" s="16">
        <f>SUM(AJ114:AJ170)</f>
        <v>0</v>
      </c>
      <c r="AK112" s="16">
        <f>SUM(AK114:AK170)</f>
        <v>0</v>
      </c>
      <c r="AL112" s="16">
        <f>SUM(AL114:AL170)</f>
        <v>0</v>
      </c>
      <c r="AM112" s="16">
        <f>SUM(AM114:AM170)</f>
        <v>0</v>
      </c>
      <c r="AN112" s="16">
        <v>0</v>
      </c>
      <c r="AO112" s="16">
        <f t="shared" si="35"/>
        <v>0.33209537</v>
      </c>
      <c r="AP112" s="16">
        <f t="shared" si="36"/>
        <v>0.4</v>
      </c>
      <c r="AQ112" s="16">
        <f t="shared" si="37"/>
        <v>0</v>
      </c>
      <c r="AR112" s="16">
        <f t="shared" si="38"/>
        <v>0</v>
      </c>
      <c r="AS112" s="16">
        <f t="shared" si="39"/>
        <v>0</v>
      </c>
      <c r="AT112" s="16">
        <f t="shared" si="40"/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0.33209537</v>
      </c>
      <c r="BK112" s="16">
        <v>0.4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  <c r="BW112" s="16">
        <v>0</v>
      </c>
      <c r="BX112" s="16">
        <v>0</v>
      </c>
      <c r="BY112" s="16">
        <f t="shared" si="41"/>
        <v>0.05195744000000002</v>
      </c>
      <c r="BZ112" s="16">
        <f t="shared" si="42"/>
        <v>18.547092141360515</v>
      </c>
      <c r="CA112" s="2" t="s">
        <v>532</v>
      </c>
    </row>
    <row r="113" spans="1:79" ht="25.5">
      <c r="A113" s="35"/>
      <c r="B113" s="20" t="s">
        <v>281</v>
      </c>
      <c r="C113" s="15" t="s">
        <v>258</v>
      </c>
      <c r="D113" s="33">
        <v>0.28013793</v>
      </c>
      <c r="E113" s="16">
        <v>0</v>
      </c>
      <c r="F113" s="16">
        <f t="shared" si="29"/>
        <v>0.28013793</v>
      </c>
      <c r="G113" s="16">
        <f t="shared" si="30"/>
        <v>0.4</v>
      </c>
      <c r="H113" s="16">
        <f t="shared" si="31"/>
        <v>0</v>
      </c>
      <c r="I113" s="16">
        <f t="shared" si="32"/>
        <v>0</v>
      </c>
      <c r="J113" s="16">
        <f t="shared" si="33"/>
        <v>0</v>
      </c>
      <c r="K113" s="16">
        <f t="shared" si="34"/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0.28013793</v>
      </c>
      <c r="U113" s="16">
        <v>0.4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f t="shared" si="35"/>
        <v>0.33209536</v>
      </c>
      <c r="AP113" s="16">
        <f t="shared" si="36"/>
        <v>0.4</v>
      </c>
      <c r="AQ113" s="16">
        <f t="shared" si="37"/>
        <v>0</v>
      </c>
      <c r="AR113" s="16">
        <f t="shared" si="38"/>
        <v>0</v>
      </c>
      <c r="AS113" s="16">
        <f t="shared" si="39"/>
        <v>0</v>
      </c>
      <c r="AT113" s="16">
        <f t="shared" si="40"/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0.33209536</v>
      </c>
      <c r="BK113" s="16">
        <v>0.4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 t="shared" si="41"/>
        <v>0.05195743000000003</v>
      </c>
      <c r="BZ113" s="16">
        <f t="shared" si="42"/>
        <v>18.54708857169039</v>
      </c>
      <c r="CA113" s="2" t="s">
        <v>532</v>
      </c>
    </row>
    <row r="114" spans="1:79" ht="13.5">
      <c r="A114" s="35"/>
      <c r="B114" s="19" t="s">
        <v>221</v>
      </c>
      <c r="C114" s="15"/>
      <c r="D114" s="33">
        <v>0</v>
      </c>
      <c r="E114" s="16">
        <v>0</v>
      </c>
      <c r="F114" s="16">
        <f t="shared" si="29"/>
        <v>0</v>
      </c>
      <c r="G114" s="16">
        <f t="shared" si="30"/>
        <v>0</v>
      </c>
      <c r="H114" s="16">
        <f t="shared" si="31"/>
        <v>0</v>
      </c>
      <c r="I114" s="16">
        <f t="shared" si="32"/>
        <v>0</v>
      </c>
      <c r="J114" s="16">
        <f t="shared" si="33"/>
        <v>0</v>
      </c>
      <c r="K114" s="16">
        <f t="shared" si="34"/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f t="shared" si="35"/>
        <v>0</v>
      </c>
      <c r="AP114" s="16">
        <f t="shared" si="36"/>
        <v>0</v>
      </c>
      <c r="AQ114" s="16">
        <f t="shared" si="37"/>
        <v>0</v>
      </c>
      <c r="AR114" s="16">
        <f t="shared" si="38"/>
        <v>0</v>
      </c>
      <c r="AS114" s="16">
        <f t="shared" si="39"/>
        <v>0</v>
      </c>
      <c r="AT114" s="16">
        <f t="shared" si="40"/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f t="shared" si="41"/>
        <v>0</v>
      </c>
      <c r="BZ114" s="16">
        <v>0</v>
      </c>
      <c r="CA114" s="1">
        <v>0</v>
      </c>
    </row>
    <row r="115" spans="1:79" ht="25.5">
      <c r="A115" s="35"/>
      <c r="B115" s="20" t="s">
        <v>282</v>
      </c>
      <c r="C115" s="15" t="s">
        <v>258</v>
      </c>
      <c r="D115" s="33">
        <v>0.22337027</v>
      </c>
      <c r="E115" s="16">
        <v>0</v>
      </c>
      <c r="F115" s="16">
        <f t="shared" si="29"/>
        <v>0.22337027</v>
      </c>
      <c r="G115" s="16">
        <f t="shared" si="30"/>
        <v>0.25</v>
      </c>
      <c r="H115" s="16">
        <f t="shared" si="31"/>
        <v>0</v>
      </c>
      <c r="I115" s="16">
        <f t="shared" si="32"/>
        <v>0</v>
      </c>
      <c r="J115" s="16">
        <f t="shared" si="33"/>
        <v>0</v>
      </c>
      <c r="K115" s="16">
        <f t="shared" si="34"/>
        <v>0</v>
      </c>
      <c r="L115" s="16">
        <v>0</v>
      </c>
      <c r="M115" s="16">
        <v>0.22337027</v>
      </c>
      <c r="N115" s="16">
        <v>0.25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f t="shared" si="35"/>
        <v>0.23000152000000001</v>
      </c>
      <c r="AP115" s="16">
        <f t="shared" si="36"/>
        <v>0.25</v>
      </c>
      <c r="AQ115" s="16">
        <f t="shared" si="37"/>
        <v>0</v>
      </c>
      <c r="AR115" s="16">
        <f t="shared" si="38"/>
        <v>0</v>
      </c>
      <c r="AS115" s="16">
        <f t="shared" si="39"/>
        <v>0</v>
      </c>
      <c r="AT115" s="16">
        <f t="shared" si="40"/>
        <v>0</v>
      </c>
      <c r="AU115" s="16">
        <v>0</v>
      </c>
      <c r="AV115" s="16">
        <v>0.23000152000000001</v>
      </c>
      <c r="AW115" s="16">
        <v>0.25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f t="shared" si="41"/>
        <v>0.006631250000000005</v>
      </c>
      <c r="BZ115" s="16">
        <f t="shared" si="42"/>
        <v>2.968725426172429</v>
      </c>
      <c r="CA115" s="1">
        <v>0</v>
      </c>
    </row>
    <row r="116" spans="1:79" ht="25.5">
      <c r="A116" s="35"/>
      <c r="B116" s="20" t="s">
        <v>283</v>
      </c>
      <c r="C116" s="15" t="s">
        <v>258</v>
      </c>
      <c r="D116" s="33">
        <v>0.22337027</v>
      </c>
      <c r="E116" s="16">
        <v>0</v>
      </c>
      <c r="F116" s="16">
        <f t="shared" si="29"/>
        <v>0.22337027</v>
      </c>
      <c r="G116" s="16">
        <f t="shared" si="30"/>
        <v>0.25</v>
      </c>
      <c r="H116" s="16">
        <f t="shared" si="31"/>
        <v>0</v>
      </c>
      <c r="I116" s="16">
        <f t="shared" si="32"/>
        <v>0</v>
      </c>
      <c r="J116" s="16">
        <f t="shared" si="33"/>
        <v>0</v>
      </c>
      <c r="K116" s="16">
        <f t="shared" si="34"/>
        <v>0</v>
      </c>
      <c r="L116" s="16">
        <v>0</v>
      </c>
      <c r="M116" s="16">
        <v>0.22337027</v>
      </c>
      <c r="N116" s="16">
        <v>0.25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f t="shared" si="35"/>
        <v>0.19190733</v>
      </c>
      <c r="AP116" s="16">
        <f t="shared" si="36"/>
        <v>0.25</v>
      </c>
      <c r="AQ116" s="16">
        <f t="shared" si="37"/>
        <v>0</v>
      </c>
      <c r="AR116" s="16">
        <f t="shared" si="38"/>
        <v>0</v>
      </c>
      <c r="AS116" s="16">
        <f t="shared" si="39"/>
        <v>0</v>
      </c>
      <c r="AT116" s="16">
        <f t="shared" si="40"/>
        <v>0</v>
      </c>
      <c r="AU116" s="16">
        <v>0</v>
      </c>
      <c r="AV116" s="16">
        <v>0.19190733</v>
      </c>
      <c r="AW116" s="16">
        <v>0.25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f t="shared" si="41"/>
        <v>-0.03146294000000002</v>
      </c>
      <c r="BZ116" s="16">
        <f t="shared" si="42"/>
        <v>-14.085553999643741</v>
      </c>
      <c r="CA116" s="2" t="s">
        <v>532</v>
      </c>
    </row>
    <row r="117" spans="1:79" ht="25.5">
      <c r="A117" s="35"/>
      <c r="B117" s="20" t="s">
        <v>284</v>
      </c>
      <c r="C117" s="15" t="s">
        <v>258</v>
      </c>
      <c r="D117" s="33">
        <v>0.22337027</v>
      </c>
      <c r="E117" s="16">
        <v>0</v>
      </c>
      <c r="F117" s="16">
        <f t="shared" si="29"/>
        <v>0.22337027</v>
      </c>
      <c r="G117" s="16">
        <f t="shared" si="30"/>
        <v>0.25</v>
      </c>
      <c r="H117" s="16">
        <f t="shared" si="31"/>
        <v>0</v>
      </c>
      <c r="I117" s="16">
        <f t="shared" si="32"/>
        <v>0</v>
      </c>
      <c r="J117" s="16">
        <f t="shared" si="33"/>
        <v>0</v>
      </c>
      <c r="K117" s="16">
        <f t="shared" si="34"/>
        <v>0</v>
      </c>
      <c r="L117" s="16">
        <v>0</v>
      </c>
      <c r="M117" s="16">
        <v>0.22337027</v>
      </c>
      <c r="N117" s="16">
        <v>0.25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f t="shared" si="35"/>
        <v>0.19190732</v>
      </c>
      <c r="AP117" s="16">
        <f t="shared" si="36"/>
        <v>0.25</v>
      </c>
      <c r="AQ117" s="16">
        <f t="shared" si="37"/>
        <v>0</v>
      </c>
      <c r="AR117" s="16">
        <f t="shared" si="38"/>
        <v>0</v>
      </c>
      <c r="AS117" s="16">
        <f t="shared" si="39"/>
        <v>0</v>
      </c>
      <c r="AT117" s="16">
        <f t="shared" si="40"/>
        <v>0</v>
      </c>
      <c r="AU117" s="16">
        <v>0</v>
      </c>
      <c r="AV117" s="16">
        <v>0.19190732</v>
      </c>
      <c r="AW117" s="16">
        <v>0.25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 t="shared" si="41"/>
        <v>-0.03146295000000002</v>
      </c>
      <c r="BZ117" s="16">
        <f t="shared" si="42"/>
        <v>-14.085558476515256</v>
      </c>
      <c r="CA117" s="2" t="s">
        <v>532</v>
      </c>
    </row>
    <row r="118" spans="1:79" ht="25.5">
      <c r="A118" s="35"/>
      <c r="B118" s="20" t="s">
        <v>285</v>
      </c>
      <c r="C118" s="15" t="s">
        <v>258</v>
      </c>
      <c r="D118" s="33">
        <v>0.35881783</v>
      </c>
      <c r="E118" s="16">
        <v>0</v>
      </c>
      <c r="F118" s="16">
        <f t="shared" si="29"/>
        <v>0.35881783</v>
      </c>
      <c r="G118" s="16">
        <f t="shared" si="30"/>
        <v>0.63</v>
      </c>
      <c r="H118" s="16">
        <f t="shared" si="31"/>
        <v>0</v>
      </c>
      <c r="I118" s="16">
        <f t="shared" si="32"/>
        <v>0</v>
      </c>
      <c r="J118" s="16">
        <f t="shared" si="33"/>
        <v>0</v>
      </c>
      <c r="K118" s="16">
        <f t="shared" si="34"/>
        <v>0</v>
      </c>
      <c r="L118" s="16">
        <v>0</v>
      </c>
      <c r="M118" s="16">
        <v>0.35881783</v>
      </c>
      <c r="N118" s="16">
        <v>0.63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f t="shared" si="35"/>
        <v>0.24150157</v>
      </c>
      <c r="AP118" s="16">
        <f t="shared" si="36"/>
        <v>0.4</v>
      </c>
      <c r="AQ118" s="16">
        <f t="shared" si="37"/>
        <v>0</v>
      </c>
      <c r="AR118" s="16">
        <f t="shared" si="38"/>
        <v>0</v>
      </c>
      <c r="AS118" s="16">
        <f t="shared" si="39"/>
        <v>0</v>
      </c>
      <c r="AT118" s="16">
        <f t="shared" si="40"/>
        <v>0</v>
      </c>
      <c r="AU118" s="16">
        <v>0</v>
      </c>
      <c r="AV118" s="16">
        <v>0.24150157</v>
      </c>
      <c r="AW118" s="16">
        <v>0.4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  <c r="BW118" s="16">
        <v>0</v>
      </c>
      <c r="BX118" s="16">
        <v>0</v>
      </c>
      <c r="BY118" s="16">
        <f t="shared" si="41"/>
        <v>-0.11731626</v>
      </c>
      <c r="BZ118" s="16">
        <f t="shared" si="42"/>
        <v>-32.69521472776311</v>
      </c>
      <c r="CA118" s="2" t="s">
        <v>533</v>
      </c>
    </row>
    <row r="119" spans="1:79" ht="13.5">
      <c r="A119" s="35"/>
      <c r="B119" s="19" t="s">
        <v>167</v>
      </c>
      <c r="C119" s="15"/>
      <c r="D119" s="33">
        <v>0</v>
      </c>
      <c r="E119" s="16">
        <v>0</v>
      </c>
      <c r="F119" s="16">
        <f t="shared" si="29"/>
        <v>0</v>
      </c>
      <c r="G119" s="16">
        <f t="shared" si="30"/>
        <v>0</v>
      </c>
      <c r="H119" s="16">
        <f t="shared" si="31"/>
        <v>0</v>
      </c>
      <c r="I119" s="16">
        <f t="shared" si="32"/>
        <v>0</v>
      </c>
      <c r="J119" s="16">
        <f t="shared" si="33"/>
        <v>0</v>
      </c>
      <c r="K119" s="16">
        <f t="shared" si="34"/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f t="shared" si="35"/>
        <v>0</v>
      </c>
      <c r="AP119" s="16">
        <f t="shared" si="36"/>
        <v>0</v>
      </c>
      <c r="AQ119" s="16">
        <f t="shared" si="37"/>
        <v>0</v>
      </c>
      <c r="AR119" s="16">
        <f t="shared" si="38"/>
        <v>0</v>
      </c>
      <c r="AS119" s="16">
        <f t="shared" si="39"/>
        <v>0</v>
      </c>
      <c r="AT119" s="16">
        <f t="shared" si="40"/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 t="shared" si="41"/>
        <v>0</v>
      </c>
      <c r="BZ119" s="16">
        <v>0</v>
      </c>
      <c r="CA119" s="1">
        <v>0</v>
      </c>
    </row>
    <row r="120" spans="1:79" ht="25.5">
      <c r="A120" s="35"/>
      <c r="B120" s="20" t="s">
        <v>286</v>
      </c>
      <c r="C120" s="15" t="s">
        <v>258</v>
      </c>
      <c r="D120" s="33">
        <v>0.22337027</v>
      </c>
      <c r="E120" s="16">
        <v>0</v>
      </c>
      <c r="F120" s="16">
        <f t="shared" si="29"/>
        <v>0.22337027</v>
      </c>
      <c r="G120" s="16">
        <f t="shared" si="30"/>
        <v>0.25</v>
      </c>
      <c r="H120" s="16">
        <f t="shared" si="31"/>
        <v>0</v>
      </c>
      <c r="I120" s="16">
        <f t="shared" si="32"/>
        <v>0</v>
      </c>
      <c r="J120" s="16">
        <f t="shared" si="33"/>
        <v>0</v>
      </c>
      <c r="K120" s="16">
        <f t="shared" si="34"/>
        <v>0</v>
      </c>
      <c r="L120" s="16">
        <v>0</v>
      </c>
      <c r="M120" s="16">
        <v>0.22337027</v>
      </c>
      <c r="N120" s="16">
        <v>0.25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f t="shared" si="35"/>
        <v>0.28028886</v>
      </c>
      <c r="AP120" s="16">
        <f t="shared" si="36"/>
        <v>0.25</v>
      </c>
      <c r="AQ120" s="16">
        <f t="shared" si="37"/>
        <v>0</v>
      </c>
      <c r="AR120" s="16">
        <f t="shared" si="38"/>
        <v>0</v>
      </c>
      <c r="AS120" s="16">
        <f t="shared" si="39"/>
        <v>0</v>
      </c>
      <c r="AT120" s="16">
        <f t="shared" si="40"/>
        <v>0</v>
      </c>
      <c r="AU120" s="16">
        <v>0</v>
      </c>
      <c r="AV120" s="16">
        <v>0.28028886</v>
      </c>
      <c r="AW120" s="16">
        <v>0.25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f t="shared" si="41"/>
        <v>0.05691858999999996</v>
      </c>
      <c r="BZ120" s="16">
        <f t="shared" si="42"/>
        <v>25.481721448427297</v>
      </c>
      <c r="CA120" s="2" t="s">
        <v>532</v>
      </c>
    </row>
    <row r="121" spans="1:79" ht="25.5">
      <c r="A121" s="35"/>
      <c r="B121" s="20" t="s">
        <v>287</v>
      </c>
      <c r="C121" s="15" t="s">
        <v>258</v>
      </c>
      <c r="D121" s="33">
        <v>0.11565966</v>
      </c>
      <c r="E121" s="16">
        <v>0</v>
      </c>
      <c r="F121" s="16">
        <f t="shared" si="29"/>
        <v>0.11565966</v>
      </c>
      <c r="G121" s="16">
        <f t="shared" si="30"/>
        <v>0.1</v>
      </c>
      <c r="H121" s="16">
        <f t="shared" si="31"/>
        <v>0</v>
      </c>
      <c r="I121" s="16">
        <f t="shared" si="32"/>
        <v>0</v>
      </c>
      <c r="J121" s="16">
        <f t="shared" si="33"/>
        <v>0</v>
      </c>
      <c r="K121" s="16">
        <f t="shared" si="34"/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0.11565966</v>
      </c>
      <c r="U121" s="16">
        <v>0.1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f t="shared" si="35"/>
        <v>0.17823041</v>
      </c>
      <c r="AP121" s="16">
        <f t="shared" si="36"/>
        <v>0.1</v>
      </c>
      <c r="AQ121" s="16">
        <f t="shared" si="37"/>
        <v>0</v>
      </c>
      <c r="AR121" s="16">
        <f t="shared" si="38"/>
        <v>0</v>
      </c>
      <c r="AS121" s="16">
        <f t="shared" si="39"/>
        <v>0</v>
      </c>
      <c r="AT121" s="16">
        <f t="shared" si="40"/>
        <v>0</v>
      </c>
      <c r="AU121" s="16">
        <v>0</v>
      </c>
      <c r="AV121" s="16">
        <v>0.17823041</v>
      </c>
      <c r="AW121" s="16">
        <v>0.1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f t="shared" si="41"/>
        <v>0.06257075000000001</v>
      </c>
      <c r="BZ121" s="16">
        <f t="shared" si="42"/>
        <v>54.09902640211809</v>
      </c>
      <c r="CA121" s="2" t="s">
        <v>532</v>
      </c>
    </row>
    <row r="122" spans="1:79" ht="25.5">
      <c r="A122" s="35"/>
      <c r="B122" s="20" t="s">
        <v>288</v>
      </c>
      <c r="C122" s="15" t="s">
        <v>258</v>
      </c>
      <c r="D122" s="33">
        <v>0.16983256000000002</v>
      </c>
      <c r="E122" s="16">
        <v>0</v>
      </c>
      <c r="F122" s="16">
        <f t="shared" si="29"/>
        <v>0.16983256000000002</v>
      </c>
      <c r="G122" s="16">
        <f t="shared" si="30"/>
        <v>0.16</v>
      </c>
      <c r="H122" s="16">
        <f t="shared" si="31"/>
        <v>0</v>
      </c>
      <c r="I122" s="16">
        <f t="shared" si="32"/>
        <v>0</v>
      </c>
      <c r="J122" s="16">
        <f t="shared" si="33"/>
        <v>0</v>
      </c>
      <c r="K122" s="16">
        <f t="shared" si="34"/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0.16983256000000002</v>
      </c>
      <c r="U122" s="16">
        <v>0.16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f t="shared" si="35"/>
        <v>0.22248451000000002</v>
      </c>
      <c r="AP122" s="16">
        <f t="shared" si="36"/>
        <v>0.16</v>
      </c>
      <c r="AQ122" s="16">
        <f t="shared" si="37"/>
        <v>0</v>
      </c>
      <c r="AR122" s="16">
        <f t="shared" si="38"/>
        <v>0</v>
      </c>
      <c r="AS122" s="16">
        <f t="shared" si="39"/>
        <v>0</v>
      </c>
      <c r="AT122" s="16">
        <f t="shared" si="40"/>
        <v>0</v>
      </c>
      <c r="AU122" s="16">
        <v>0</v>
      </c>
      <c r="AV122" s="16">
        <v>0.22248451000000002</v>
      </c>
      <c r="AW122" s="16">
        <v>0.16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f t="shared" si="41"/>
        <v>0.05265195</v>
      </c>
      <c r="BZ122" s="16">
        <f t="shared" si="42"/>
        <v>31.00227070710116</v>
      </c>
      <c r="CA122" s="2" t="s">
        <v>532</v>
      </c>
    </row>
    <row r="123" spans="1:79" ht="13.5">
      <c r="A123" s="35"/>
      <c r="B123" s="19" t="s">
        <v>178</v>
      </c>
      <c r="C123" s="15"/>
      <c r="D123" s="33">
        <v>0</v>
      </c>
      <c r="E123" s="16">
        <v>0</v>
      </c>
      <c r="F123" s="16">
        <f t="shared" si="29"/>
        <v>0</v>
      </c>
      <c r="G123" s="16">
        <f t="shared" si="30"/>
        <v>0</v>
      </c>
      <c r="H123" s="16">
        <f t="shared" si="31"/>
        <v>0</v>
      </c>
      <c r="I123" s="16">
        <f t="shared" si="32"/>
        <v>0</v>
      </c>
      <c r="J123" s="16">
        <f t="shared" si="33"/>
        <v>0</v>
      </c>
      <c r="K123" s="16">
        <f t="shared" si="34"/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f t="shared" si="35"/>
        <v>0</v>
      </c>
      <c r="AP123" s="16">
        <f t="shared" si="36"/>
        <v>0</v>
      </c>
      <c r="AQ123" s="16">
        <f t="shared" si="37"/>
        <v>0</v>
      </c>
      <c r="AR123" s="16">
        <f t="shared" si="38"/>
        <v>0</v>
      </c>
      <c r="AS123" s="16">
        <f t="shared" si="39"/>
        <v>0</v>
      </c>
      <c r="AT123" s="16">
        <f t="shared" si="40"/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f t="shared" si="41"/>
        <v>0</v>
      </c>
      <c r="BZ123" s="16">
        <v>0</v>
      </c>
      <c r="CA123" s="1">
        <v>0</v>
      </c>
    </row>
    <row r="124" spans="1:79" ht="38.25">
      <c r="A124" s="35"/>
      <c r="B124" s="20" t="s">
        <v>289</v>
      </c>
      <c r="C124" s="15" t="s">
        <v>258</v>
      </c>
      <c r="D124" s="33">
        <v>0.28013793</v>
      </c>
      <c r="E124" s="16">
        <v>0</v>
      </c>
      <c r="F124" s="16">
        <f t="shared" si="29"/>
        <v>0.28013793</v>
      </c>
      <c r="G124" s="16">
        <f t="shared" si="30"/>
        <v>0.4</v>
      </c>
      <c r="H124" s="16">
        <f t="shared" si="31"/>
        <v>0</v>
      </c>
      <c r="I124" s="16">
        <f t="shared" si="32"/>
        <v>0</v>
      </c>
      <c r="J124" s="16">
        <f t="shared" si="33"/>
        <v>0</v>
      </c>
      <c r="K124" s="16">
        <f t="shared" si="34"/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0.28013793</v>
      </c>
      <c r="U124" s="16">
        <v>0.4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f t="shared" si="35"/>
        <v>0.3314327</v>
      </c>
      <c r="AP124" s="16">
        <f t="shared" si="36"/>
        <v>0.4</v>
      </c>
      <c r="AQ124" s="16">
        <f t="shared" si="37"/>
        <v>0</v>
      </c>
      <c r="AR124" s="16">
        <f t="shared" si="38"/>
        <v>0</v>
      </c>
      <c r="AS124" s="16">
        <f t="shared" si="39"/>
        <v>0</v>
      </c>
      <c r="AT124" s="16">
        <f t="shared" si="40"/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0.3314327</v>
      </c>
      <c r="BK124" s="16">
        <v>0.4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 t="shared" si="41"/>
        <v>0.051294770000000045</v>
      </c>
      <c r="BZ124" s="16">
        <f t="shared" si="42"/>
        <v>18.31054081109261</v>
      </c>
      <c r="CA124" s="2" t="s">
        <v>532</v>
      </c>
    </row>
    <row r="125" spans="1:79" ht="25.5">
      <c r="A125" s="35"/>
      <c r="B125" s="20" t="s">
        <v>290</v>
      </c>
      <c r="C125" s="15" t="s">
        <v>258</v>
      </c>
      <c r="D125" s="33">
        <v>0.16983256000000002</v>
      </c>
      <c r="E125" s="16">
        <v>0</v>
      </c>
      <c r="F125" s="16">
        <f t="shared" si="29"/>
        <v>0.16983256000000002</v>
      </c>
      <c r="G125" s="16">
        <f t="shared" si="30"/>
        <v>0.16</v>
      </c>
      <c r="H125" s="16">
        <f t="shared" si="31"/>
        <v>0</v>
      </c>
      <c r="I125" s="16">
        <f t="shared" si="32"/>
        <v>0</v>
      </c>
      <c r="J125" s="16">
        <f t="shared" si="33"/>
        <v>0</v>
      </c>
      <c r="K125" s="16">
        <f t="shared" si="34"/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0.16983256000000002</v>
      </c>
      <c r="U125" s="16">
        <v>0.16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f t="shared" si="35"/>
        <v>0.2094948</v>
      </c>
      <c r="AP125" s="16">
        <f t="shared" si="36"/>
        <v>0.16</v>
      </c>
      <c r="AQ125" s="16">
        <f t="shared" si="37"/>
        <v>0</v>
      </c>
      <c r="AR125" s="16">
        <f t="shared" si="38"/>
        <v>0</v>
      </c>
      <c r="AS125" s="16">
        <f t="shared" si="39"/>
        <v>0</v>
      </c>
      <c r="AT125" s="16">
        <f t="shared" si="40"/>
        <v>0</v>
      </c>
      <c r="AU125" s="16">
        <v>0</v>
      </c>
      <c r="AV125" s="16">
        <v>0.2094948</v>
      </c>
      <c r="AW125" s="16">
        <v>0.16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f t="shared" si="41"/>
        <v>0.03966223999999999</v>
      </c>
      <c r="BZ125" s="16">
        <f t="shared" si="42"/>
        <v>23.35373146350734</v>
      </c>
      <c r="CA125" s="2" t="s">
        <v>532</v>
      </c>
    </row>
    <row r="126" spans="1:79" ht="13.5">
      <c r="A126" s="35"/>
      <c r="B126" s="19" t="s">
        <v>224</v>
      </c>
      <c r="C126" s="15"/>
      <c r="D126" s="33">
        <v>0</v>
      </c>
      <c r="E126" s="16">
        <v>0</v>
      </c>
      <c r="F126" s="16">
        <f t="shared" si="29"/>
        <v>0</v>
      </c>
      <c r="G126" s="16">
        <f t="shared" si="30"/>
        <v>0</v>
      </c>
      <c r="H126" s="16">
        <f t="shared" si="31"/>
        <v>0</v>
      </c>
      <c r="I126" s="16">
        <f t="shared" si="32"/>
        <v>0</v>
      </c>
      <c r="J126" s="16">
        <f t="shared" si="33"/>
        <v>0</v>
      </c>
      <c r="K126" s="16">
        <f t="shared" si="34"/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f t="shared" si="35"/>
        <v>0</v>
      </c>
      <c r="AP126" s="16">
        <f t="shared" si="36"/>
        <v>0</v>
      </c>
      <c r="AQ126" s="16">
        <f t="shared" si="37"/>
        <v>0</v>
      </c>
      <c r="AR126" s="16">
        <f t="shared" si="38"/>
        <v>0</v>
      </c>
      <c r="AS126" s="16">
        <f t="shared" si="39"/>
        <v>0</v>
      </c>
      <c r="AT126" s="16">
        <f t="shared" si="40"/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f t="shared" si="41"/>
        <v>0</v>
      </c>
      <c r="BZ126" s="16">
        <v>0</v>
      </c>
      <c r="CA126" s="1">
        <v>0</v>
      </c>
    </row>
    <row r="127" spans="1:79" ht="38.25">
      <c r="A127" s="35"/>
      <c r="B127" s="20" t="s">
        <v>291</v>
      </c>
      <c r="C127" s="15" t="s">
        <v>258</v>
      </c>
      <c r="D127" s="33">
        <v>0.16983256000000002</v>
      </c>
      <c r="E127" s="16">
        <v>0</v>
      </c>
      <c r="F127" s="16">
        <f t="shared" si="29"/>
        <v>0.16983256000000002</v>
      </c>
      <c r="G127" s="16">
        <f t="shared" si="30"/>
        <v>0.16</v>
      </c>
      <c r="H127" s="16">
        <f t="shared" si="31"/>
        <v>0</v>
      </c>
      <c r="I127" s="16">
        <f t="shared" si="32"/>
        <v>0</v>
      </c>
      <c r="J127" s="16">
        <f t="shared" si="33"/>
        <v>0</v>
      </c>
      <c r="K127" s="16">
        <f t="shared" si="34"/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0.16983256000000002</v>
      </c>
      <c r="U127" s="16">
        <v>0.16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f t="shared" si="35"/>
        <v>0.21579904</v>
      </c>
      <c r="AP127" s="16">
        <f t="shared" si="36"/>
        <v>0.16</v>
      </c>
      <c r="AQ127" s="16">
        <f t="shared" si="37"/>
        <v>0</v>
      </c>
      <c r="AR127" s="16">
        <f t="shared" si="38"/>
        <v>0</v>
      </c>
      <c r="AS127" s="16">
        <f t="shared" si="39"/>
        <v>0</v>
      </c>
      <c r="AT127" s="16">
        <f t="shared" si="40"/>
        <v>0</v>
      </c>
      <c r="AU127" s="16">
        <v>0</v>
      </c>
      <c r="AV127" s="16">
        <v>0.21579904</v>
      </c>
      <c r="AW127" s="16">
        <v>0.16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f t="shared" si="41"/>
        <v>0.045966479999999976</v>
      </c>
      <c r="BZ127" s="16">
        <f t="shared" si="42"/>
        <v>27.06576406785599</v>
      </c>
      <c r="CA127" s="2" t="s">
        <v>532</v>
      </c>
    </row>
    <row r="128" spans="1:79" ht="13.5">
      <c r="A128" s="35"/>
      <c r="B128" s="19" t="s">
        <v>168</v>
      </c>
      <c r="C128" s="15"/>
      <c r="D128" s="33">
        <v>0</v>
      </c>
      <c r="E128" s="16">
        <v>0</v>
      </c>
      <c r="F128" s="16">
        <f t="shared" si="29"/>
        <v>0</v>
      </c>
      <c r="G128" s="16">
        <f t="shared" si="30"/>
        <v>0</v>
      </c>
      <c r="H128" s="16">
        <f t="shared" si="31"/>
        <v>0</v>
      </c>
      <c r="I128" s="16">
        <f t="shared" si="32"/>
        <v>0</v>
      </c>
      <c r="J128" s="16">
        <f t="shared" si="33"/>
        <v>0</v>
      </c>
      <c r="K128" s="16">
        <f t="shared" si="34"/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f t="shared" si="35"/>
        <v>0</v>
      </c>
      <c r="AP128" s="16">
        <f t="shared" si="36"/>
        <v>0</v>
      </c>
      <c r="AQ128" s="16">
        <f t="shared" si="37"/>
        <v>0</v>
      </c>
      <c r="AR128" s="16">
        <f t="shared" si="38"/>
        <v>0</v>
      </c>
      <c r="AS128" s="16">
        <f t="shared" si="39"/>
        <v>0</v>
      </c>
      <c r="AT128" s="16">
        <f t="shared" si="40"/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 t="shared" si="41"/>
        <v>0</v>
      </c>
      <c r="BZ128" s="16">
        <v>0</v>
      </c>
      <c r="CA128" s="1">
        <v>0</v>
      </c>
    </row>
    <row r="129" spans="1:79" ht="25.5">
      <c r="A129" s="35"/>
      <c r="B129" s="20" t="s">
        <v>292</v>
      </c>
      <c r="C129" s="15" t="s">
        <v>258</v>
      </c>
      <c r="D129" s="33">
        <v>0.22337027</v>
      </c>
      <c r="E129" s="16">
        <v>0</v>
      </c>
      <c r="F129" s="16">
        <f t="shared" si="29"/>
        <v>0.22337027</v>
      </c>
      <c r="G129" s="16">
        <f t="shared" si="30"/>
        <v>0.25</v>
      </c>
      <c r="H129" s="16">
        <f t="shared" si="31"/>
        <v>0</v>
      </c>
      <c r="I129" s="16">
        <f t="shared" si="32"/>
        <v>0</v>
      </c>
      <c r="J129" s="16">
        <f t="shared" si="33"/>
        <v>0</v>
      </c>
      <c r="K129" s="16">
        <f t="shared" si="34"/>
        <v>0</v>
      </c>
      <c r="L129" s="16">
        <v>0</v>
      </c>
      <c r="M129" s="16">
        <v>0.22337027</v>
      </c>
      <c r="N129" s="16">
        <v>0.25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f t="shared" si="35"/>
        <v>0.22494941000000002</v>
      </c>
      <c r="AP129" s="16">
        <f t="shared" si="36"/>
        <v>0.25</v>
      </c>
      <c r="AQ129" s="16">
        <f t="shared" si="37"/>
        <v>0</v>
      </c>
      <c r="AR129" s="16">
        <f t="shared" si="38"/>
        <v>0</v>
      </c>
      <c r="AS129" s="16">
        <f t="shared" si="39"/>
        <v>0</v>
      </c>
      <c r="AT129" s="16">
        <f t="shared" si="40"/>
        <v>0</v>
      </c>
      <c r="AU129" s="16">
        <v>0</v>
      </c>
      <c r="AV129" s="16">
        <v>0.22494941000000002</v>
      </c>
      <c r="AW129" s="16">
        <v>0.25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0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  <c r="BW129" s="16">
        <v>0</v>
      </c>
      <c r="BX129" s="16">
        <v>0</v>
      </c>
      <c r="BY129" s="16">
        <f t="shared" si="41"/>
        <v>0.0015791400000000066</v>
      </c>
      <c r="BZ129" s="16">
        <f t="shared" si="42"/>
        <v>0.7069606890836487</v>
      </c>
      <c r="CA129" s="1">
        <v>0</v>
      </c>
    </row>
    <row r="130" spans="1:79" ht="13.5">
      <c r="A130" s="35"/>
      <c r="B130" s="19" t="s">
        <v>225</v>
      </c>
      <c r="C130" s="15"/>
      <c r="D130" s="33">
        <v>0</v>
      </c>
      <c r="E130" s="16">
        <v>0</v>
      </c>
      <c r="F130" s="16">
        <f t="shared" si="29"/>
        <v>0</v>
      </c>
      <c r="G130" s="16">
        <f t="shared" si="30"/>
        <v>0</v>
      </c>
      <c r="H130" s="16">
        <f t="shared" si="31"/>
        <v>0</v>
      </c>
      <c r="I130" s="16">
        <f t="shared" si="32"/>
        <v>0</v>
      </c>
      <c r="J130" s="16">
        <f t="shared" si="33"/>
        <v>0</v>
      </c>
      <c r="K130" s="16">
        <f t="shared" si="34"/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f t="shared" si="35"/>
        <v>0</v>
      </c>
      <c r="AP130" s="16">
        <f t="shared" si="36"/>
        <v>0</v>
      </c>
      <c r="AQ130" s="16">
        <f t="shared" si="37"/>
        <v>0</v>
      </c>
      <c r="AR130" s="16">
        <f t="shared" si="38"/>
        <v>0</v>
      </c>
      <c r="AS130" s="16">
        <f t="shared" si="39"/>
        <v>0</v>
      </c>
      <c r="AT130" s="16">
        <f t="shared" si="40"/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 t="shared" si="41"/>
        <v>0</v>
      </c>
      <c r="BZ130" s="16">
        <v>0</v>
      </c>
      <c r="CA130" s="1">
        <v>0</v>
      </c>
    </row>
    <row r="131" spans="1:79" ht="25.5">
      <c r="A131" s="35"/>
      <c r="B131" s="20" t="s">
        <v>293</v>
      </c>
      <c r="C131" s="15" t="s">
        <v>258</v>
      </c>
      <c r="D131" s="33">
        <v>0.22337027</v>
      </c>
      <c r="E131" s="16">
        <v>0</v>
      </c>
      <c r="F131" s="16">
        <f t="shared" si="29"/>
        <v>0.22337027</v>
      </c>
      <c r="G131" s="16">
        <f t="shared" si="30"/>
        <v>0.25</v>
      </c>
      <c r="H131" s="16">
        <f t="shared" si="31"/>
        <v>0</v>
      </c>
      <c r="I131" s="16">
        <f t="shared" si="32"/>
        <v>0</v>
      </c>
      <c r="J131" s="16">
        <f t="shared" si="33"/>
        <v>0</v>
      </c>
      <c r="K131" s="16">
        <f t="shared" si="34"/>
        <v>0</v>
      </c>
      <c r="L131" s="16">
        <v>0</v>
      </c>
      <c r="M131" s="16">
        <v>0.22337027</v>
      </c>
      <c r="N131" s="16">
        <v>0.25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f t="shared" si="35"/>
        <v>0.26084928999999996</v>
      </c>
      <c r="AP131" s="16">
        <f t="shared" si="36"/>
        <v>0.25</v>
      </c>
      <c r="AQ131" s="16">
        <f t="shared" si="37"/>
        <v>0</v>
      </c>
      <c r="AR131" s="16">
        <f t="shared" si="38"/>
        <v>0</v>
      </c>
      <c r="AS131" s="16">
        <f t="shared" si="39"/>
        <v>0</v>
      </c>
      <c r="AT131" s="16">
        <f t="shared" si="40"/>
        <v>0</v>
      </c>
      <c r="AU131" s="16">
        <v>0</v>
      </c>
      <c r="AV131" s="16">
        <v>0.26084928999999996</v>
      </c>
      <c r="AW131" s="16">
        <v>0.25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f t="shared" si="41"/>
        <v>0.037479019999999946</v>
      </c>
      <c r="BZ131" s="16">
        <f t="shared" si="42"/>
        <v>16.778875720569232</v>
      </c>
      <c r="CA131" s="2" t="s">
        <v>532</v>
      </c>
    </row>
    <row r="132" spans="1:79" ht="12.75">
      <c r="A132" s="34" t="s">
        <v>162</v>
      </c>
      <c r="B132" s="23" t="s">
        <v>169</v>
      </c>
      <c r="C132" s="15" t="s">
        <v>294</v>
      </c>
      <c r="D132" s="33">
        <v>7.601001649999999</v>
      </c>
      <c r="E132" s="16">
        <v>0</v>
      </c>
      <c r="F132" s="16">
        <f t="shared" si="29"/>
        <v>7.601001649999999</v>
      </c>
      <c r="G132" s="16">
        <f t="shared" si="30"/>
        <v>0</v>
      </c>
      <c r="H132" s="16">
        <f t="shared" si="31"/>
        <v>0</v>
      </c>
      <c r="I132" s="16">
        <f t="shared" si="32"/>
        <v>0</v>
      </c>
      <c r="J132" s="16">
        <f t="shared" si="33"/>
        <v>0</v>
      </c>
      <c r="K132" s="16">
        <f t="shared" si="34"/>
        <v>59</v>
      </c>
      <c r="L132" s="16">
        <v>0</v>
      </c>
      <c r="M132" s="16">
        <v>2.5950219</v>
      </c>
      <c r="N132" s="16">
        <v>0</v>
      </c>
      <c r="O132" s="16">
        <v>0</v>
      </c>
      <c r="P132" s="16">
        <v>0</v>
      </c>
      <c r="Q132" s="16">
        <v>0</v>
      </c>
      <c r="R132" s="16">
        <v>18</v>
      </c>
      <c r="S132" s="16">
        <v>0</v>
      </c>
      <c r="T132" s="16">
        <v>2.25498357</v>
      </c>
      <c r="U132" s="16">
        <v>0</v>
      </c>
      <c r="V132" s="16">
        <v>0</v>
      </c>
      <c r="W132" s="16">
        <v>0</v>
      </c>
      <c r="X132" s="16">
        <v>0</v>
      </c>
      <c r="Y132" s="16">
        <v>20</v>
      </c>
      <c r="Z132" s="16">
        <v>0</v>
      </c>
      <c r="AA132" s="16">
        <v>2.7509961799999996</v>
      </c>
      <c r="AB132" s="16">
        <v>0</v>
      </c>
      <c r="AC132" s="16">
        <v>0</v>
      </c>
      <c r="AD132" s="16">
        <v>0</v>
      </c>
      <c r="AE132" s="16">
        <v>0</v>
      </c>
      <c r="AF132" s="16">
        <v>21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f t="shared" si="35"/>
        <v>5.10170025</v>
      </c>
      <c r="AP132" s="16">
        <f t="shared" si="36"/>
        <v>0</v>
      </c>
      <c r="AQ132" s="16">
        <f t="shared" si="37"/>
        <v>0</v>
      </c>
      <c r="AR132" s="16">
        <f t="shared" si="38"/>
        <v>0</v>
      </c>
      <c r="AS132" s="16">
        <f t="shared" si="39"/>
        <v>0</v>
      </c>
      <c r="AT132" s="16">
        <f t="shared" si="40"/>
        <v>59</v>
      </c>
      <c r="AU132" s="16">
        <v>0</v>
      </c>
      <c r="AV132" s="16">
        <v>3.13602949</v>
      </c>
      <c r="AW132" s="16">
        <v>0</v>
      </c>
      <c r="AX132" s="16">
        <v>0</v>
      </c>
      <c r="AY132" s="16">
        <v>0</v>
      </c>
      <c r="AZ132" s="16">
        <v>0</v>
      </c>
      <c r="BA132" s="16">
        <v>41</v>
      </c>
      <c r="BB132" s="16">
        <v>0</v>
      </c>
      <c r="BC132" s="16">
        <v>1.96567076</v>
      </c>
      <c r="BD132" s="16">
        <v>0</v>
      </c>
      <c r="BE132" s="16">
        <v>0</v>
      </c>
      <c r="BF132" s="16">
        <v>0</v>
      </c>
      <c r="BG132" s="16">
        <v>0</v>
      </c>
      <c r="BH132" s="16">
        <v>18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f t="shared" si="41"/>
        <v>-2.4993013999999985</v>
      </c>
      <c r="BZ132" s="16">
        <f t="shared" si="42"/>
        <v>-32.88121112301033</v>
      </c>
      <c r="CA132" s="1">
        <v>0</v>
      </c>
    </row>
    <row r="133" spans="1:79" ht="13.5">
      <c r="A133" s="35"/>
      <c r="B133" s="19" t="s">
        <v>228</v>
      </c>
      <c r="C133" s="15"/>
      <c r="D133" s="33">
        <v>0</v>
      </c>
      <c r="E133" s="16">
        <v>0</v>
      </c>
      <c r="F133" s="16">
        <f t="shared" si="29"/>
        <v>0</v>
      </c>
      <c r="G133" s="16">
        <f t="shared" si="30"/>
        <v>0</v>
      </c>
      <c r="H133" s="16">
        <f t="shared" si="31"/>
        <v>0</v>
      </c>
      <c r="I133" s="16">
        <f t="shared" si="32"/>
        <v>0</v>
      </c>
      <c r="J133" s="16">
        <f t="shared" si="33"/>
        <v>0</v>
      </c>
      <c r="K133" s="16">
        <f t="shared" si="34"/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f t="shared" si="35"/>
        <v>0</v>
      </c>
      <c r="AP133" s="16">
        <f t="shared" si="36"/>
        <v>0</v>
      </c>
      <c r="AQ133" s="16">
        <f t="shared" si="37"/>
        <v>0</v>
      </c>
      <c r="AR133" s="16">
        <f t="shared" si="38"/>
        <v>0</v>
      </c>
      <c r="AS133" s="16">
        <f t="shared" si="39"/>
        <v>0</v>
      </c>
      <c r="AT133" s="16">
        <f t="shared" si="40"/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  <c r="BW133" s="16">
        <v>0</v>
      </c>
      <c r="BX133" s="16">
        <v>0</v>
      </c>
      <c r="BY133" s="16">
        <f t="shared" si="41"/>
        <v>0</v>
      </c>
      <c r="BZ133" s="16">
        <v>0</v>
      </c>
      <c r="CA133" s="1">
        <v>0</v>
      </c>
    </row>
    <row r="134" spans="1:79" ht="25.5">
      <c r="A134" s="35"/>
      <c r="B134" s="20" t="s">
        <v>295</v>
      </c>
      <c r="C134" s="15" t="s">
        <v>296</v>
      </c>
      <c r="D134" s="33">
        <v>0.28343912</v>
      </c>
      <c r="E134" s="16">
        <v>0</v>
      </c>
      <c r="F134" s="16">
        <f t="shared" si="29"/>
        <v>0.28343912</v>
      </c>
      <c r="G134" s="16">
        <f t="shared" si="30"/>
        <v>0</v>
      </c>
      <c r="H134" s="16">
        <f t="shared" si="31"/>
        <v>0</v>
      </c>
      <c r="I134" s="16">
        <f t="shared" si="32"/>
        <v>0</v>
      </c>
      <c r="J134" s="16">
        <f t="shared" si="33"/>
        <v>0</v>
      </c>
      <c r="K134" s="16">
        <f t="shared" si="34"/>
        <v>2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0.28343912</v>
      </c>
      <c r="U134" s="16">
        <v>0</v>
      </c>
      <c r="V134" s="16">
        <v>0</v>
      </c>
      <c r="W134" s="16">
        <v>0</v>
      </c>
      <c r="X134" s="16">
        <v>0</v>
      </c>
      <c r="Y134" s="16">
        <v>2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f t="shared" si="35"/>
        <v>0.14408738</v>
      </c>
      <c r="AP134" s="16">
        <f t="shared" si="36"/>
        <v>0</v>
      </c>
      <c r="AQ134" s="16">
        <f t="shared" si="37"/>
        <v>0</v>
      </c>
      <c r="AR134" s="16">
        <f t="shared" si="38"/>
        <v>0</v>
      </c>
      <c r="AS134" s="16">
        <f t="shared" si="39"/>
        <v>0</v>
      </c>
      <c r="AT134" s="16">
        <f t="shared" si="40"/>
        <v>2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0.14408738</v>
      </c>
      <c r="BD134" s="16">
        <v>0</v>
      </c>
      <c r="BE134" s="16">
        <v>0</v>
      </c>
      <c r="BF134" s="16">
        <v>0</v>
      </c>
      <c r="BG134" s="16">
        <v>0</v>
      </c>
      <c r="BH134" s="16">
        <v>2</v>
      </c>
      <c r="BI134" s="16">
        <v>0</v>
      </c>
      <c r="BJ134" s="16">
        <v>0</v>
      </c>
      <c r="BK134" s="16">
        <v>0</v>
      </c>
      <c r="BL134" s="16">
        <v>0</v>
      </c>
      <c r="BM134" s="16"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 t="shared" si="41"/>
        <v>-0.13935174</v>
      </c>
      <c r="BZ134" s="16">
        <f t="shared" si="42"/>
        <v>-49.164610728399104</v>
      </c>
      <c r="CA134" s="2" t="s">
        <v>532</v>
      </c>
    </row>
    <row r="135" spans="1:79" ht="25.5">
      <c r="A135" s="35"/>
      <c r="B135" s="20" t="s">
        <v>297</v>
      </c>
      <c r="C135" s="15" t="s">
        <v>296</v>
      </c>
      <c r="D135" s="33">
        <v>0.84589056</v>
      </c>
      <c r="E135" s="16">
        <v>0</v>
      </c>
      <c r="F135" s="16">
        <f t="shared" si="29"/>
        <v>0.84589056</v>
      </c>
      <c r="G135" s="16">
        <f t="shared" si="30"/>
        <v>0</v>
      </c>
      <c r="H135" s="16">
        <f t="shared" si="31"/>
        <v>0</v>
      </c>
      <c r="I135" s="16">
        <f t="shared" si="32"/>
        <v>0</v>
      </c>
      <c r="J135" s="16">
        <f t="shared" si="33"/>
        <v>0</v>
      </c>
      <c r="K135" s="16">
        <f t="shared" si="34"/>
        <v>6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0.84589056</v>
      </c>
      <c r="AB135" s="16">
        <v>0</v>
      </c>
      <c r="AC135" s="16">
        <v>0</v>
      </c>
      <c r="AD135" s="16">
        <v>0</v>
      </c>
      <c r="AE135" s="16">
        <v>0</v>
      </c>
      <c r="AF135" s="16">
        <v>6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f t="shared" si="35"/>
        <v>0.46183154</v>
      </c>
      <c r="AP135" s="16">
        <f t="shared" si="36"/>
        <v>0</v>
      </c>
      <c r="AQ135" s="16">
        <f t="shared" si="37"/>
        <v>0</v>
      </c>
      <c r="AR135" s="16">
        <f t="shared" si="38"/>
        <v>0</v>
      </c>
      <c r="AS135" s="16">
        <f t="shared" si="39"/>
        <v>0</v>
      </c>
      <c r="AT135" s="16">
        <f t="shared" si="40"/>
        <v>6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0.46183154</v>
      </c>
      <c r="BD135" s="16">
        <v>0</v>
      </c>
      <c r="BE135" s="16">
        <v>0</v>
      </c>
      <c r="BF135" s="16">
        <v>0</v>
      </c>
      <c r="BG135" s="16">
        <v>0</v>
      </c>
      <c r="BH135" s="16">
        <v>6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16">
        <v>0</v>
      </c>
      <c r="BP135" s="16">
        <v>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0</v>
      </c>
      <c r="BX135" s="16">
        <v>0</v>
      </c>
      <c r="BY135" s="16">
        <f t="shared" si="41"/>
        <v>-0.38405902</v>
      </c>
      <c r="BZ135" s="16">
        <f t="shared" si="42"/>
        <v>-45.402920680424664</v>
      </c>
      <c r="CA135" s="2" t="s">
        <v>532</v>
      </c>
    </row>
    <row r="136" spans="1:79" ht="25.5">
      <c r="A136" s="35"/>
      <c r="B136" s="20" t="s">
        <v>298</v>
      </c>
      <c r="C136" s="15" t="s">
        <v>296</v>
      </c>
      <c r="D136" s="33">
        <v>0.98687232</v>
      </c>
      <c r="E136" s="16">
        <v>0</v>
      </c>
      <c r="F136" s="16">
        <f t="shared" si="29"/>
        <v>0.98687232</v>
      </c>
      <c r="G136" s="16">
        <f t="shared" si="30"/>
        <v>0</v>
      </c>
      <c r="H136" s="16">
        <f t="shared" si="31"/>
        <v>0</v>
      </c>
      <c r="I136" s="16">
        <f t="shared" si="32"/>
        <v>0</v>
      </c>
      <c r="J136" s="16">
        <f t="shared" si="33"/>
        <v>0</v>
      </c>
      <c r="K136" s="16">
        <f t="shared" si="34"/>
        <v>7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0.98687232</v>
      </c>
      <c r="AB136" s="16">
        <v>0</v>
      </c>
      <c r="AC136" s="16">
        <v>0</v>
      </c>
      <c r="AD136" s="16">
        <v>0</v>
      </c>
      <c r="AE136" s="16">
        <v>0</v>
      </c>
      <c r="AF136" s="16">
        <v>7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f t="shared" si="35"/>
        <v>0.56208588</v>
      </c>
      <c r="AP136" s="16">
        <f t="shared" si="36"/>
        <v>0</v>
      </c>
      <c r="AQ136" s="16">
        <f t="shared" si="37"/>
        <v>0</v>
      </c>
      <c r="AR136" s="16">
        <f t="shared" si="38"/>
        <v>0</v>
      </c>
      <c r="AS136" s="16">
        <f t="shared" si="39"/>
        <v>0</v>
      </c>
      <c r="AT136" s="16">
        <f t="shared" si="40"/>
        <v>7</v>
      </c>
      <c r="AU136" s="16">
        <v>0</v>
      </c>
      <c r="AV136" s="16">
        <v>0.56208588</v>
      </c>
      <c r="AW136" s="16">
        <v>0</v>
      </c>
      <c r="AX136" s="16">
        <v>0</v>
      </c>
      <c r="AY136" s="16">
        <v>0</v>
      </c>
      <c r="AZ136" s="16">
        <v>0</v>
      </c>
      <c r="BA136" s="16">
        <v>7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0</v>
      </c>
      <c r="BX136" s="16">
        <v>0</v>
      </c>
      <c r="BY136" s="16">
        <f t="shared" si="41"/>
        <v>-0.42478644</v>
      </c>
      <c r="BZ136" s="16">
        <f t="shared" si="42"/>
        <v>-43.04370802496517</v>
      </c>
      <c r="CA136" s="2" t="s">
        <v>532</v>
      </c>
    </row>
    <row r="137" spans="1:79" ht="25.5">
      <c r="A137" s="35"/>
      <c r="B137" s="20" t="s">
        <v>299</v>
      </c>
      <c r="C137" s="15" t="s">
        <v>296</v>
      </c>
      <c r="D137" s="33">
        <v>0.04751797</v>
      </c>
      <c r="E137" s="16">
        <v>0</v>
      </c>
      <c r="F137" s="16">
        <f t="shared" si="29"/>
        <v>0.04751797</v>
      </c>
      <c r="G137" s="16">
        <f t="shared" si="30"/>
        <v>0</v>
      </c>
      <c r="H137" s="16">
        <f t="shared" si="31"/>
        <v>0</v>
      </c>
      <c r="I137" s="16">
        <f t="shared" si="32"/>
        <v>0</v>
      </c>
      <c r="J137" s="16">
        <f t="shared" si="33"/>
        <v>0</v>
      </c>
      <c r="K137" s="16">
        <f t="shared" si="34"/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0.04751797</v>
      </c>
      <c r="U137" s="16">
        <v>0</v>
      </c>
      <c r="V137" s="16">
        <v>0</v>
      </c>
      <c r="W137" s="16">
        <v>0</v>
      </c>
      <c r="X137" s="16">
        <v>0</v>
      </c>
      <c r="Y137" s="16">
        <v>1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f t="shared" si="35"/>
        <v>0.04764043</v>
      </c>
      <c r="AP137" s="16">
        <f t="shared" si="36"/>
        <v>0</v>
      </c>
      <c r="AQ137" s="16">
        <f t="shared" si="37"/>
        <v>0</v>
      </c>
      <c r="AR137" s="16">
        <f t="shared" si="38"/>
        <v>0</v>
      </c>
      <c r="AS137" s="16">
        <f t="shared" si="39"/>
        <v>0</v>
      </c>
      <c r="AT137" s="16">
        <f t="shared" si="40"/>
        <v>1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0.04764043</v>
      </c>
      <c r="BD137" s="16">
        <v>0</v>
      </c>
      <c r="BE137" s="16">
        <v>0</v>
      </c>
      <c r="BF137" s="16">
        <v>0</v>
      </c>
      <c r="BG137" s="16">
        <v>0</v>
      </c>
      <c r="BH137" s="16">
        <v>1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f t="shared" si="41"/>
        <v>0.00012245999999999785</v>
      </c>
      <c r="BZ137" s="16">
        <f t="shared" si="42"/>
        <v>0.25771302940760693</v>
      </c>
      <c r="CA137" s="1">
        <v>0</v>
      </c>
    </row>
    <row r="138" spans="1:79" ht="25.5">
      <c r="A138" s="35"/>
      <c r="B138" s="20" t="s">
        <v>300</v>
      </c>
      <c r="C138" s="15" t="s">
        <v>296</v>
      </c>
      <c r="D138" s="33">
        <v>0.04751797</v>
      </c>
      <c r="E138" s="16">
        <v>0</v>
      </c>
      <c r="F138" s="16">
        <f t="shared" si="29"/>
        <v>0.04751797</v>
      </c>
      <c r="G138" s="16">
        <f t="shared" si="30"/>
        <v>0</v>
      </c>
      <c r="H138" s="16">
        <f t="shared" si="31"/>
        <v>0</v>
      </c>
      <c r="I138" s="16">
        <f t="shared" si="32"/>
        <v>0</v>
      </c>
      <c r="J138" s="16">
        <f t="shared" si="33"/>
        <v>0</v>
      </c>
      <c r="K138" s="16">
        <f t="shared" si="34"/>
        <v>1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0.04751797</v>
      </c>
      <c r="U138" s="16">
        <v>0</v>
      </c>
      <c r="V138" s="16">
        <v>0</v>
      </c>
      <c r="W138" s="16">
        <v>0</v>
      </c>
      <c r="X138" s="16">
        <v>0</v>
      </c>
      <c r="Y138" s="16">
        <v>1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f t="shared" si="35"/>
        <v>0.05318084</v>
      </c>
      <c r="AP138" s="16">
        <f t="shared" si="36"/>
        <v>0</v>
      </c>
      <c r="AQ138" s="16">
        <f t="shared" si="37"/>
        <v>0</v>
      </c>
      <c r="AR138" s="16">
        <f t="shared" si="38"/>
        <v>0</v>
      </c>
      <c r="AS138" s="16">
        <f t="shared" si="39"/>
        <v>0</v>
      </c>
      <c r="AT138" s="16">
        <f t="shared" si="40"/>
        <v>1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0.05318084</v>
      </c>
      <c r="BD138" s="16">
        <v>0</v>
      </c>
      <c r="BE138" s="16">
        <v>0</v>
      </c>
      <c r="BF138" s="16">
        <v>0</v>
      </c>
      <c r="BG138" s="16">
        <v>0</v>
      </c>
      <c r="BH138" s="16">
        <v>1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 t="shared" si="41"/>
        <v>0.00566287</v>
      </c>
      <c r="BZ138" s="16">
        <f t="shared" si="42"/>
        <v>11.91732306746269</v>
      </c>
      <c r="CA138" s="2" t="s">
        <v>532</v>
      </c>
    </row>
    <row r="139" spans="1:79" ht="25.5">
      <c r="A139" s="35"/>
      <c r="B139" s="20" t="s">
        <v>301</v>
      </c>
      <c r="C139" s="15" t="s">
        <v>296</v>
      </c>
      <c r="D139" s="33">
        <v>0.14127728</v>
      </c>
      <c r="E139" s="16">
        <v>0</v>
      </c>
      <c r="F139" s="16">
        <f t="shared" si="29"/>
        <v>0.14127728</v>
      </c>
      <c r="G139" s="16">
        <f t="shared" si="30"/>
        <v>0</v>
      </c>
      <c r="H139" s="16">
        <f t="shared" si="31"/>
        <v>0</v>
      </c>
      <c r="I139" s="16">
        <f t="shared" si="32"/>
        <v>0</v>
      </c>
      <c r="J139" s="16">
        <f t="shared" si="33"/>
        <v>0</v>
      </c>
      <c r="K139" s="16">
        <f t="shared" si="34"/>
        <v>1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0.14127728</v>
      </c>
      <c r="AB139" s="16">
        <v>0</v>
      </c>
      <c r="AC139" s="16">
        <v>0</v>
      </c>
      <c r="AD139" s="16">
        <v>0</v>
      </c>
      <c r="AE139" s="16">
        <v>0</v>
      </c>
      <c r="AF139" s="16">
        <v>1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f t="shared" si="35"/>
        <v>0.38370114</v>
      </c>
      <c r="AP139" s="16">
        <f t="shared" si="36"/>
        <v>0</v>
      </c>
      <c r="AQ139" s="16">
        <f t="shared" si="37"/>
        <v>0</v>
      </c>
      <c r="AR139" s="16">
        <f t="shared" si="38"/>
        <v>0</v>
      </c>
      <c r="AS139" s="16">
        <f t="shared" si="39"/>
        <v>0</v>
      </c>
      <c r="AT139" s="16">
        <f t="shared" si="40"/>
        <v>1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0.38370114</v>
      </c>
      <c r="BD139" s="16">
        <v>0</v>
      </c>
      <c r="BE139" s="16">
        <v>0</v>
      </c>
      <c r="BF139" s="16">
        <v>0</v>
      </c>
      <c r="BG139" s="16">
        <v>0</v>
      </c>
      <c r="BH139" s="16">
        <v>1</v>
      </c>
      <c r="BI139" s="16">
        <v>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 t="shared" si="41"/>
        <v>0.24242386</v>
      </c>
      <c r="BZ139" s="16">
        <f t="shared" si="42"/>
        <v>171.59437101280542</v>
      </c>
      <c r="CA139" s="2" t="s">
        <v>532</v>
      </c>
    </row>
    <row r="140" spans="1:79" ht="25.5">
      <c r="A140" s="35"/>
      <c r="B140" s="20" t="s">
        <v>302</v>
      </c>
      <c r="C140" s="15" t="s">
        <v>296</v>
      </c>
      <c r="D140" s="33">
        <v>0.14127728</v>
      </c>
      <c r="E140" s="16">
        <v>0</v>
      </c>
      <c r="F140" s="16">
        <f t="shared" si="29"/>
        <v>0.14127728</v>
      </c>
      <c r="G140" s="16">
        <f t="shared" si="30"/>
        <v>0</v>
      </c>
      <c r="H140" s="16">
        <f t="shared" si="31"/>
        <v>0</v>
      </c>
      <c r="I140" s="16">
        <f t="shared" si="32"/>
        <v>0</v>
      </c>
      <c r="J140" s="16">
        <f t="shared" si="33"/>
        <v>0</v>
      </c>
      <c r="K140" s="16">
        <f t="shared" si="34"/>
        <v>1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0.14127728</v>
      </c>
      <c r="AB140" s="16">
        <v>0</v>
      </c>
      <c r="AC140" s="16">
        <v>0</v>
      </c>
      <c r="AD140" s="16">
        <v>0</v>
      </c>
      <c r="AE140" s="16">
        <v>0</v>
      </c>
      <c r="AF140" s="16">
        <v>1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f t="shared" si="35"/>
        <v>0.34257279</v>
      </c>
      <c r="AP140" s="16">
        <f t="shared" si="36"/>
        <v>0</v>
      </c>
      <c r="AQ140" s="16">
        <f t="shared" si="37"/>
        <v>0</v>
      </c>
      <c r="AR140" s="16">
        <f t="shared" si="38"/>
        <v>0</v>
      </c>
      <c r="AS140" s="16">
        <f t="shared" si="39"/>
        <v>0</v>
      </c>
      <c r="AT140" s="16">
        <f t="shared" si="40"/>
        <v>1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0.34257279</v>
      </c>
      <c r="BD140" s="16">
        <v>0</v>
      </c>
      <c r="BE140" s="16">
        <v>0</v>
      </c>
      <c r="BF140" s="16">
        <v>0</v>
      </c>
      <c r="BG140" s="16">
        <v>0</v>
      </c>
      <c r="BH140" s="16">
        <v>1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 t="shared" si="41"/>
        <v>0.20129551</v>
      </c>
      <c r="BZ140" s="16">
        <f t="shared" si="42"/>
        <v>142.48257752414258</v>
      </c>
      <c r="CA140" s="2" t="s">
        <v>532</v>
      </c>
    </row>
    <row r="141" spans="1:79" ht="25.5">
      <c r="A141" s="35"/>
      <c r="B141" s="20" t="s">
        <v>303</v>
      </c>
      <c r="C141" s="15" t="s">
        <v>296</v>
      </c>
      <c r="D141" s="33">
        <v>0.31783936999999995</v>
      </c>
      <c r="E141" s="16">
        <v>0</v>
      </c>
      <c r="F141" s="16">
        <f t="shared" si="29"/>
        <v>0.31783936999999995</v>
      </c>
      <c r="G141" s="16">
        <f t="shared" si="30"/>
        <v>0</v>
      </c>
      <c r="H141" s="16">
        <f t="shared" si="31"/>
        <v>0</v>
      </c>
      <c r="I141" s="16">
        <f t="shared" si="32"/>
        <v>0</v>
      </c>
      <c r="J141" s="16">
        <f t="shared" si="33"/>
        <v>0</v>
      </c>
      <c r="K141" s="16">
        <f t="shared" si="34"/>
        <v>3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0.31783936999999995</v>
      </c>
      <c r="AB141" s="16">
        <v>0</v>
      </c>
      <c r="AC141" s="16">
        <v>0</v>
      </c>
      <c r="AD141" s="16">
        <v>0</v>
      </c>
      <c r="AE141" s="16">
        <v>0</v>
      </c>
      <c r="AF141" s="16">
        <v>3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f t="shared" si="35"/>
        <v>0.26632833</v>
      </c>
      <c r="AP141" s="16">
        <f t="shared" si="36"/>
        <v>0</v>
      </c>
      <c r="AQ141" s="16">
        <f t="shared" si="37"/>
        <v>0</v>
      </c>
      <c r="AR141" s="16">
        <f t="shared" si="38"/>
        <v>0</v>
      </c>
      <c r="AS141" s="16">
        <f t="shared" si="39"/>
        <v>0</v>
      </c>
      <c r="AT141" s="16">
        <f t="shared" si="40"/>
        <v>3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0.26632833</v>
      </c>
      <c r="BD141" s="16">
        <v>0</v>
      </c>
      <c r="BE141" s="16">
        <v>0</v>
      </c>
      <c r="BF141" s="16">
        <v>0</v>
      </c>
      <c r="BG141" s="16">
        <v>0</v>
      </c>
      <c r="BH141" s="16">
        <v>3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f t="shared" si="41"/>
        <v>-0.05151103999999995</v>
      </c>
      <c r="BZ141" s="16">
        <f t="shared" si="42"/>
        <v>-16.20662663659318</v>
      </c>
      <c r="CA141" s="2" t="s">
        <v>532</v>
      </c>
    </row>
    <row r="142" spans="1:79" ht="25.5">
      <c r="A142" s="35"/>
      <c r="B142" s="20" t="s">
        <v>304</v>
      </c>
      <c r="C142" s="15" t="s">
        <v>296</v>
      </c>
      <c r="D142" s="33">
        <v>0.31783936999999995</v>
      </c>
      <c r="E142" s="16">
        <v>0</v>
      </c>
      <c r="F142" s="16">
        <f t="shared" si="29"/>
        <v>0.31783936999999995</v>
      </c>
      <c r="G142" s="16">
        <f t="shared" si="30"/>
        <v>0</v>
      </c>
      <c r="H142" s="16">
        <f t="shared" si="31"/>
        <v>0</v>
      </c>
      <c r="I142" s="16">
        <f t="shared" si="32"/>
        <v>0</v>
      </c>
      <c r="J142" s="16">
        <f t="shared" si="33"/>
        <v>0</v>
      </c>
      <c r="K142" s="16">
        <f t="shared" si="34"/>
        <v>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0.31783936999999995</v>
      </c>
      <c r="AB142" s="16">
        <v>0</v>
      </c>
      <c r="AC142" s="16">
        <v>0</v>
      </c>
      <c r="AD142" s="16">
        <v>0</v>
      </c>
      <c r="AE142" s="16">
        <v>0</v>
      </c>
      <c r="AF142" s="16">
        <v>3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f t="shared" si="35"/>
        <v>0.26632831</v>
      </c>
      <c r="AP142" s="16">
        <f t="shared" si="36"/>
        <v>0</v>
      </c>
      <c r="AQ142" s="16">
        <f t="shared" si="37"/>
        <v>0</v>
      </c>
      <c r="AR142" s="16">
        <f t="shared" si="38"/>
        <v>0</v>
      </c>
      <c r="AS142" s="16">
        <f t="shared" si="39"/>
        <v>0</v>
      </c>
      <c r="AT142" s="16">
        <f t="shared" si="40"/>
        <v>3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0.26632831</v>
      </c>
      <c r="BD142" s="16">
        <v>0</v>
      </c>
      <c r="BE142" s="16">
        <v>0</v>
      </c>
      <c r="BF142" s="16">
        <v>0</v>
      </c>
      <c r="BG142" s="16">
        <v>0</v>
      </c>
      <c r="BH142" s="16">
        <v>3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f t="shared" si="41"/>
        <v>-0.05151105999999994</v>
      </c>
      <c r="BZ142" s="16">
        <f t="shared" si="42"/>
        <v>-16.206632929079852</v>
      </c>
      <c r="CA142" s="2" t="s">
        <v>532</v>
      </c>
    </row>
    <row r="143" spans="1:79" ht="13.5">
      <c r="A143" s="35"/>
      <c r="B143" s="19" t="s">
        <v>223</v>
      </c>
      <c r="C143" s="15"/>
      <c r="D143" s="33">
        <v>0</v>
      </c>
      <c r="E143" s="16">
        <v>0</v>
      </c>
      <c r="F143" s="16">
        <f t="shared" si="29"/>
        <v>0</v>
      </c>
      <c r="G143" s="16">
        <f t="shared" si="30"/>
        <v>0</v>
      </c>
      <c r="H143" s="16">
        <f t="shared" si="31"/>
        <v>0</v>
      </c>
      <c r="I143" s="16">
        <f t="shared" si="32"/>
        <v>0</v>
      </c>
      <c r="J143" s="16">
        <f t="shared" si="33"/>
        <v>0</v>
      </c>
      <c r="K143" s="16">
        <f t="shared" si="34"/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f t="shared" si="35"/>
        <v>0</v>
      </c>
      <c r="AP143" s="16">
        <f t="shared" si="36"/>
        <v>0</v>
      </c>
      <c r="AQ143" s="16">
        <f t="shared" si="37"/>
        <v>0</v>
      </c>
      <c r="AR143" s="16">
        <f t="shared" si="38"/>
        <v>0</v>
      </c>
      <c r="AS143" s="16">
        <f t="shared" si="39"/>
        <v>0</v>
      </c>
      <c r="AT143" s="16">
        <f t="shared" si="40"/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 t="shared" si="41"/>
        <v>0</v>
      </c>
      <c r="BZ143" s="16">
        <v>0</v>
      </c>
      <c r="CA143" s="1">
        <v>0</v>
      </c>
    </row>
    <row r="144" spans="1:79" ht="25.5">
      <c r="A144" s="35"/>
      <c r="B144" s="20" t="s">
        <v>305</v>
      </c>
      <c r="C144" s="15" t="s">
        <v>296</v>
      </c>
      <c r="D144" s="33">
        <v>0.56392704</v>
      </c>
      <c r="E144" s="16">
        <v>0</v>
      </c>
      <c r="F144" s="16">
        <f t="shared" si="29"/>
        <v>0.56392704</v>
      </c>
      <c r="G144" s="16">
        <f t="shared" si="30"/>
        <v>0</v>
      </c>
      <c r="H144" s="16">
        <f t="shared" si="31"/>
        <v>0</v>
      </c>
      <c r="I144" s="16">
        <f t="shared" si="32"/>
        <v>0</v>
      </c>
      <c r="J144" s="16">
        <f t="shared" si="33"/>
        <v>0</v>
      </c>
      <c r="K144" s="16">
        <f t="shared" si="34"/>
        <v>4</v>
      </c>
      <c r="L144" s="16">
        <v>0</v>
      </c>
      <c r="M144" s="16">
        <v>0.56392704</v>
      </c>
      <c r="N144" s="16">
        <v>0</v>
      </c>
      <c r="O144" s="16">
        <v>0</v>
      </c>
      <c r="P144" s="16">
        <v>0</v>
      </c>
      <c r="Q144" s="16">
        <v>0</v>
      </c>
      <c r="R144" s="16">
        <v>4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f t="shared" si="35"/>
        <v>0.37694982</v>
      </c>
      <c r="AP144" s="16">
        <f t="shared" si="36"/>
        <v>0</v>
      </c>
      <c r="AQ144" s="16">
        <f t="shared" si="37"/>
        <v>0</v>
      </c>
      <c r="AR144" s="16">
        <f t="shared" si="38"/>
        <v>0</v>
      </c>
      <c r="AS144" s="16">
        <f t="shared" si="39"/>
        <v>0</v>
      </c>
      <c r="AT144" s="16">
        <f t="shared" si="40"/>
        <v>4</v>
      </c>
      <c r="AU144" s="16">
        <v>0</v>
      </c>
      <c r="AV144" s="16">
        <v>0.37694982</v>
      </c>
      <c r="AW144" s="16">
        <v>0</v>
      </c>
      <c r="AX144" s="16">
        <v>0</v>
      </c>
      <c r="AY144" s="16">
        <v>0</v>
      </c>
      <c r="AZ144" s="16">
        <v>0</v>
      </c>
      <c r="BA144" s="16">
        <v>4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 t="shared" si="41"/>
        <v>-0.18697722000000006</v>
      </c>
      <c r="BZ144" s="16">
        <f t="shared" si="42"/>
        <v>-33.156278514326964</v>
      </c>
      <c r="CA144" s="2" t="s">
        <v>532</v>
      </c>
    </row>
    <row r="145" spans="1:79" ht="13.5">
      <c r="A145" s="35"/>
      <c r="B145" s="19" t="s">
        <v>166</v>
      </c>
      <c r="C145" s="15"/>
      <c r="D145" s="33">
        <v>0</v>
      </c>
      <c r="E145" s="16">
        <v>0</v>
      </c>
      <c r="F145" s="16">
        <f t="shared" si="29"/>
        <v>0</v>
      </c>
      <c r="G145" s="16">
        <f t="shared" si="30"/>
        <v>0</v>
      </c>
      <c r="H145" s="16">
        <f t="shared" si="31"/>
        <v>0</v>
      </c>
      <c r="I145" s="16">
        <f t="shared" si="32"/>
        <v>0</v>
      </c>
      <c r="J145" s="16">
        <f t="shared" si="33"/>
        <v>0</v>
      </c>
      <c r="K145" s="16">
        <f t="shared" si="34"/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f t="shared" si="35"/>
        <v>0</v>
      </c>
      <c r="AP145" s="16">
        <f t="shared" si="36"/>
        <v>0</v>
      </c>
      <c r="AQ145" s="16">
        <f t="shared" si="37"/>
        <v>0</v>
      </c>
      <c r="AR145" s="16">
        <f t="shared" si="38"/>
        <v>0</v>
      </c>
      <c r="AS145" s="16">
        <f t="shared" si="39"/>
        <v>0</v>
      </c>
      <c r="AT145" s="16">
        <f t="shared" si="40"/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 t="shared" si="41"/>
        <v>0</v>
      </c>
      <c r="BZ145" s="16">
        <v>0</v>
      </c>
      <c r="CA145" s="1">
        <v>0</v>
      </c>
    </row>
    <row r="146" spans="1:79" ht="25.5">
      <c r="A146" s="35"/>
      <c r="B146" s="20" t="s">
        <v>306</v>
      </c>
      <c r="C146" s="15" t="s">
        <v>296</v>
      </c>
      <c r="D146" s="33">
        <v>0.7049087999999999</v>
      </c>
      <c r="E146" s="16">
        <v>0</v>
      </c>
      <c r="F146" s="16">
        <f t="shared" si="29"/>
        <v>0.7049087999999999</v>
      </c>
      <c r="G146" s="16">
        <f t="shared" si="30"/>
        <v>0</v>
      </c>
      <c r="H146" s="16">
        <f t="shared" si="31"/>
        <v>0</v>
      </c>
      <c r="I146" s="16">
        <f t="shared" si="32"/>
        <v>0</v>
      </c>
      <c r="J146" s="16">
        <f t="shared" si="33"/>
        <v>0</v>
      </c>
      <c r="K146" s="16">
        <f t="shared" si="34"/>
        <v>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0.7049087999999999</v>
      </c>
      <c r="U146" s="16">
        <v>0</v>
      </c>
      <c r="V146" s="16">
        <v>0</v>
      </c>
      <c r="W146" s="16">
        <v>0</v>
      </c>
      <c r="X146" s="16">
        <v>0</v>
      </c>
      <c r="Y146" s="16">
        <v>5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f t="shared" si="35"/>
        <v>0.35384897</v>
      </c>
      <c r="AP146" s="16">
        <f t="shared" si="36"/>
        <v>0</v>
      </c>
      <c r="AQ146" s="16">
        <f t="shared" si="37"/>
        <v>0</v>
      </c>
      <c r="AR146" s="16">
        <f t="shared" si="38"/>
        <v>0</v>
      </c>
      <c r="AS146" s="16">
        <f t="shared" si="39"/>
        <v>0</v>
      </c>
      <c r="AT146" s="16">
        <f t="shared" si="40"/>
        <v>5</v>
      </c>
      <c r="AU146" s="16">
        <v>0</v>
      </c>
      <c r="AV146" s="16">
        <v>0.35384897</v>
      </c>
      <c r="AW146" s="16">
        <v>0</v>
      </c>
      <c r="AX146" s="16">
        <v>0</v>
      </c>
      <c r="AY146" s="16">
        <v>0</v>
      </c>
      <c r="AZ146" s="16">
        <v>0</v>
      </c>
      <c r="BA146" s="16">
        <v>5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f t="shared" si="41"/>
        <v>-0.3510598299999999</v>
      </c>
      <c r="BZ146" s="16">
        <f t="shared" si="42"/>
        <v>-49.80216305995896</v>
      </c>
      <c r="CA146" s="2" t="s">
        <v>532</v>
      </c>
    </row>
    <row r="147" spans="1:79" ht="25.5">
      <c r="A147" s="35"/>
      <c r="B147" s="20" t="s">
        <v>307</v>
      </c>
      <c r="C147" s="15" t="s">
        <v>296</v>
      </c>
      <c r="D147" s="33">
        <v>0.42294528</v>
      </c>
      <c r="E147" s="16">
        <v>0</v>
      </c>
      <c r="F147" s="16">
        <f t="shared" si="29"/>
        <v>0.42294528</v>
      </c>
      <c r="G147" s="16">
        <f t="shared" si="30"/>
        <v>0</v>
      </c>
      <c r="H147" s="16">
        <f t="shared" si="31"/>
        <v>0</v>
      </c>
      <c r="I147" s="16">
        <f t="shared" si="32"/>
        <v>0</v>
      </c>
      <c r="J147" s="16">
        <f t="shared" si="33"/>
        <v>0</v>
      </c>
      <c r="K147" s="16">
        <f t="shared" si="34"/>
        <v>3</v>
      </c>
      <c r="L147" s="16">
        <v>0</v>
      </c>
      <c r="M147" s="16">
        <v>0.42294528</v>
      </c>
      <c r="N147" s="16">
        <v>0</v>
      </c>
      <c r="O147" s="16">
        <v>0</v>
      </c>
      <c r="P147" s="16">
        <v>0</v>
      </c>
      <c r="Q147" s="16">
        <v>0</v>
      </c>
      <c r="R147" s="16">
        <v>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f t="shared" si="35"/>
        <v>0.25548546</v>
      </c>
      <c r="AP147" s="16">
        <f t="shared" si="36"/>
        <v>0</v>
      </c>
      <c r="AQ147" s="16">
        <f t="shared" si="37"/>
        <v>0</v>
      </c>
      <c r="AR147" s="16">
        <f t="shared" si="38"/>
        <v>0</v>
      </c>
      <c r="AS147" s="16">
        <f t="shared" si="39"/>
        <v>0</v>
      </c>
      <c r="AT147" s="16">
        <f t="shared" si="40"/>
        <v>3</v>
      </c>
      <c r="AU147" s="16">
        <v>0</v>
      </c>
      <c r="AV147" s="16">
        <v>0.25548546</v>
      </c>
      <c r="AW147" s="16">
        <v>0</v>
      </c>
      <c r="AX147" s="16">
        <v>0</v>
      </c>
      <c r="AY147" s="16">
        <v>0</v>
      </c>
      <c r="AZ147" s="16">
        <v>0</v>
      </c>
      <c r="BA147" s="16">
        <v>3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 t="shared" si="41"/>
        <v>-0.16745981999999998</v>
      </c>
      <c r="BZ147" s="16">
        <f t="shared" si="42"/>
        <v>-39.593731841622635</v>
      </c>
      <c r="CA147" s="2" t="s">
        <v>532</v>
      </c>
    </row>
    <row r="148" spans="1:79" ht="13.5">
      <c r="A148" s="35"/>
      <c r="B148" s="19" t="s">
        <v>221</v>
      </c>
      <c r="C148" s="15"/>
      <c r="D148" s="33">
        <v>0</v>
      </c>
      <c r="E148" s="16">
        <v>0</v>
      </c>
      <c r="F148" s="16">
        <f t="shared" si="29"/>
        <v>0</v>
      </c>
      <c r="G148" s="16">
        <f t="shared" si="30"/>
        <v>0</v>
      </c>
      <c r="H148" s="16">
        <f t="shared" si="31"/>
        <v>0</v>
      </c>
      <c r="I148" s="16">
        <f t="shared" si="32"/>
        <v>0</v>
      </c>
      <c r="J148" s="16">
        <f t="shared" si="33"/>
        <v>0</v>
      </c>
      <c r="K148" s="16">
        <f t="shared" si="34"/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f t="shared" si="35"/>
        <v>0</v>
      </c>
      <c r="AP148" s="16">
        <f t="shared" si="36"/>
        <v>0</v>
      </c>
      <c r="AQ148" s="16">
        <f t="shared" si="37"/>
        <v>0</v>
      </c>
      <c r="AR148" s="16">
        <f t="shared" si="38"/>
        <v>0</v>
      </c>
      <c r="AS148" s="16">
        <f t="shared" si="39"/>
        <v>0</v>
      </c>
      <c r="AT148" s="16">
        <f t="shared" si="40"/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 t="shared" si="41"/>
        <v>0</v>
      </c>
      <c r="BZ148" s="16">
        <v>0</v>
      </c>
      <c r="CA148" s="1">
        <v>0</v>
      </c>
    </row>
    <row r="149" spans="1:79" ht="25.5">
      <c r="A149" s="35"/>
      <c r="B149" s="20" t="s">
        <v>308</v>
      </c>
      <c r="C149" s="15" t="s">
        <v>296</v>
      </c>
      <c r="D149" s="33">
        <v>0.84589056</v>
      </c>
      <c r="E149" s="16">
        <v>0</v>
      </c>
      <c r="F149" s="16">
        <f aca="true" t="shared" si="49" ref="F149:F212">M149+T149+AA149</f>
        <v>0.84589056</v>
      </c>
      <c r="G149" s="16">
        <f aca="true" t="shared" si="50" ref="G149:G212">N149+U149+AB149</f>
        <v>0</v>
      </c>
      <c r="H149" s="16">
        <f aca="true" t="shared" si="51" ref="H149:H212">O149+V149+AC149</f>
        <v>0</v>
      </c>
      <c r="I149" s="16">
        <f aca="true" t="shared" si="52" ref="I149:I212">P149+W149+AD149</f>
        <v>0</v>
      </c>
      <c r="J149" s="16">
        <f aca="true" t="shared" si="53" ref="J149:J212">Q149+X149+AE149</f>
        <v>0</v>
      </c>
      <c r="K149" s="16">
        <f aca="true" t="shared" si="54" ref="K149:K212">R149+Y149+AF149</f>
        <v>6</v>
      </c>
      <c r="L149" s="16">
        <v>0</v>
      </c>
      <c r="M149" s="16">
        <v>0.84589056</v>
      </c>
      <c r="N149" s="16">
        <v>0</v>
      </c>
      <c r="O149" s="16">
        <v>0</v>
      </c>
      <c r="P149" s="16">
        <v>0</v>
      </c>
      <c r="Q149" s="16">
        <v>0</v>
      </c>
      <c r="R149" s="16">
        <v>6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f aca="true" t="shared" si="55" ref="AO149:AO212">AV149+BC149+BJ149+BQ149</f>
        <v>0.39052585</v>
      </c>
      <c r="AP149" s="16">
        <f aca="true" t="shared" si="56" ref="AP149:AP212">AW149+BD149+BK149+BR149</f>
        <v>0</v>
      </c>
      <c r="AQ149" s="16">
        <f aca="true" t="shared" si="57" ref="AQ149:AQ212">AX149+BE149+BL149+BS149</f>
        <v>0</v>
      </c>
      <c r="AR149" s="16">
        <f aca="true" t="shared" si="58" ref="AR149:AR212">AY149+BF149+BM149+BT149</f>
        <v>0</v>
      </c>
      <c r="AS149" s="16">
        <f aca="true" t="shared" si="59" ref="AS149:AS212">AZ149+BG149+BN149+BU149</f>
        <v>0</v>
      </c>
      <c r="AT149" s="16">
        <f aca="true" t="shared" si="60" ref="AT149:AT212">BA149+BH149+BO149+BV149</f>
        <v>6</v>
      </c>
      <c r="AU149" s="16">
        <v>0</v>
      </c>
      <c r="AV149" s="16">
        <v>0.39052585</v>
      </c>
      <c r="AW149" s="16">
        <v>0</v>
      </c>
      <c r="AX149" s="16">
        <v>0</v>
      </c>
      <c r="AY149" s="16">
        <v>0</v>
      </c>
      <c r="AZ149" s="16">
        <v>0</v>
      </c>
      <c r="BA149" s="16">
        <v>6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f aca="true" t="shared" si="61" ref="BY149:BY212">AO149-F149</f>
        <v>-0.45536470999999995</v>
      </c>
      <c r="BZ149" s="16">
        <f aca="true" t="shared" si="62" ref="BZ149:BZ212">BY149/F149*100</f>
        <v>-53.832579713385144</v>
      </c>
      <c r="CA149" s="2" t="s">
        <v>532</v>
      </c>
    </row>
    <row r="150" spans="1:79" ht="25.5">
      <c r="A150" s="35"/>
      <c r="B150" s="20" t="s">
        <v>309</v>
      </c>
      <c r="C150" s="15" t="s">
        <v>296</v>
      </c>
      <c r="D150" s="33">
        <v>0.84589056</v>
      </c>
      <c r="E150" s="16">
        <v>0</v>
      </c>
      <c r="F150" s="16">
        <f t="shared" si="49"/>
        <v>0.84589056</v>
      </c>
      <c r="G150" s="16">
        <f t="shared" si="50"/>
        <v>0</v>
      </c>
      <c r="H150" s="16">
        <f t="shared" si="51"/>
        <v>0</v>
      </c>
      <c r="I150" s="16">
        <f t="shared" si="52"/>
        <v>0</v>
      </c>
      <c r="J150" s="16">
        <f t="shared" si="53"/>
        <v>0</v>
      </c>
      <c r="K150" s="16">
        <f t="shared" si="54"/>
        <v>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0.84589056</v>
      </c>
      <c r="U150" s="16">
        <v>0</v>
      </c>
      <c r="V150" s="16">
        <v>0</v>
      </c>
      <c r="W150" s="16">
        <v>0</v>
      </c>
      <c r="X150" s="16">
        <v>0</v>
      </c>
      <c r="Y150" s="16">
        <v>6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f t="shared" si="55"/>
        <v>0.38736645999999997</v>
      </c>
      <c r="AP150" s="16">
        <f t="shared" si="56"/>
        <v>0</v>
      </c>
      <c r="AQ150" s="16">
        <f t="shared" si="57"/>
        <v>0</v>
      </c>
      <c r="AR150" s="16">
        <f t="shared" si="58"/>
        <v>0</v>
      </c>
      <c r="AS150" s="16">
        <f t="shared" si="59"/>
        <v>0</v>
      </c>
      <c r="AT150" s="16">
        <f t="shared" si="60"/>
        <v>6</v>
      </c>
      <c r="AU150" s="16">
        <v>0</v>
      </c>
      <c r="AV150" s="16">
        <v>0.38736645999999997</v>
      </c>
      <c r="AW150" s="16">
        <v>0</v>
      </c>
      <c r="AX150" s="16">
        <v>0</v>
      </c>
      <c r="AY150" s="16">
        <v>0</v>
      </c>
      <c r="AZ150" s="16">
        <v>0</v>
      </c>
      <c r="BA150" s="16">
        <v>6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 t="shared" si="61"/>
        <v>-0.4585241</v>
      </c>
      <c r="BZ150" s="16">
        <f t="shared" si="62"/>
        <v>-54.2060783844189</v>
      </c>
      <c r="CA150" s="2" t="s">
        <v>532</v>
      </c>
    </row>
    <row r="151" spans="1:79" ht="13.5">
      <c r="A151" s="35"/>
      <c r="B151" s="19" t="s">
        <v>167</v>
      </c>
      <c r="C151" s="15"/>
      <c r="D151" s="33">
        <v>0</v>
      </c>
      <c r="E151" s="16">
        <v>0</v>
      </c>
      <c r="F151" s="16">
        <f t="shared" si="49"/>
        <v>0</v>
      </c>
      <c r="G151" s="16">
        <f t="shared" si="50"/>
        <v>0</v>
      </c>
      <c r="H151" s="16">
        <f t="shared" si="51"/>
        <v>0</v>
      </c>
      <c r="I151" s="16">
        <f t="shared" si="52"/>
        <v>0</v>
      </c>
      <c r="J151" s="16">
        <f t="shared" si="53"/>
        <v>0</v>
      </c>
      <c r="K151" s="16">
        <f t="shared" si="54"/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f t="shared" si="55"/>
        <v>0</v>
      </c>
      <c r="AP151" s="16">
        <f t="shared" si="56"/>
        <v>0</v>
      </c>
      <c r="AQ151" s="16">
        <f t="shared" si="57"/>
        <v>0</v>
      </c>
      <c r="AR151" s="16">
        <f t="shared" si="58"/>
        <v>0</v>
      </c>
      <c r="AS151" s="16">
        <f t="shared" si="59"/>
        <v>0</v>
      </c>
      <c r="AT151" s="16">
        <f t="shared" si="60"/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 t="shared" si="61"/>
        <v>0</v>
      </c>
      <c r="BZ151" s="16">
        <v>0</v>
      </c>
      <c r="CA151" s="1">
        <v>0</v>
      </c>
    </row>
    <row r="152" spans="1:79" ht="25.5">
      <c r="A152" s="35"/>
      <c r="B152" s="20" t="s">
        <v>310</v>
      </c>
      <c r="C152" s="15" t="s">
        <v>296</v>
      </c>
      <c r="D152" s="33">
        <v>0.4802955</v>
      </c>
      <c r="E152" s="16">
        <v>0</v>
      </c>
      <c r="F152" s="16">
        <f t="shared" si="49"/>
        <v>0.4802955</v>
      </c>
      <c r="G152" s="16">
        <f t="shared" si="50"/>
        <v>0</v>
      </c>
      <c r="H152" s="16">
        <f t="shared" si="51"/>
        <v>0</v>
      </c>
      <c r="I152" s="16">
        <f t="shared" si="52"/>
        <v>0</v>
      </c>
      <c r="J152" s="16">
        <f t="shared" si="53"/>
        <v>0</v>
      </c>
      <c r="K152" s="16">
        <f t="shared" si="54"/>
        <v>3</v>
      </c>
      <c r="L152" s="16">
        <v>0</v>
      </c>
      <c r="M152" s="16">
        <v>0.4802955</v>
      </c>
      <c r="N152" s="16">
        <v>0</v>
      </c>
      <c r="O152" s="16">
        <v>0</v>
      </c>
      <c r="P152" s="16">
        <v>0</v>
      </c>
      <c r="Q152" s="16">
        <v>0</v>
      </c>
      <c r="R152" s="16">
        <v>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f t="shared" si="55"/>
        <v>0.25351108</v>
      </c>
      <c r="AP152" s="16">
        <f t="shared" si="56"/>
        <v>0</v>
      </c>
      <c r="AQ152" s="16">
        <f t="shared" si="57"/>
        <v>0</v>
      </c>
      <c r="AR152" s="16">
        <f t="shared" si="58"/>
        <v>0</v>
      </c>
      <c r="AS152" s="16">
        <f t="shared" si="59"/>
        <v>0</v>
      </c>
      <c r="AT152" s="16">
        <f t="shared" si="60"/>
        <v>3</v>
      </c>
      <c r="AU152" s="16">
        <v>0</v>
      </c>
      <c r="AV152" s="16">
        <v>0.25351108</v>
      </c>
      <c r="AW152" s="16">
        <v>0</v>
      </c>
      <c r="AX152" s="16">
        <v>0</v>
      </c>
      <c r="AY152" s="16">
        <v>0</v>
      </c>
      <c r="AZ152" s="16">
        <v>0</v>
      </c>
      <c r="BA152" s="16">
        <v>3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f t="shared" si="61"/>
        <v>-0.22678442</v>
      </c>
      <c r="BZ152" s="16">
        <f t="shared" si="62"/>
        <v>-47.21768577885905</v>
      </c>
      <c r="CA152" s="2" t="s">
        <v>532</v>
      </c>
    </row>
    <row r="153" spans="1:79" ht="13.5">
      <c r="A153" s="35"/>
      <c r="B153" s="19" t="s">
        <v>178</v>
      </c>
      <c r="C153" s="15"/>
      <c r="D153" s="33">
        <v>0</v>
      </c>
      <c r="E153" s="16">
        <v>0</v>
      </c>
      <c r="F153" s="16">
        <f t="shared" si="49"/>
        <v>0</v>
      </c>
      <c r="G153" s="16">
        <f t="shared" si="50"/>
        <v>0</v>
      </c>
      <c r="H153" s="16">
        <f t="shared" si="51"/>
        <v>0</v>
      </c>
      <c r="I153" s="16">
        <f t="shared" si="52"/>
        <v>0</v>
      </c>
      <c r="J153" s="16">
        <f t="shared" si="53"/>
        <v>0</v>
      </c>
      <c r="K153" s="16">
        <f t="shared" si="54"/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f t="shared" si="55"/>
        <v>0</v>
      </c>
      <c r="AP153" s="16">
        <f t="shared" si="56"/>
        <v>0</v>
      </c>
      <c r="AQ153" s="16">
        <f t="shared" si="57"/>
        <v>0</v>
      </c>
      <c r="AR153" s="16">
        <f t="shared" si="58"/>
        <v>0</v>
      </c>
      <c r="AS153" s="16">
        <f t="shared" si="59"/>
        <v>0</v>
      </c>
      <c r="AT153" s="16">
        <f t="shared" si="60"/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 t="shared" si="61"/>
        <v>0</v>
      </c>
      <c r="BZ153" s="16">
        <v>0</v>
      </c>
      <c r="CA153" s="1">
        <v>0</v>
      </c>
    </row>
    <row r="154" spans="1:79" ht="25.5">
      <c r="A154" s="35"/>
      <c r="B154" s="20" t="s">
        <v>311</v>
      </c>
      <c r="C154" s="15" t="s">
        <v>296</v>
      </c>
      <c r="D154" s="33">
        <v>0.14098176</v>
      </c>
      <c r="E154" s="16">
        <v>0</v>
      </c>
      <c r="F154" s="16">
        <f t="shared" si="49"/>
        <v>0.14098176</v>
      </c>
      <c r="G154" s="16">
        <f t="shared" si="50"/>
        <v>0</v>
      </c>
      <c r="H154" s="16">
        <f t="shared" si="51"/>
        <v>0</v>
      </c>
      <c r="I154" s="16">
        <f t="shared" si="52"/>
        <v>0</v>
      </c>
      <c r="J154" s="16">
        <f t="shared" si="53"/>
        <v>0</v>
      </c>
      <c r="K154" s="16">
        <f t="shared" si="54"/>
        <v>1</v>
      </c>
      <c r="L154" s="16">
        <v>0</v>
      </c>
      <c r="M154" s="16">
        <v>0.14098176</v>
      </c>
      <c r="N154" s="16">
        <v>0</v>
      </c>
      <c r="O154" s="16">
        <v>0</v>
      </c>
      <c r="P154" s="16">
        <v>0</v>
      </c>
      <c r="Q154" s="16">
        <v>0</v>
      </c>
      <c r="R154" s="16">
        <v>1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f t="shared" si="55"/>
        <v>0.10548532999999999</v>
      </c>
      <c r="AP154" s="16">
        <f t="shared" si="56"/>
        <v>0</v>
      </c>
      <c r="AQ154" s="16">
        <f t="shared" si="57"/>
        <v>0</v>
      </c>
      <c r="AR154" s="16">
        <f t="shared" si="58"/>
        <v>0</v>
      </c>
      <c r="AS154" s="16">
        <f t="shared" si="59"/>
        <v>0</v>
      </c>
      <c r="AT154" s="16">
        <f t="shared" si="60"/>
        <v>1</v>
      </c>
      <c r="AU154" s="16">
        <v>0</v>
      </c>
      <c r="AV154" s="16">
        <v>0.10548532999999999</v>
      </c>
      <c r="AW154" s="16">
        <v>0</v>
      </c>
      <c r="AX154" s="16">
        <v>0</v>
      </c>
      <c r="AY154" s="16">
        <v>0</v>
      </c>
      <c r="AZ154" s="16">
        <v>0</v>
      </c>
      <c r="BA154" s="16">
        <v>1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 t="shared" si="61"/>
        <v>-0.03549643000000002</v>
      </c>
      <c r="BZ154" s="16">
        <f t="shared" si="62"/>
        <v>-25.17803012247827</v>
      </c>
      <c r="CA154" s="2" t="s">
        <v>532</v>
      </c>
    </row>
    <row r="155" spans="1:79" ht="25.5">
      <c r="A155" s="35"/>
      <c r="B155" s="20" t="s">
        <v>312</v>
      </c>
      <c r="C155" s="15" t="s">
        <v>296</v>
      </c>
      <c r="D155" s="33">
        <v>0.13028366</v>
      </c>
      <c r="E155" s="16">
        <v>0</v>
      </c>
      <c r="F155" s="16">
        <f t="shared" si="49"/>
        <v>0.13028366</v>
      </c>
      <c r="G155" s="16">
        <f t="shared" si="50"/>
        <v>0</v>
      </c>
      <c r="H155" s="16">
        <f t="shared" si="51"/>
        <v>0</v>
      </c>
      <c r="I155" s="16">
        <f t="shared" si="52"/>
        <v>0</v>
      </c>
      <c r="J155" s="16">
        <f t="shared" si="53"/>
        <v>0</v>
      </c>
      <c r="K155" s="16">
        <f t="shared" si="54"/>
        <v>2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0.13028366</v>
      </c>
      <c r="U155" s="16">
        <v>0</v>
      </c>
      <c r="V155" s="16">
        <v>0</v>
      </c>
      <c r="W155" s="16">
        <v>0</v>
      </c>
      <c r="X155" s="16">
        <v>0</v>
      </c>
      <c r="Y155" s="16">
        <v>2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f t="shared" si="55"/>
        <v>0.18788239</v>
      </c>
      <c r="AP155" s="16">
        <f t="shared" si="56"/>
        <v>0</v>
      </c>
      <c r="AQ155" s="16">
        <f t="shared" si="57"/>
        <v>0</v>
      </c>
      <c r="AR155" s="16">
        <f t="shared" si="58"/>
        <v>0</v>
      </c>
      <c r="AS155" s="16">
        <f t="shared" si="59"/>
        <v>0</v>
      </c>
      <c r="AT155" s="16">
        <f t="shared" si="60"/>
        <v>2</v>
      </c>
      <c r="AU155" s="16">
        <v>0</v>
      </c>
      <c r="AV155" s="16">
        <v>0.18788239</v>
      </c>
      <c r="AW155" s="16">
        <v>0</v>
      </c>
      <c r="AX155" s="16">
        <v>0</v>
      </c>
      <c r="AY155" s="16">
        <v>0</v>
      </c>
      <c r="AZ155" s="16">
        <v>0</v>
      </c>
      <c r="BA155" s="16">
        <v>2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 t="shared" si="61"/>
        <v>0.057598730000000015</v>
      </c>
      <c r="BZ155" s="16">
        <f t="shared" si="62"/>
        <v>44.21024862212193</v>
      </c>
      <c r="CA155" s="2" t="s">
        <v>532</v>
      </c>
    </row>
    <row r="156" spans="1:79" ht="13.5">
      <c r="A156" s="35"/>
      <c r="B156" s="19" t="s">
        <v>224</v>
      </c>
      <c r="C156" s="15"/>
      <c r="D156" s="33">
        <v>0</v>
      </c>
      <c r="E156" s="16">
        <v>0</v>
      </c>
      <c r="F156" s="16">
        <f t="shared" si="49"/>
        <v>0</v>
      </c>
      <c r="G156" s="16">
        <f t="shared" si="50"/>
        <v>0</v>
      </c>
      <c r="H156" s="16">
        <f t="shared" si="51"/>
        <v>0</v>
      </c>
      <c r="I156" s="16">
        <f t="shared" si="52"/>
        <v>0</v>
      </c>
      <c r="J156" s="16">
        <f t="shared" si="53"/>
        <v>0</v>
      </c>
      <c r="K156" s="16">
        <f t="shared" si="54"/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f t="shared" si="55"/>
        <v>0</v>
      </c>
      <c r="AP156" s="16">
        <f t="shared" si="56"/>
        <v>0</v>
      </c>
      <c r="AQ156" s="16">
        <f t="shared" si="57"/>
        <v>0</v>
      </c>
      <c r="AR156" s="16">
        <f t="shared" si="58"/>
        <v>0</v>
      </c>
      <c r="AS156" s="16">
        <f t="shared" si="59"/>
        <v>0</v>
      </c>
      <c r="AT156" s="16">
        <f t="shared" si="60"/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f t="shared" si="61"/>
        <v>0</v>
      </c>
      <c r="BZ156" s="16">
        <v>0</v>
      </c>
      <c r="CA156" s="1">
        <v>0</v>
      </c>
    </row>
    <row r="157" spans="1:79" ht="25.5">
      <c r="A157" s="35"/>
      <c r="B157" s="20" t="s">
        <v>313</v>
      </c>
      <c r="C157" s="15" t="s">
        <v>296</v>
      </c>
      <c r="D157" s="33">
        <v>0.13028366</v>
      </c>
      <c r="E157" s="16">
        <v>0</v>
      </c>
      <c r="F157" s="16">
        <f t="shared" si="49"/>
        <v>0.13028366</v>
      </c>
      <c r="G157" s="16">
        <f t="shared" si="50"/>
        <v>0</v>
      </c>
      <c r="H157" s="16">
        <f t="shared" si="51"/>
        <v>0</v>
      </c>
      <c r="I157" s="16">
        <f t="shared" si="52"/>
        <v>0</v>
      </c>
      <c r="J157" s="16">
        <f t="shared" si="53"/>
        <v>0</v>
      </c>
      <c r="K157" s="16">
        <f t="shared" si="54"/>
        <v>2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0.13028366</v>
      </c>
      <c r="U157" s="16">
        <v>0</v>
      </c>
      <c r="V157" s="16">
        <v>0</v>
      </c>
      <c r="W157" s="16">
        <v>0</v>
      </c>
      <c r="X157" s="16">
        <v>0</v>
      </c>
      <c r="Y157" s="16">
        <v>2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f t="shared" si="55"/>
        <v>0.15005386</v>
      </c>
      <c r="AP157" s="16">
        <f t="shared" si="56"/>
        <v>0</v>
      </c>
      <c r="AQ157" s="16">
        <f t="shared" si="57"/>
        <v>0</v>
      </c>
      <c r="AR157" s="16">
        <f t="shared" si="58"/>
        <v>0</v>
      </c>
      <c r="AS157" s="16">
        <f t="shared" si="59"/>
        <v>0</v>
      </c>
      <c r="AT157" s="16">
        <f t="shared" si="60"/>
        <v>2</v>
      </c>
      <c r="AU157" s="16">
        <v>0</v>
      </c>
      <c r="AV157" s="16">
        <v>0.15005386</v>
      </c>
      <c r="AW157" s="16">
        <v>0</v>
      </c>
      <c r="AX157" s="16">
        <v>0</v>
      </c>
      <c r="AY157" s="16">
        <v>0</v>
      </c>
      <c r="AZ157" s="16">
        <v>0</v>
      </c>
      <c r="BA157" s="16">
        <v>2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 t="shared" si="61"/>
        <v>0.019770200000000016</v>
      </c>
      <c r="BZ157" s="16">
        <f t="shared" si="62"/>
        <v>15.174734882332915</v>
      </c>
      <c r="CA157" s="2" t="s">
        <v>532</v>
      </c>
    </row>
    <row r="158" spans="1:79" ht="13.5">
      <c r="A158" s="35"/>
      <c r="B158" s="19" t="s">
        <v>225</v>
      </c>
      <c r="C158" s="15"/>
      <c r="D158" s="33">
        <v>0</v>
      </c>
      <c r="E158" s="16">
        <v>0</v>
      </c>
      <c r="F158" s="16">
        <f t="shared" si="49"/>
        <v>0</v>
      </c>
      <c r="G158" s="16">
        <f t="shared" si="50"/>
        <v>0</v>
      </c>
      <c r="H158" s="16">
        <f t="shared" si="51"/>
        <v>0</v>
      </c>
      <c r="I158" s="16">
        <f t="shared" si="52"/>
        <v>0</v>
      </c>
      <c r="J158" s="16">
        <f t="shared" si="53"/>
        <v>0</v>
      </c>
      <c r="K158" s="16">
        <f t="shared" si="54"/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f t="shared" si="55"/>
        <v>0</v>
      </c>
      <c r="AP158" s="16">
        <f t="shared" si="56"/>
        <v>0</v>
      </c>
      <c r="AQ158" s="16">
        <f t="shared" si="57"/>
        <v>0</v>
      </c>
      <c r="AR158" s="16">
        <f t="shared" si="58"/>
        <v>0</v>
      </c>
      <c r="AS158" s="16">
        <f t="shared" si="59"/>
        <v>0</v>
      </c>
      <c r="AT158" s="16">
        <f t="shared" si="60"/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 t="shared" si="61"/>
        <v>0</v>
      </c>
      <c r="BZ158" s="16">
        <v>0</v>
      </c>
      <c r="CA158" s="1">
        <v>0</v>
      </c>
    </row>
    <row r="159" spans="1:79" ht="25.5">
      <c r="A159" s="35"/>
      <c r="B159" s="20" t="s">
        <v>314</v>
      </c>
      <c r="C159" s="15" t="s">
        <v>296</v>
      </c>
      <c r="D159" s="33">
        <v>0.14098176</v>
      </c>
      <c r="E159" s="16">
        <v>0</v>
      </c>
      <c r="F159" s="16">
        <f t="shared" si="49"/>
        <v>0.14098176</v>
      </c>
      <c r="G159" s="16">
        <f t="shared" si="50"/>
        <v>0</v>
      </c>
      <c r="H159" s="16">
        <f t="shared" si="51"/>
        <v>0</v>
      </c>
      <c r="I159" s="16">
        <f t="shared" si="52"/>
        <v>0</v>
      </c>
      <c r="J159" s="16">
        <f t="shared" si="53"/>
        <v>0</v>
      </c>
      <c r="K159" s="16">
        <f t="shared" si="54"/>
        <v>1</v>
      </c>
      <c r="L159" s="16">
        <v>0</v>
      </c>
      <c r="M159" s="16">
        <v>0.14098176</v>
      </c>
      <c r="N159" s="16">
        <v>0</v>
      </c>
      <c r="O159" s="16">
        <v>0</v>
      </c>
      <c r="P159" s="16">
        <v>0</v>
      </c>
      <c r="Q159" s="16">
        <v>0</v>
      </c>
      <c r="R159" s="16">
        <v>1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f t="shared" si="55"/>
        <v>0.04707595</v>
      </c>
      <c r="AP159" s="16">
        <f t="shared" si="56"/>
        <v>0</v>
      </c>
      <c r="AQ159" s="16">
        <f t="shared" si="57"/>
        <v>0</v>
      </c>
      <c r="AR159" s="16">
        <f t="shared" si="58"/>
        <v>0</v>
      </c>
      <c r="AS159" s="16">
        <f t="shared" si="59"/>
        <v>0</v>
      </c>
      <c r="AT159" s="16">
        <f t="shared" si="60"/>
        <v>1</v>
      </c>
      <c r="AU159" s="16">
        <v>0</v>
      </c>
      <c r="AV159" s="16">
        <v>0.04707595</v>
      </c>
      <c r="AW159" s="16">
        <v>0</v>
      </c>
      <c r="AX159" s="16">
        <v>0</v>
      </c>
      <c r="AY159" s="16">
        <v>0</v>
      </c>
      <c r="AZ159" s="16">
        <v>0</v>
      </c>
      <c r="BA159" s="16">
        <v>1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 t="shared" si="61"/>
        <v>-0.09390581</v>
      </c>
      <c r="BZ159" s="16">
        <f t="shared" si="62"/>
        <v>-66.60848183481323</v>
      </c>
      <c r="CA159" s="2" t="s">
        <v>532</v>
      </c>
    </row>
    <row r="160" spans="1:79" ht="12.75">
      <c r="A160" s="35"/>
      <c r="B160" s="20" t="s">
        <v>315</v>
      </c>
      <c r="C160" s="15" t="s">
        <v>296</v>
      </c>
      <c r="D160" s="33">
        <v>0.06514183</v>
      </c>
      <c r="E160" s="16">
        <v>0</v>
      </c>
      <c r="F160" s="16">
        <f t="shared" si="49"/>
        <v>0.06514183</v>
      </c>
      <c r="G160" s="16">
        <f t="shared" si="50"/>
        <v>0</v>
      </c>
      <c r="H160" s="16">
        <f t="shared" si="51"/>
        <v>0</v>
      </c>
      <c r="I160" s="16">
        <f t="shared" si="52"/>
        <v>0</v>
      </c>
      <c r="J160" s="16">
        <f t="shared" si="53"/>
        <v>0</v>
      </c>
      <c r="K160" s="16">
        <f t="shared" si="54"/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0.06514183</v>
      </c>
      <c r="U160" s="16">
        <v>0</v>
      </c>
      <c r="V160" s="16">
        <v>0</v>
      </c>
      <c r="W160" s="16">
        <v>0</v>
      </c>
      <c r="X160" s="16">
        <v>0</v>
      </c>
      <c r="Y160" s="16">
        <v>1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f t="shared" si="55"/>
        <v>0.06575844</v>
      </c>
      <c r="AP160" s="16">
        <f t="shared" si="56"/>
        <v>0</v>
      </c>
      <c r="AQ160" s="16">
        <f t="shared" si="57"/>
        <v>0</v>
      </c>
      <c r="AR160" s="16">
        <f t="shared" si="58"/>
        <v>0</v>
      </c>
      <c r="AS160" s="16">
        <f t="shared" si="59"/>
        <v>0</v>
      </c>
      <c r="AT160" s="16">
        <f t="shared" si="60"/>
        <v>1</v>
      </c>
      <c r="AU160" s="16">
        <v>0</v>
      </c>
      <c r="AV160" s="16">
        <v>0.06575844</v>
      </c>
      <c r="AW160" s="16">
        <v>0</v>
      </c>
      <c r="AX160" s="16">
        <v>0</v>
      </c>
      <c r="AY160" s="16">
        <v>0</v>
      </c>
      <c r="AZ160" s="16">
        <v>0</v>
      </c>
      <c r="BA160" s="16">
        <v>1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f t="shared" si="61"/>
        <v>0.0006166100000000035</v>
      </c>
      <c r="BZ160" s="16">
        <f t="shared" si="62"/>
        <v>0.9465653636073833</v>
      </c>
      <c r="CA160" s="1">
        <v>0</v>
      </c>
    </row>
    <row r="161" spans="1:79" ht="38.25">
      <c r="A161" s="34" t="s">
        <v>162</v>
      </c>
      <c r="B161" s="23" t="s">
        <v>170</v>
      </c>
      <c r="C161" s="24" t="s">
        <v>316</v>
      </c>
      <c r="D161" s="33">
        <v>0.9524691999999999</v>
      </c>
      <c r="E161" s="16">
        <v>0</v>
      </c>
      <c r="F161" s="16">
        <f t="shared" si="49"/>
        <v>0.9524691999999999</v>
      </c>
      <c r="G161" s="16">
        <f t="shared" si="50"/>
        <v>0</v>
      </c>
      <c r="H161" s="16">
        <f t="shared" si="51"/>
        <v>0</v>
      </c>
      <c r="I161" s="16">
        <f t="shared" si="52"/>
        <v>0</v>
      </c>
      <c r="J161" s="16">
        <f t="shared" si="53"/>
        <v>0</v>
      </c>
      <c r="K161" s="16">
        <f t="shared" si="54"/>
        <v>17</v>
      </c>
      <c r="L161" s="16">
        <v>0</v>
      </c>
      <c r="M161" s="16">
        <v>0.9524691999999999</v>
      </c>
      <c r="N161" s="16">
        <v>0</v>
      </c>
      <c r="O161" s="16">
        <v>0</v>
      </c>
      <c r="P161" s="16">
        <v>0</v>
      </c>
      <c r="Q161" s="16">
        <v>0</v>
      </c>
      <c r="R161" s="16">
        <v>17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f t="shared" si="55"/>
        <v>0.95631413</v>
      </c>
      <c r="AP161" s="16">
        <f t="shared" si="56"/>
        <v>0</v>
      </c>
      <c r="AQ161" s="16">
        <f t="shared" si="57"/>
        <v>0</v>
      </c>
      <c r="AR161" s="16">
        <f t="shared" si="58"/>
        <v>0</v>
      </c>
      <c r="AS161" s="16">
        <f t="shared" si="59"/>
        <v>0</v>
      </c>
      <c r="AT161" s="16">
        <f t="shared" si="60"/>
        <v>17</v>
      </c>
      <c r="AU161" s="16">
        <v>0</v>
      </c>
      <c r="AV161" s="16">
        <v>0.95631413</v>
      </c>
      <c r="AW161" s="16">
        <v>0</v>
      </c>
      <c r="AX161" s="16">
        <v>0</v>
      </c>
      <c r="AY161" s="16">
        <v>0</v>
      </c>
      <c r="AZ161" s="16">
        <v>0</v>
      </c>
      <c r="BA161" s="16">
        <v>17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 t="shared" si="61"/>
        <v>0.0038449300000000797</v>
      </c>
      <c r="BZ161" s="16">
        <f t="shared" si="62"/>
        <v>0.4036802449885078</v>
      </c>
      <c r="CA161" s="1">
        <v>0</v>
      </c>
    </row>
    <row r="162" spans="1:79" ht="13.5">
      <c r="A162" s="35"/>
      <c r="B162" s="19" t="s">
        <v>177</v>
      </c>
      <c r="C162" s="24"/>
      <c r="D162" s="33">
        <v>0</v>
      </c>
      <c r="E162" s="16">
        <v>0</v>
      </c>
      <c r="F162" s="16">
        <f t="shared" si="49"/>
        <v>0</v>
      </c>
      <c r="G162" s="16">
        <f t="shared" si="50"/>
        <v>0</v>
      </c>
      <c r="H162" s="16">
        <f t="shared" si="51"/>
        <v>0</v>
      </c>
      <c r="I162" s="16">
        <f t="shared" si="52"/>
        <v>0</v>
      </c>
      <c r="J162" s="16">
        <f t="shared" si="53"/>
        <v>0</v>
      </c>
      <c r="K162" s="16">
        <f t="shared" si="54"/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f t="shared" si="55"/>
        <v>0</v>
      </c>
      <c r="AP162" s="16">
        <f t="shared" si="56"/>
        <v>0</v>
      </c>
      <c r="AQ162" s="16">
        <f t="shared" si="57"/>
        <v>0</v>
      </c>
      <c r="AR162" s="16">
        <f t="shared" si="58"/>
        <v>0</v>
      </c>
      <c r="AS162" s="16">
        <f t="shared" si="59"/>
        <v>0</v>
      </c>
      <c r="AT162" s="16">
        <f t="shared" si="60"/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 t="shared" si="61"/>
        <v>0</v>
      </c>
      <c r="BZ162" s="16">
        <v>0</v>
      </c>
      <c r="CA162" s="1">
        <v>0</v>
      </c>
    </row>
    <row r="163" spans="1:79" ht="25.5">
      <c r="A163" s="35"/>
      <c r="B163" s="20" t="s">
        <v>317</v>
      </c>
      <c r="C163" s="24" t="s">
        <v>318</v>
      </c>
      <c r="D163" s="33">
        <v>0.4482208</v>
      </c>
      <c r="E163" s="16">
        <v>0</v>
      </c>
      <c r="F163" s="16">
        <f t="shared" si="49"/>
        <v>0.4482208</v>
      </c>
      <c r="G163" s="16">
        <f t="shared" si="50"/>
        <v>0</v>
      </c>
      <c r="H163" s="16">
        <f t="shared" si="51"/>
        <v>0</v>
      </c>
      <c r="I163" s="16">
        <f t="shared" si="52"/>
        <v>0</v>
      </c>
      <c r="J163" s="16">
        <f t="shared" si="53"/>
        <v>0</v>
      </c>
      <c r="K163" s="16">
        <f t="shared" si="54"/>
        <v>8</v>
      </c>
      <c r="L163" s="16">
        <v>0</v>
      </c>
      <c r="M163" s="16">
        <v>0.4482208</v>
      </c>
      <c r="N163" s="16">
        <v>0</v>
      </c>
      <c r="O163" s="16">
        <v>0</v>
      </c>
      <c r="P163" s="16">
        <v>0</v>
      </c>
      <c r="Q163" s="16">
        <v>0</v>
      </c>
      <c r="R163" s="16">
        <v>8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f t="shared" si="55"/>
        <v>0.45005186</v>
      </c>
      <c r="AP163" s="16">
        <f t="shared" si="56"/>
        <v>0</v>
      </c>
      <c r="AQ163" s="16">
        <f t="shared" si="57"/>
        <v>0</v>
      </c>
      <c r="AR163" s="16">
        <f t="shared" si="58"/>
        <v>0</v>
      </c>
      <c r="AS163" s="16">
        <f t="shared" si="59"/>
        <v>0</v>
      </c>
      <c r="AT163" s="16">
        <f t="shared" si="60"/>
        <v>8</v>
      </c>
      <c r="AU163" s="16">
        <v>0</v>
      </c>
      <c r="AV163" s="16">
        <v>0.45005186</v>
      </c>
      <c r="AW163" s="16">
        <v>0</v>
      </c>
      <c r="AX163" s="16">
        <v>0</v>
      </c>
      <c r="AY163" s="16">
        <v>0</v>
      </c>
      <c r="AZ163" s="16">
        <v>0</v>
      </c>
      <c r="BA163" s="16">
        <v>8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f t="shared" si="61"/>
        <v>0.001831060000000051</v>
      </c>
      <c r="BZ163" s="16">
        <f t="shared" si="62"/>
        <v>0.40851740927686775</v>
      </c>
      <c r="CA163" s="1">
        <v>0</v>
      </c>
    </row>
    <row r="164" spans="1:79" ht="25.5">
      <c r="A164" s="35"/>
      <c r="B164" s="20" t="s">
        <v>319</v>
      </c>
      <c r="C164" s="24" t="s">
        <v>318</v>
      </c>
      <c r="D164" s="33">
        <v>0.2241104</v>
      </c>
      <c r="E164" s="16">
        <v>0</v>
      </c>
      <c r="F164" s="16">
        <f t="shared" si="49"/>
        <v>0.2241104</v>
      </c>
      <c r="G164" s="16">
        <f t="shared" si="50"/>
        <v>0</v>
      </c>
      <c r="H164" s="16">
        <f t="shared" si="51"/>
        <v>0</v>
      </c>
      <c r="I164" s="16">
        <f t="shared" si="52"/>
        <v>0</v>
      </c>
      <c r="J164" s="16">
        <f t="shared" si="53"/>
        <v>0</v>
      </c>
      <c r="K164" s="16">
        <f t="shared" si="54"/>
        <v>4</v>
      </c>
      <c r="L164" s="16">
        <v>0</v>
      </c>
      <c r="M164" s="16">
        <v>0.2241104</v>
      </c>
      <c r="N164" s="16">
        <v>0</v>
      </c>
      <c r="O164" s="16">
        <v>0</v>
      </c>
      <c r="P164" s="16">
        <v>0</v>
      </c>
      <c r="Q164" s="16">
        <v>0</v>
      </c>
      <c r="R164" s="16">
        <v>4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f t="shared" si="55"/>
        <v>0.22584847000000002</v>
      </c>
      <c r="AP164" s="16">
        <f t="shared" si="56"/>
        <v>0</v>
      </c>
      <c r="AQ164" s="16">
        <f t="shared" si="57"/>
        <v>0</v>
      </c>
      <c r="AR164" s="16">
        <f t="shared" si="58"/>
        <v>0</v>
      </c>
      <c r="AS164" s="16">
        <f t="shared" si="59"/>
        <v>0</v>
      </c>
      <c r="AT164" s="16">
        <f t="shared" si="60"/>
        <v>4</v>
      </c>
      <c r="AU164" s="16">
        <v>0</v>
      </c>
      <c r="AV164" s="16">
        <v>0.22584847000000002</v>
      </c>
      <c r="AW164" s="16">
        <v>0</v>
      </c>
      <c r="AX164" s="16">
        <v>0</v>
      </c>
      <c r="AY164" s="16">
        <v>0</v>
      </c>
      <c r="AZ164" s="16">
        <v>0</v>
      </c>
      <c r="BA164" s="16">
        <v>4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f t="shared" si="61"/>
        <v>0.001738070000000036</v>
      </c>
      <c r="BZ164" s="16">
        <f t="shared" si="62"/>
        <v>0.7755418757898054</v>
      </c>
      <c r="CA164" s="1">
        <v>0</v>
      </c>
    </row>
    <row r="165" spans="1:79" ht="25.5">
      <c r="A165" s="35"/>
      <c r="B165" s="20" t="s">
        <v>320</v>
      </c>
      <c r="C165" s="24" t="s">
        <v>318</v>
      </c>
      <c r="D165" s="33">
        <v>0.1680828</v>
      </c>
      <c r="E165" s="16">
        <v>0</v>
      </c>
      <c r="F165" s="16">
        <f t="shared" si="49"/>
        <v>0.1680828</v>
      </c>
      <c r="G165" s="16">
        <f t="shared" si="50"/>
        <v>0</v>
      </c>
      <c r="H165" s="16">
        <f t="shared" si="51"/>
        <v>0</v>
      </c>
      <c r="I165" s="16">
        <f t="shared" si="52"/>
        <v>0</v>
      </c>
      <c r="J165" s="16">
        <f t="shared" si="53"/>
        <v>0</v>
      </c>
      <c r="K165" s="16">
        <f t="shared" si="54"/>
        <v>3</v>
      </c>
      <c r="L165" s="16">
        <v>0</v>
      </c>
      <c r="M165" s="16">
        <v>0.1680828</v>
      </c>
      <c r="N165" s="16">
        <v>0</v>
      </c>
      <c r="O165" s="16">
        <v>0</v>
      </c>
      <c r="P165" s="16">
        <v>0</v>
      </c>
      <c r="Q165" s="16">
        <v>0</v>
      </c>
      <c r="R165" s="16">
        <v>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f t="shared" si="55"/>
        <v>0.16830679999999998</v>
      </c>
      <c r="AP165" s="16">
        <f t="shared" si="56"/>
        <v>0</v>
      </c>
      <c r="AQ165" s="16">
        <f t="shared" si="57"/>
        <v>0</v>
      </c>
      <c r="AR165" s="16">
        <f t="shared" si="58"/>
        <v>0</v>
      </c>
      <c r="AS165" s="16">
        <f t="shared" si="59"/>
        <v>0</v>
      </c>
      <c r="AT165" s="16">
        <f t="shared" si="60"/>
        <v>3</v>
      </c>
      <c r="AU165" s="16">
        <v>0</v>
      </c>
      <c r="AV165" s="16">
        <v>0.16830679999999998</v>
      </c>
      <c r="AW165" s="16">
        <v>0</v>
      </c>
      <c r="AX165" s="16">
        <v>0</v>
      </c>
      <c r="AY165" s="16">
        <v>0</v>
      </c>
      <c r="AZ165" s="16">
        <v>0</v>
      </c>
      <c r="BA165" s="16">
        <v>3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f t="shared" si="61"/>
        <v>0.00022399999999997422</v>
      </c>
      <c r="BZ165" s="16">
        <f t="shared" si="62"/>
        <v>0.13326765141940414</v>
      </c>
      <c r="CA165" s="1">
        <v>0</v>
      </c>
    </row>
    <row r="166" spans="1:79" ht="12.75">
      <c r="A166" s="35"/>
      <c r="B166" s="20" t="s">
        <v>321</v>
      </c>
      <c r="C166" s="24" t="s">
        <v>318</v>
      </c>
      <c r="D166" s="33">
        <v>0.1120552</v>
      </c>
      <c r="E166" s="16">
        <v>0</v>
      </c>
      <c r="F166" s="16">
        <f t="shared" si="49"/>
        <v>0.1120552</v>
      </c>
      <c r="G166" s="16">
        <f t="shared" si="50"/>
        <v>0</v>
      </c>
      <c r="H166" s="16">
        <f t="shared" si="51"/>
        <v>0</v>
      </c>
      <c r="I166" s="16">
        <f t="shared" si="52"/>
        <v>0</v>
      </c>
      <c r="J166" s="16">
        <f t="shared" si="53"/>
        <v>0</v>
      </c>
      <c r="K166" s="16">
        <f t="shared" si="54"/>
        <v>2</v>
      </c>
      <c r="L166" s="16">
        <v>0</v>
      </c>
      <c r="M166" s="16">
        <v>0.1120552</v>
      </c>
      <c r="N166" s="16">
        <v>0</v>
      </c>
      <c r="O166" s="16">
        <v>0</v>
      </c>
      <c r="P166" s="16">
        <v>0</v>
      </c>
      <c r="Q166" s="16">
        <v>0</v>
      </c>
      <c r="R166" s="16">
        <v>2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f t="shared" si="55"/>
        <v>0.11210699999999998</v>
      </c>
      <c r="AP166" s="16">
        <f t="shared" si="56"/>
        <v>0</v>
      </c>
      <c r="AQ166" s="16">
        <f t="shared" si="57"/>
        <v>0</v>
      </c>
      <c r="AR166" s="16">
        <f t="shared" si="58"/>
        <v>0</v>
      </c>
      <c r="AS166" s="16">
        <f t="shared" si="59"/>
        <v>0</v>
      </c>
      <c r="AT166" s="16">
        <f t="shared" si="60"/>
        <v>2</v>
      </c>
      <c r="AU166" s="16">
        <v>0</v>
      </c>
      <c r="AV166" s="16">
        <v>0.11210699999999998</v>
      </c>
      <c r="AW166" s="16">
        <v>0</v>
      </c>
      <c r="AX166" s="16">
        <v>0</v>
      </c>
      <c r="AY166" s="16">
        <v>0</v>
      </c>
      <c r="AZ166" s="16">
        <v>0</v>
      </c>
      <c r="BA166" s="16">
        <v>2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f t="shared" si="61"/>
        <v>5.179999999999074E-05</v>
      </c>
      <c r="BZ166" s="16">
        <f t="shared" si="62"/>
        <v>0.04622721658610287</v>
      </c>
      <c r="CA166" s="1">
        <v>0</v>
      </c>
    </row>
    <row r="167" spans="1:79" ht="25.5">
      <c r="A167" s="34" t="s">
        <v>162</v>
      </c>
      <c r="B167" s="23" t="s">
        <v>171</v>
      </c>
      <c r="C167" s="24" t="s">
        <v>322</v>
      </c>
      <c r="D167" s="33">
        <v>2.2394540000000003</v>
      </c>
      <c r="E167" s="16">
        <v>0</v>
      </c>
      <c r="F167" s="16">
        <f t="shared" si="49"/>
        <v>2.2394540000000003</v>
      </c>
      <c r="G167" s="16">
        <f t="shared" si="50"/>
        <v>0</v>
      </c>
      <c r="H167" s="16">
        <f t="shared" si="51"/>
        <v>0</v>
      </c>
      <c r="I167" s="16">
        <f t="shared" si="52"/>
        <v>0</v>
      </c>
      <c r="J167" s="16">
        <f t="shared" si="53"/>
        <v>0</v>
      </c>
      <c r="K167" s="16">
        <f t="shared" si="54"/>
        <v>16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1.695756</v>
      </c>
      <c r="U167" s="16">
        <v>0</v>
      </c>
      <c r="V167" s="16">
        <v>0</v>
      </c>
      <c r="W167" s="16">
        <v>0</v>
      </c>
      <c r="X167" s="16">
        <v>0</v>
      </c>
      <c r="Y167" s="16">
        <v>12</v>
      </c>
      <c r="Z167" s="16">
        <v>0</v>
      </c>
      <c r="AA167" s="16">
        <v>0.543698</v>
      </c>
      <c r="AB167" s="16">
        <v>0</v>
      </c>
      <c r="AC167" s="16">
        <v>0</v>
      </c>
      <c r="AD167" s="16">
        <v>0</v>
      </c>
      <c r="AE167" s="16">
        <v>0</v>
      </c>
      <c r="AF167" s="16">
        <v>4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f t="shared" si="55"/>
        <v>2.19700557</v>
      </c>
      <c r="AP167" s="16">
        <f t="shared" si="56"/>
        <v>0</v>
      </c>
      <c r="AQ167" s="16">
        <f t="shared" si="57"/>
        <v>0</v>
      </c>
      <c r="AR167" s="16">
        <f t="shared" si="58"/>
        <v>0</v>
      </c>
      <c r="AS167" s="16">
        <f t="shared" si="59"/>
        <v>0</v>
      </c>
      <c r="AT167" s="16">
        <f t="shared" si="60"/>
        <v>16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2.19700557</v>
      </c>
      <c r="BD167" s="16">
        <v>0</v>
      </c>
      <c r="BE167" s="16">
        <v>0</v>
      </c>
      <c r="BF167" s="16">
        <v>0</v>
      </c>
      <c r="BG167" s="16">
        <v>0</v>
      </c>
      <c r="BH167" s="16">
        <v>16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 t="shared" si="61"/>
        <v>-0.042448430000000315</v>
      </c>
      <c r="BZ167" s="16">
        <f t="shared" si="62"/>
        <v>-1.8954812199759543</v>
      </c>
      <c r="CA167" s="1">
        <v>0</v>
      </c>
    </row>
    <row r="168" spans="1:79" ht="13.5">
      <c r="A168" s="35"/>
      <c r="B168" s="19" t="s">
        <v>177</v>
      </c>
      <c r="C168" s="24"/>
      <c r="D168" s="33">
        <v>0</v>
      </c>
      <c r="E168" s="16">
        <v>0</v>
      </c>
      <c r="F168" s="16">
        <f t="shared" si="49"/>
        <v>0</v>
      </c>
      <c r="G168" s="16">
        <f t="shared" si="50"/>
        <v>0</v>
      </c>
      <c r="H168" s="16">
        <f t="shared" si="51"/>
        <v>0</v>
      </c>
      <c r="I168" s="16">
        <f t="shared" si="52"/>
        <v>0</v>
      </c>
      <c r="J168" s="16">
        <f t="shared" si="53"/>
        <v>0</v>
      </c>
      <c r="K168" s="16">
        <f t="shared" si="54"/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f t="shared" si="55"/>
        <v>0</v>
      </c>
      <c r="AP168" s="16">
        <f t="shared" si="56"/>
        <v>0</v>
      </c>
      <c r="AQ168" s="16">
        <f t="shared" si="57"/>
        <v>0</v>
      </c>
      <c r="AR168" s="16">
        <f t="shared" si="58"/>
        <v>0</v>
      </c>
      <c r="AS168" s="16">
        <f t="shared" si="59"/>
        <v>0</v>
      </c>
      <c r="AT168" s="16">
        <f t="shared" si="60"/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0</v>
      </c>
      <c r="BY168" s="16">
        <f t="shared" si="61"/>
        <v>0</v>
      </c>
      <c r="BZ168" s="16">
        <v>0</v>
      </c>
      <c r="CA168" s="1">
        <v>0</v>
      </c>
    </row>
    <row r="169" spans="1:79" ht="38.25">
      <c r="A169" s="35"/>
      <c r="B169" s="20" t="s">
        <v>323</v>
      </c>
      <c r="C169" s="24" t="s">
        <v>324</v>
      </c>
      <c r="D169" s="33">
        <v>0.706565</v>
      </c>
      <c r="E169" s="16">
        <v>0</v>
      </c>
      <c r="F169" s="16">
        <f t="shared" si="49"/>
        <v>0.706565</v>
      </c>
      <c r="G169" s="16">
        <f t="shared" si="50"/>
        <v>0</v>
      </c>
      <c r="H169" s="16">
        <f t="shared" si="51"/>
        <v>0</v>
      </c>
      <c r="I169" s="16">
        <f t="shared" si="52"/>
        <v>0</v>
      </c>
      <c r="J169" s="16">
        <f t="shared" si="53"/>
        <v>0</v>
      </c>
      <c r="K169" s="16">
        <f t="shared" si="54"/>
        <v>5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0.706565</v>
      </c>
      <c r="U169" s="16">
        <v>0</v>
      </c>
      <c r="V169" s="16">
        <v>0</v>
      </c>
      <c r="W169" s="16">
        <v>0</v>
      </c>
      <c r="X169" s="16">
        <v>0</v>
      </c>
      <c r="Y169" s="16">
        <v>5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f t="shared" si="55"/>
        <v>0.71039385</v>
      </c>
      <c r="AP169" s="16">
        <f t="shared" si="56"/>
        <v>0</v>
      </c>
      <c r="AQ169" s="16">
        <f t="shared" si="57"/>
        <v>0</v>
      </c>
      <c r="AR169" s="16">
        <f t="shared" si="58"/>
        <v>0</v>
      </c>
      <c r="AS169" s="16">
        <f t="shared" si="59"/>
        <v>0</v>
      </c>
      <c r="AT169" s="16">
        <f t="shared" si="60"/>
        <v>5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0.71039385</v>
      </c>
      <c r="BD169" s="16">
        <v>0</v>
      </c>
      <c r="BE169" s="16">
        <v>0</v>
      </c>
      <c r="BF169" s="16">
        <v>0</v>
      </c>
      <c r="BG169" s="16">
        <v>0</v>
      </c>
      <c r="BH169" s="16">
        <v>5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0</v>
      </c>
      <c r="BY169" s="16">
        <f t="shared" si="61"/>
        <v>0.0038288499999999948</v>
      </c>
      <c r="BZ169" s="16">
        <f t="shared" si="62"/>
        <v>0.5418963577307105</v>
      </c>
      <c r="CA169" s="1">
        <v>0</v>
      </c>
    </row>
    <row r="170" spans="1:79" ht="38.25">
      <c r="A170" s="35"/>
      <c r="B170" s="20" t="s">
        <v>325</v>
      </c>
      <c r="C170" s="24" t="s">
        <v>324</v>
      </c>
      <c r="D170" s="33">
        <v>0.282626</v>
      </c>
      <c r="E170" s="16">
        <v>0</v>
      </c>
      <c r="F170" s="16">
        <f t="shared" si="49"/>
        <v>0.282626</v>
      </c>
      <c r="G170" s="16">
        <f t="shared" si="50"/>
        <v>0</v>
      </c>
      <c r="H170" s="16">
        <f t="shared" si="51"/>
        <v>0</v>
      </c>
      <c r="I170" s="16">
        <f t="shared" si="52"/>
        <v>0</v>
      </c>
      <c r="J170" s="16">
        <f t="shared" si="53"/>
        <v>0</v>
      </c>
      <c r="K170" s="16">
        <f t="shared" si="54"/>
        <v>2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0.282626</v>
      </c>
      <c r="U170" s="16">
        <v>0</v>
      </c>
      <c r="V170" s="16">
        <v>0</v>
      </c>
      <c r="W170" s="16">
        <v>0</v>
      </c>
      <c r="X170" s="16">
        <v>0</v>
      </c>
      <c r="Y170" s="16">
        <v>2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f t="shared" si="55"/>
        <v>0.2875273</v>
      </c>
      <c r="AP170" s="16">
        <f t="shared" si="56"/>
        <v>0</v>
      </c>
      <c r="AQ170" s="16">
        <f t="shared" si="57"/>
        <v>0</v>
      </c>
      <c r="AR170" s="16">
        <f t="shared" si="58"/>
        <v>0</v>
      </c>
      <c r="AS170" s="16">
        <f t="shared" si="59"/>
        <v>0</v>
      </c>
      <c r="AT170" s="16">
        <f t="shared" si="60"/>
        <v>2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0.2875273</v>
      </c>
      <c r="BD170" s="16">
        <v>0</v>
      </c>
      <c r="BE170" s="16">
        <v>0</v>
      </c>
      <c r="BF170" s="16">
        <v>0</v>
      </c>
      <c r="BG170" s="16">
        <v>0</v>
      </c>
      <c r="BH170" s="16">
        <v>2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f t="shared" si="61"/>
        <v>0.004901299999999997</v>
      </c>
      <c r="BZ170" s="16">
        <f t="shared" si="62"/>
        <v>1.734199967448146</v>
      </c>
      <c r="CA170" s="1">
        <v>0</v>
      </c>
    </row>
    <row r="171" spans="1:79" ht="25.5">
      <c r="A171" s="35"/>
      <c r="B171" s="20" t="s">
        <v>326</v>
      </c>
      <c r="C171" s="24" t="s">
        <v>324</v>
      </c>
      <c r="D171" s="33">
        <v>0.13053599999999999</v>
      </c>
      <c r="E171" s="16">
        <v>0</v>
      </c>
      <c r="F171" s="16">
        <f t="shared" si="49"/>
        <v>0.13053599999999999</v>
      </c>
      <c r="G171" s="16">
        <f t="shared" si="50"/>
        <v>0</v>
      </c>
      <c r="H171" s="16">
        <f t="shared" si="51"/>
        <v>0</v>
      </c>
      <c r="I171" s="16">
        <f t="shared" si="52"/>
        <v>0</v>
      </c>
      <c r="J171" s="16">
        <f t="shared" si="53"/>
        <v>0</v>
      </c>
      <c r="K171" s="16">
        <f t="shared" si="54"/>
        <v>1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f aca="true" t="shared" si="63" ref="V171:AM171">SUM(V173:V189)</f>
        <v>0</v>
      </c>
      <c r="W171" s="16">
        <v>0</v>
      </c>
      <c r="X171" s="16">
        <f t="shared" si="63"/>
        <v>0</v>
      </c>
      <c r="Y171" s="16">
        <v>0</v>
      </c>
      <c r="Z171" s="16">
        <f t="shared" si="63"/>
        <v>0</v>
      </c>
      <c r="AA171" s="16">
        <v>0.13053599999999999</v>
      </c>
      <c r="AB171" s="16">
        <v>0</v>
      </c>
      <c r="AC171" s="16">
        <f t="shared" si="63"/>
        <v>0</v>
      </c>
      <c r="AD171" s="16">
        <v>0</v>
      </c>
      <c r="AE171" s="16">
        <f t="shared" si="63"/>
        <v>0</v>
      </c>
      <c r="AF171" s="16">
        <v>1</v>
      </c>
      <c r="AG171" s="16">
        <f t="shared" si="63"/>
        <v>0</v>
      </c>
      <c r="AH171" s="16">
        <v>0</v>
      </c>
      <c r="AI171" s="16">
        <f t="shared" si="63"/>
        <v>0</v>
      </c>
      <c r="AJ171" s="16">
        <f t="shared" si="63"/>
        <v>0</v>
      </c>
      <c r="AK171" s="16">
        <f t="shared" si="63"/>
        <v>0</v>
      </c>
      <c r="AL171" s="16">
        <f t="shared" si="63"/>
        <v>0</v>
      </c>
      <c r="AM171" s="16">
        <f t="shared" si="63"/>
        <v>0</v>
      </c>
      <c r="AN171" s="16">
        <v>0</v>
      </c>
      <c r="AO171" s="16">
        <f t="shared" si="55"/>
        <v>0.13435163</v>
      </c>
      <c r="AP171" s="16">
        <f t="shared" si="56"/>
        <v>0</v>
      </c>
      <c r="AQ171" s="16">
        <f t="shared" si="57"/>
        <v>0</v>
      </c>
      <c r="AR171" s="16">
        <f t="shared" si="58"/>
        <v>0</v>
      </c>
      <c r="AS171" s="16">
        <f t="shared" si="59"/>
        <v>0</v>
      </c>
      <c r="AT171" s="16">
        <f t="shared" si="60"/>
        <v>1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0.13435163</v>
      </c>
      <c r="BD171" s="16">
        <v>0</v>
      </c>
      <c r="BE171" s="16">
        <v>0</v>
      </c>
      <c r="BF171" s="16">
        <v>0</v>
      </c>
      <c r="BG171" s="16">
        <v>0</v>
      </c>
      <c r="BH171" s="16">
        <v>1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f t="shared" si="61"/>
        <v>0.0038156300000000143</v>
      </c>
      <c r="BZ171" s="16">
        <f t="shared" si="62"/>
        <v>2.9230480480480594</v>
      </c>
      <c r="CA171" s="1">
        <v>0</v>
      </c>
    </row>
    <row r="172" spans="1:79" ht="25.5">
      <c r="A172" s="35"/>
      <c r="B172" s="20" t="s">
        <v>327</v>
      </c>
      <c r="C172" s="24" t="s">
        <v>324</v>
      </c>
      <c r="D172" s="33">
        <v>0.141313</v>
      </c>
      <c r="E172" s="16">
        <v>0</v>
      </c>
      <c r="F172" s="16">
        <f t="shared" si="49"/>
        <v>0.141313</v>
      </c>
      <c r="G172" s="16">
        <f t="shared" si="50"/>
        <v>0</v>
      </c>
      <c r="H172" s="16">
        <f t="shared" si="51"/>
        <v>0</v>
      </c>
      <c r="I172" s="16">
        <f t="shared" si="52"/>
        <v>0</v>
      </c>
      <c r="J172" s="16">
        <f t="shared" si="53"/>
        <v>0</v>
      </c>
      <c r="K172" s="16">
        <f t="shared" si="54"/>
        <v>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0.141313</v>
      </c>
      <c r="AB172" s="16">
        <v>0</v>
      </c>
      <c r="AC172" s="16">
        <v>0</v>
      </c>
      <c r="AD172" s="16">
        <v>0</v>
      </c>
      <c r="AE172" s="16">
        <v>0</v>
      </c>
      <c r="AF172" s="16">
        <v>1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f t="shared" si="55"/>
        <v>0.14406218</v>
      </c>
      <c r="AP172" s="16">
        <f t="shared" si="56"/>
        <v>0</v>
      </c>
      <c r="AQ172" s="16">
        <f t="shared" si="57"/>
        <v>0</v>
      </c>
      <c r="AR172" s="16">
        <f t="shared" si="58"/>
        <v>0</v>
      </c>
      <c r="AS172" s="16">
        <f t="shared" si="59"/>
        <v>0</v>
      </c>
      <c r="AT172" s="16">
        <f t="shared" si="60"/>
        <v>1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0.14406218</v>
      </c>
      <c r="BD172" s="16">
        <v>0</v>
      </c>
      <c r="BE172" s="16">
        <v>0</v>
      </c>
      <c r="BF172" s="16">
        <v>0</v>
      </c>
      <c r="BG172" s="16">
        <v>0</v>
      </c>
      <c r="BH172" s="16">
        <v>1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f t="shared" si="61"/>
        <v>0.0027491800000000177</v>
      </c>
      <c r="BZ172" s="16">
        <f t="shared" si="62"/>
        <v>1.9454544167911074</v>
      </c>
      <c r="CA172" s="1">
        <v>0</v>
      </c>
    </row>
    <row r="173" spans="1:79" ht="38.25">
      <c r="A173" s="35"/>
      <c r="B173" s="20" t="s">
        <v>328</v>
      </c>
      <c r="C173" s="24" t="s">
        <v>324</v>
      </c>
      <c r="D173" s="33">
        <v>0.141313</v>
      </c>
      <c r="E173" s="16">
        <v>0</v>
      </c>
      <c r="F173" s="16">
        <f t="shared" si="49"/>
        <v>0.141313</v>
      </c>
      <c r="G173" s="16">
        <f t="shared" si="50"/>
        <v>0</v>
      </c>
      <c r="H173" s="16">
        <f t="shared" si="51"/>
        <v>0</v>
      </c>
      <c r="I173" s="16">
        <f t="shared" si="52"/>
        <v>0</v>
      </c>
      <c r="J173" s="16">
        <f t="shared" si="53"/>
        <v>0</v>
      </c>
      <c r="K173" s="16">
        <f t="shared" si="54"/>
        <v>1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0.141313</v>
      </c>
      <c r="AB173" s="16">
        <v>0</v>
      </c>
      <c r="AC173" s="16">
        <v>0</v>
      </c>
      <c r="AD173" s="16">
        <v>0</v>
      </c>
      <c r="AE173" s="16">
        <v>0</v>
      </c>
      <c r="AF173" s="16">
        <v>1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f t="shared" si="55"/>
        <v>0.14376366000000002</v>
      </c>
      <c r="AP173" s="16">
        <f t="shared" si="56"/>
        <v>0</v>
      </c>
      <c r="AQ173" s="16">
        <f t="shared" si="57"/>
        <v>0</v>
      </c>
      <c r="AR173" s="16">
        <f t="shared" si="58"/>
        <v>0</v>
      </c>
      <c r="AS173" s="16">
        <f t="shared" si="59"/>
        <v>0</v>
      </c>
      <c r="AT173" s="16">
        <f t="shared" si="60"/>
        <v>1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0.14376366000000002</v>
      </c>
      <c r="BD173" s="16">
        <v>0</v>
      </c>
      <c r="BE173" s="16">
        <v>0</v>
      </c>
      <c r="BF173" s="16">
        <v>0</v>
      </c>
      <c r="BG173" s="16">
        <v>0</v>
      </c>
      <c r="BH173" s="16">
        <v>1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f t="shared" si="61"/>
        <v>0.002450660000000021</v>
      </c>
      <c r="BZ173" s="16">
        <f t="shared" si="62"/>
        <v>1.7342070439379402</v>
      </c>
      <c r="CA173" s="1">
        <v>0</v>
      </c>
    </row>
    <row r="174" spans="1:79" ht="25.5">
      <c r="A174" s="35"/>
      <c r="B174" s="20" t="s">
        <v>329</v>
      </c>
      <c r="C174" s="24" t="s">
        <v>324</v>
      </c>
      <c r="D174" s="33">
        <v>0.13053599999999999</v>
      </c>
      <c r="E174" s="16">
        <v>0</v>
      </c>
      <c r="F174" s="16">
        <f t="shared" si="49"/>
        <v>0.13053599999999999</v>
      </c>
      <c r="G174" s="16">
        <f t="shared" si="50"/>
        <v>0</v>
      </c>
      <c r="H174" s="16">
        <f t="shared" si="51"/>
        <v>0</v>
      </c>
      <c r="I174" s="16">
        <f t="shared" si="52"/>
        <v>0</v>
      </c>
      <c r="J174" s="16">
        <f t="shared" si="53"/>
        <v>0</v>
      </c>
      <c r="K174" s="16">
        <f t="shared" si="54"/>
        <v>1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0.13053599999999999</v>
      </c>
      <c r="AB174" s="16">
        <v>0</v>
      </c>
      <c r="AC174" s="16">
        <v>0</v>
      </c>
      <c r="AD174" s="16">
        <v>0</v>
      </c>
      <c r="AE174" s="16">
        <v>0</v>
      </c>
      <c r="AF174" s="16">
        <v>1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f t="shared" si="55"/>
        <v>0.14376366000000002</v>
      </c>
      <c r="AP174" s="16">
        <f t="shared" si="56"/>
        <v>0</v>
      </c>
      <c r="AQ174" s="16">
        <f t="shared" si="57"/>
        <v>0</v>
      </c>
      <c r="AR174" s="16">
        <f t="shared" si="58"/>
        <v>0</v>
      </c>
      <c r="AS174" s="16">
        <f t="shared" si="59"/>
        <v>0</v>
      </c>
      <c r="AT174" s="16">
        <f t="shared" si="60"/>
        <v>1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0.14376366000000002</v>
      </c>
      <c r="BD174" s="16">
        <v>0</v>
      </c>
      <c r="BE174" s="16">
        <v>0</v>
      </c>
      <c r="BF174" s="16">
        <v>0</v>
      </c>
      <c r="BG174" s="16">
        <v>0</v>
      </c>
      <c r="BH174" s="16">
        <v>1</v>
      </c>
      <c r="BI174" s="16"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  <c r="BW174" s="16">
        <v>0</v>
      </c>
      <c r="BX174" s="16">
        <v>0</v>
      </c>
      <c r="BY174" s="16">
        <f t="shared" si="61"/>
        <v>0.01322766000000003</v>
      </c>
      <c r="BZ174" s="16">
        <f t="shared" si="62"/>
        <v>10.133342526199693</v>
      </c>
      <c r="CA174" s="1">
        <v>0</v>
      </c>
    </row>
    <row r="175" spans="1:79" ht="13.5">
      <c r="A175" s="35"/>
      <c r="B175" s="19" t="s">
        <v>166</v>
      </c>
      <c r="C175" s="24"/>
      <c r="D175" s="33">
        <v>0</v>
      </c>
      <c r="E175" s="16">
        <v>0</v>
      </c>
      <c r="F175" s="16">
        <f t="shared" si="49"/>
        <v>0</v>
      </c>
      <c r="G175" s="16">
        <f t="shared" si="50"/>
        <v>0</v>
      </c>
      <c r="H175" s="16">
        <f t="shared" si="51"/>
        <v>0</v>
      </c>
      <c r="I175" s="16">
        <f t="shared" si="52"/>
        <v>0</v>
      </c>
      <c r="J175" s="16">
        <f t="shared" si="53"/>
        <v>0</v>
      </c>
      <c r="K175" s="16">
        <f t="shared" si="54"/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f t="shared" si="55"/>
        <v>0</v>
      </c>
      <c r="AP175" s="16">
        <f t="shared" si="56"/>
        <v>0</v>
      </c>
      <c r="AQ175" s="16">
        <f t="shared" si="57"/>
        <v>0</v>
      </c>
      <c r="AR175" s="16">
        <f t="shared" si="58"/>
        <v>0</v>
      </c>
      <c r="AS175" s="16">
        <f t="shared" si="59"/>
        <v>0</v>
      </c>
      <c r="AT175" s="16">
        <f t="shared" si="60"/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f t="shared" si="61"/>
        <v>0</v>
      </c>
      <c r="BZ175" s="16">
        <v>0</v>
      </c>
      <c r="CA175" s="1">
        <v>0</v>
      </c>
    </row>
    <row r="176" spans="1:79" ht="38.25">
      <c r="A176" s="35"/>
      <c r="B176" s="20" t="s">
        <v>330</v>
      </c>
      <c r="C176" s="24" t="s">
        <v>324</v>
      </c>
      <c r="D176" s="33">
        <v>0.423939</v>
      </c>
      <c r="E176" s="16">
        <v>0</v>
      </c>
      <c r="F176" s="16">
        <f t="shared" si="49"/>
        <v>0.423939</v>
      </c>
      <c r="G176" s="16">
        <f t="shared" si="50"/>
        <v>0</v>
      </c>
      <c r="H176" s="16">
        <f t="shared" si="51"/>
        <v>0</v>
      </c>
      <c r="I176" s="16">
        <f t="shared" si="52"/>
        <v>0</v>
      </c>
      <c r="J176" s="16">
        <f t="shared" si="53"/>
        <v>0</v>
      </c>
      <c r="K176" s="16">
        <f t="shared" si="54"/>
        <v>3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0.423939</v>
      </c>
      <c r="U176" s="16">
        <v>0</v>
      </c>
      <c r="V176" s="16">
        <v>0</v>
      </c>
      <c r="W176" s="16">
        <v>0</v>
      </c>
      <c r="X176" s="16">
        <v>0</v>
      </c>
      <c r="Y176" s="16">
        <v>3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f t="shared" si="55"/>
        <v>0.34984643</v>
      </c>
      <c r="AP176" s="16">
        <f t="shared" si="56"/>
        <v>0</v>
      </c>
      <c r="AQ176" s="16">
        <f t="shared" si="57"/>
        <v>0</v>
      </c>
      <c r="AR176" s="16">
        <f t="shared" si="58"/>
        <v>0</v>
      </c>
      <c r="AS176" s="16">
        <f t="shared" si="59"/>
        <v>0</v>
      </c>
      <c r="AT176" s="16">
        <f t="shared" si="60"/>
        <v>3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0.34984643</v>
      </c>
      <c r="BD176" s="16">
        <v>0</v>
      </c>
      <c r="BE176" s="16">
        <v>0</v>
      </c>
      <c r="BF176" s="16">
        <v>0</v>
      </c>
      <c r="BG176" s="16">
        <v>0</v>
      </c>
      <c r="BH176" s="16">
        <v>3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f t="shared" si="61"/>
        <v>-0.07409257000000002</v>
      </c>
      <c r="BZ176" s="16">
        <f t="shared" si="62"/>
        <v>-17.47717714105096</v>
      </c>
      <c r="CA176" s="1" t="s">
        <v>532</v>
      </c>
    </row>
    <row r="177" spans="1:79" ht="38.25">
      <c r="A177" s="35"/>
      <c r="B177" s="20" t="s">
        <v>331</v>
      </c>
      <c r="C177" s="24" t="s">
        <v>324</v>
      </c>
      <c r="D177" s="33">
        <v>0.141313</v>
      </c>
      <c r="E177" s="16">
        <v>0</v>
      </c>
      <c r="F177" s="16">
        <f t="shared" si="49"/>
        <v>0.141313</v>
      </c>
      <c r="G177" s="16">
        <f t="shared" si="50"/>
        <v>0</v>
      </c>
      <c r="H177" s="16">
        <f t="shared" si="51"/>
        <v>0</v>
      </c>
      <c r="I177" s="16">
        <f t="shared" si="52"/>
        <v>0</v>
      </c>
      <c r="J177" s="16">
        <f t="shared" si="53"/>
        <v>0</v>
      </c>
      <c r="K177" s="16">
        <f t="shared" si="54"/>
        <v>1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0.141313</v>
      </c>
      <c r="U177" s="16">
        <v>0</v>
      </c>
      <c r="V177" s="16">
        <v>0</v>
      </c>
      <c r="W177" s="16">
        <v>0</v>
      </c>
      <c r="X177" s="16">
        <v>0</v>
      </c>
      <c r="Y177" s="16">
        <v>1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f t="shared" si="55"/>
        <v>0.14164843</v>
      </c>
      <c r="AP177" s="16">
        <f t="shared" si="56"/>
        <v>0</v>
      </c>
      <c r="AQ177" s="16">
        <f t="shared" si="57"/>
        <v>0</v>
      </c>
      <c r="AR177" s="16">
        <f t="shared" si="58"/>
        <v>0</v>
      </c>
      <c r="AS177" s="16">
        <f t="shared" si="59"/>
        <v>0</v>
      </c>
      <c r="AT177" s="16">
        <f t="shared" si="60"/>
        <v>1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0.14164843</v>
      </c>
      <c r="BD177" s="16">
        <v>0</v>
      </c>
      <c r="BE177" s="16">
        <v>0</v>
      </c>
      <c r="BF177" s="16">
        <v>0</v>
      </c>
      <c r="BG177" s="16">
        <v>0</v>
      </c>
      <c r="BH177" s="16">
        <v>1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f t="shared" si="61"/>
        <v>0.0003354299999999977</v>
      </c>
      <c r="BZ177" s="16">
        <f t="shared" si="62"/>
        <v>0.23736669662380508</v>
      </c>
      <c r="CA177" s="1">
        <v>0</v>
      </c>
    </row>
    <row r="178" spans="1:79" ht="38.25">
      <c r="A178" s="35"/>
      <c r="B178" s="20" t="s">
        <v>332</v>
      </c>
      <c r="C178" s="24" t="s">
        <v>324</v>
      </c>
      <c r="D178" s="33">
        <v>0.141313</v>
      </c>
      <c r="E178" s="16">
        <v>0</v>
      </c>
      <c r="F178" s="16">
        <f t="shared" si="49"/>
        <v>0.141313</v>
      </c>
      <c r="G178" s="16">
        <f t="shared" si="50"/>
        <v>0</v>
      </c>
      <c r="H178" s="16">
        <f t="shared" si="51"/>
        <v>0</v>
      </c>
      <c r="I178" s="16">
        <f t="shared" si="52"/>
        <v>0</v>
      </c>
      <c r="J178" s="16">
        <f t="shared" si="53"/>
        <v>0</v>
      </c>
      <c r="K178" s="16">
        <f t="shared" si="54"/>
        <v>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0.141313</v>
      </c>
      <c r="U178" s="16">
        <v>0</v>
      </c>
      <c r="V178" s="16">
        <v>0</v>
      </c>
      <c r="W178" s="16">
        <v>0</v>
      </c>
      <c r="X178" s="16">
        <v>0</v>
      </c>
      <c r="Y178" s="16">
        <v>1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f t="shared" si="55"/>
        <v>0.14164843</v>
      </c>
      <c r="AP178" s="16">
        <f t="shared" si="56"/>
        <v>0</v>
      </c>
      <c r="AQ178" s="16">
        <f t="shared" si="57"/>
        <v>0</v>
      </c>
      <c r="AR178" s="16">
        <f t="shared" si="58"/>
        <v>0</v>
      </c>
      <c r="AS178" s="16">
        <f t="shared" si="59"/>
        <v>0</v>
      </c>
      <c r="AT178" s="16">
        <f t="shared" si="60"/>
        <v>1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0.14164843</v>
      </c>
      <c r="BD178" s="16">
        <v>0</v>
      </c>
      <c r="BE178" s="16">
        <v>0</v>
      </c>
      <c r="BF178" s="16">
        <v>0</v>
      </c>
      <c r="BG178" s="16">
        <v>0</v>
      </c>
      <c r="BH178" s="16">
        <v>1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f t="shared" si="61"/>
        <v>0.0003354299999999977</v>
      </c>
      <c r="BZ178" s="16">
        <f t="shared" si="62"/>
        <v>0.23736669662380508</v>
      </c>
      <c r="CA178" s="1">
        <v>0</v>
      </c>
    </row>
    <row r="179" spans="1:79" ht="25.5">
      <c r="A179" s="34" t="s">
        <v>172</v>
      </c>
      <c r="B179" s="25" t="s">
        <v>173</v>
      </c>
      <c r="C179" s="24" t="s">
        <v>109</v>
      </c>
      <c r="D179" s="33">
        <v>83.3377302167778</v>
      </c>
      <c r="E179" s="16">
        <v>0</v>
      </c>
      <c r="F179" s="16">
        <f t="shared" si="49"/>
        <v>75.97476155945981</v>
      </c>
      <c r="G179" s="16">
        <f t="shared" si="50"/>
        <v>0</v>
      </c>
      <c r="H179" s="16">
        <f t="shared" si="51"/>
        <v>0</v>
      </c>
      <c r="I179" s="16">
        <f t="shared" si="52"/>
        <v>51.653999999999996</v>
      </c>
      <c r="J179" s="16">
        <f t="shared" si="53"/>
        <v>0</v>
      </c>
      <c r="K179" s="16">
        <f t="shared" si="54"/>
        <v>10</v>
      </c>
      <c r="L179" s="16">
        <v>0</v>
      </c>
      <c r="M179" s="16">
        <v>11.180606713196497</v>
      </c>
      <c r="N179" s="16">
        <v>0</v>
      </c>
      <c r="O179" s="16">
        <v>0</v>
      </c>
      <c r="P179" s="16">
        <v>11.776</v>
      </c>
      <c r="Q179" s="16">
        <v>0</v>
      </c>
      <c r="R179" s="16">
        <v>0</v>
      </c>
      <c r="S179" s="16">
        <v>0</v>
      </c>
      <c r="T179" s="16">
        <v>31.35886375765162</v>
      </c>
      <c r="U179" s="16">
        <v>0</v>
      </c>
      <c r="V179" s="16">
        <v>0</v>
      </c>
      <c r="W179" s="16">
        <v>24.755999999999993</v>
      </c>
      <c r="X179" s="16">
        <v>0</v>
      </c>
      <c r="Y179" s="16">
        <v>0</v>
      </c>
      <c r="Z179" s="16">
        <v>0</v>
      </c>
      <c r="AA179" s="16">
        <v>33.43529108861169</v>
      </c>
      <c r="AB179" s="16">
        <v>0</v>
      </c>
      <c r="AC179" s="16">
        <v>0</v>
      </c>
      <c r="AD179" s="16">
        <v>15.122000000000002</v>
      </c>
      <c r="AE179" s="16">
        <v>0</v>
      </c>
      <c r="AF179" s="16">
        <v>10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f t="shared" si="55"/>
        <v>46.191873120000004</v>
      </c>
      <c r="AP179" s="16">
        <f t="shared" si="56"/>
        <v>0</v>
      </c>
      <c r="AQ179" s="16">
        <f t="shared" si="57"/>
        <v>0</v>
      </c>
      <c r="AR179" s="16">
        <f t="shared" si="58"/>
        <v>36.486999999999995</v>
      </c>
      <c r="AS179" s="16">
        <f t="shared" si="59"/>
        <v>0</v>
      </c>
      <c r="AT179" s="16">
        <f t="shared" si="60"/>
        <v>0</v>
      </c>
      <c r="AU179" s="16">
        <v>0</v>
      </c>
      <c r="AV179" s="16">
        <v>12.688494339999998</v>
      </c>
      <c r="AW179" s="16">
        <v>0</v>
      </c>
      <c r="AX179" s="16">
        <v>0</v>
      </c>
      <c r="AY179" s="16">
        <v>11.800000000000004</v>
      </c>
      <c r="AZ179" s="16">
        <v>0</v>
      </c>
      <c r="BA179" s="16">
        <v>0</v>
      </c>
      <c r="BB179" s="16">
        <v>0</v>
      </c>
      <c r="BC179" s="16">
        <v>19.93766056</v>
      </c>
      <c r="BD179" s="16">
        <v>0</v>
      </c>
      <c r="BE179" s="16">
        <v>0</v>
      </c>
      <c r="BF179" s="16">
        <v>18.689999999999994</v>
      </c>
      <c r="BG179" s="16">
        <v>0</v>
      </c>
      <c r="BH179" s="16">
        <v>0</v>
      </c>
      <c r="BI179" s="16">
        <v>0</v>
      </c>
      <c r="BJ179" s="16">
        <v>13.56571822</v>
      </c>
      <c r="BK179" s="16">
        <v>0</v>
      </c>
      <c r="BL179" s="16">
        <v>0</v>
      </c>
      <c r="BM179" s="16">
        <v>5.997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f t="shared" si="61"/>
        <v>-29.782888439459803</v>
      </c>
      <c r="BZ179" s="16">
        <f t="shared" si="62"/>
        <v>-39.2010291682863</v>
      </c>
      <c r="CA179" s="1">
        <v>0</v>
      </c>
    </row>
    <row r="180" spans="1:79" ht="25.5">
      <c r="A180" s="34" t="s">
        <v>174</v>
      </c>
      <c r="B180" s="25" t="s">
        <v>175</v>
      </c>
      <c r="C180" s="24" t="s">
        <v>109</v>
      </c>
      <c r="D180" s="33">
        <v>70.0863382167778</v>
      </c>
      <c r="E180" s="16">
        <v>0</v>
      </c>
      <c r="F180" s="16">
        <f t="shared" si="49"/>
        <v>67.69264155945982</v>
      </c>
      <c r="G180" s="16">
        <f t="shared" si="50"/>
        <v>0</v>
      </c>
      <c r="H180" s="16">
        <f t="shared" si="51"/>
        <v>0</v>
      </c>
      <c r="I180" s="16">
        <f t="shared" si="52"/>
        <v>51.653999999999996</v>
      </c>
      <c r="J180" s="16">
        <f t="shared" si="53"/>
        <v>0</v>
      </c>
      <c r="K180" s="16">
        <f t="shared" si="54"/>
        <v>0</v>
      </c>
      <c r="L180" s="16">
        <v>0</v>
      </c>
      <c r="M180" s="16">
        <v>11.180606713196497</v>
      </c>
      <c r="N180" s="16">
        <v>0</v>
      </c>
      <c r="O180" s="16">
        <v>0</v>
      </c>
      <c r="P180" s="16">
        <v>11.776</v>
      </c>
      <c r="Q180" s="16">
        <v>0</v>
      </c>
      <c r="R180" s="16">
        <v>0</v>
      </c>
      <c r="S180" s="16">
        <v>0</v>
      </c>
      <c r="T180" s="16">
        <v>31.35886375765162</v>
      </c>
      <c r="U180" s="16">
        <v>0</v>
      </c>
      <c r="V180" s="16">
        <v>0</v>
      </c>
      <c r="W180" s="16">
        <v>24.755999999999993</v>
      </c>
      <c r="X180" s="16">
        <v>0</v>
      </c>
      <c r="Y180" s="16">
        <v>0</v>
      </c>
      <c r="Z180" s="16">
        <v>0</v>
      </c>
      <c r="AA180" s="16">
        <v>25.153171088611693</v>
      </c>
      <c r="AB180" s="16">
        <v>0</v>
      </c>
      <c r="AC180" s="16">
        <v>0</v>
      </c>
      <c r="AD180" s="16">
        <v>15.122000000000002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f t="shared" si="55"/>
        <v>46.191873120000004</v>
      </c>
      <c r="AP180" s="16">
        <f t="shared" si="56"/>
        <v>0</v>
      </c>
      <c r="AQ180" s="16">
        <f t="shared" si="57"/>
        <v>0</v>
      </c>
      <c r="AR180" s="16">
        <f t="shared" si="58"/>
        <v>36.486999999999995</v>
      </c>
      <c r="AS180" s="16">
        <f t="shared" si="59"/>
        <v>0</v>
      </c>
      <c r="AT180" s="16">
        <f t="shared" si="60"/>
        <v>0</v>
      </c>
      <c r="AU180" s="16">
        <v>0</v>
      </c>
      <c r="AV180" s="16">
        <v>12.688494339999998</v>
      </c>
      <c r="AW180" s="16">
        <v>0</v>
      </c>
      <c r="AX180" s="16">
        <v>0</v>
      </c>
      <c r="AY180" s="16">
        <v>11.800000000000004</v>
      </c>
      <c r="AZ180" s="16">
        <v>0</v>
      </c>
      <c r="BA180" s="16">
        <v>0</v>
      </c>
      <c r="BB180" s="16">
        <v>0</v>
      </c>
      <c r="BC180" s="16">
        <v>19.93766056</v>
      </c>
      <c r="BD180" s="16">
        <v>0</v>
      </c>
      <c r="BE180" s="16">
        <v>0</v>
      </c>
      <c r="BF180" s="16">
        <v>18.689999999999994</v>
      </c>
      <c r="BG180" s="16">
        <v>0</v>
      </c>
      <c r="BH180" s="16">
        <v>0</v>
      </c>
      <c r="BI180" s="16">
        <v>0</v>
      </c>
      <c r="BJ180" s="16">
        <v>13.56571822</v>
      </c>
      <c r="BK180" s="16">
        <v>0</v>
      </c>
      <c r="BL180" s="16">
        <v>0</v>
      </c>
      <c r="BM180" s="16">
        <v>5.997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 t="shared" si="61"/>
        <v>-21.50076843945981</v>
      </c>
      <c r="BZ180" s="16">
        <f t="shared" si="62"/>
        <v>-31.762342175070803</v>
      </c>
      <c r="CA180" s="1">
        <v>0</v>
      </c>
    </row>
    <row r="181" spans="1:79" ht="25.5">
      <c r="A181" s="34" t="s">
        <v>174</v>
      </c>
      <c r="B181" s="23" t="s">
        <v>176</v>
      </c>
      <c r="C181" s="24" t="s">
        <v>333</v>
      </c>
      <c r="D181" s="33">
        <v>46.16135880727</v>
      </c>
      <c r="E181" s="16">
        <v>0</v>
      </c>
      <c r="F181" s="16">
        <f t="shared" si="49"/>
        <v>46.10157959627</v>
      </c>
      <c r="G181" s="16">
        <f t="shared" si="50"/>
        <v>0</v>
      </c>
      <c r="H181" s="16">
        <f t="shared" si="51"/>
        <v>0</v>
      </c>
      <c r="I181" s="16">
        <f t="shared" si="52"/>
        <v>45.00899999999999</v>
      </c>
      <c r="J181" s="16">
        <f t="shared" si="53"/>
        <v>0</v>
      </c>
      <c r="K181" s="16">
        <f t="shared" si="54"/>
        <v>0</v>
      </c>
      <c r="L181" s="16">
        <v>0</v>
      </c>
      <c r="M181" s="16">
        <v>9.826393156160002</v>
      </c>
      <c r="N181" s="16">
        <v>0</v>
      </c>
      <c r="O181" s="16">
        <v>0</v>
      </c>
      <c r="P181" s="16">
        <v>11.092</v>
      </c>
      <c r="Q181" s="16">
        <v>0</v>
      </c>
      <c r="R181" s="16">
        <v>0</v>
      </c>
      <c r="S181" s="16">
        <v>0</v>
      </c>
      <c r="T181" s="16">
        <v>23.462077704849992</v>
      </c>
      <c r="U181" s="16">
        <v>0</v>
      </c>
      <c r="V181" s="16">
        <v>0</v>
      </c>
      <c r="W181" s="16">
        <v>22.194999999999993</v>
      </c>
      <c r="X181" s="16">
        <v>0</v>
      </c>
      <c r="Y181" s="16">
        <v>0</v>
      </c>
      <c r="Z181" s="16">
        <v>0</v>
      </c>
      <c r="AA181" s="16">
        <v>12.81310873526</v>
      </c>
      <c r="AB181" s="16">
        <v>0</v>
      </c>
      <c r="AC181" s="16">
        <v>0</v>
      </c>
      <c r="AD181" s="16">
        <v>11.722000000000001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f t="shared" si="55"/>
        <v>33.10185611</v>
      </c>
      <c r="AP181" s="16">
        <f t="shared" si="56"/>
        <v>0</v>
      </c>
      <c r="AQ181" s="16">
        <f t="shared" si="57"/>
        <v>0</v>
      </c>
      <c r="AR181" s="16">
        <f t="shared" si="58"/>
        <v>32.421</v>
      </c>
      <c r="AS181" s="16">
        <f t="shared" si="59"/>
        <v>0</v>
      </c>
      <c r="AT181" s="16">
        <f t="shared" si="60"/>
        <v>0</v>
      </c>
      <c r="AU181" s="16">
        <v>0</v>
      </c>
      <c r="AV181" s="16">
        <v>11.556946969999998</v>
      </c>
      <c r="AW181" s="16">
        <v>0</v>
      </c>
      <c r="AX181" s="16">
        <v>0</v>
      </c>
      <c r="AY181" s="16">
        <v>11.012000000000004</v>
      </c>
      <c r="AZ181" s="16">
        <v>0</v>
      </c>
      <c r="BA181" s="16">
        <v>0</v>
      </c>
      <c r="BB181" s="16">
        <v>0</v>
      </c>
      <c r="BC181" s="16">
        <v>17.44337316</v>
      </c>
      <c r="BD181" s="16">
        <v>0</v>
      </c>
      <c r="BE181" s="16">
        <v>0</v>
      </c>
      <c r="BF181" s="16">
        <v>17.466999999999995</v>
      </c>
      <c r="BG181" s="16">
        <v>0</v>
      </c>
      <c r="BH181" s="16">
        <v>0</v>
      </c>
      <c r="BI181" s="16">
        <v>0</v>
      </c>
      <c r="BJ181" s="16">
        <v>4.10153598</v>
      </c>
      <c r="BK181" s="16">
        <v>0</v>
      </c>
      <c r="BL181" s="16">
        <v>0</v>
      </c>
      <c r="BM181" s="16">
        <v>3.942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 t="shared" si="61"/>
        <v>-12.99972348627</v>
      </c>
      <c r="BZ181" s="16">
        <f t="shared" si="62"/>
        <v>-28.198000155556024</v>
      </c>
      <c r="CA181" s="1">
        <v>0</v>
      </c>
    </row>
    <row r="182" spans="1:79" ht="13.5">
      <c r="A182" s="35"/>
      <c r="B182" s="19" t="s">
        <v>228</v>
      </c>
      <c r="C182" s="24"/>
      <c r="D182" s="33">
        <v>0</v>
      </c>
      <c r="E182" s="16">
        <v>0</v>
      </c>
      <c r="F182" s="16">
        <f t="shared" si="49"/>
        <v>0</v>
      </c>
      <c r="G182" s="16">
        <f t="shared" si="50"/>
        <v>0</v>
      </c>
      <c r="H182" s="16">
        <f t="shared" si="51"/>
        <v>0</v>
      </c>
      <c r="I182" s="16">
        <f t="shared" si="52"/>
        <v>0</v>
      </c>
      <c r="J182" s="16">
        <f t="shared" si="53"/>
        <v>0</v>
      </c>
      <c r="K182" s="16">
        <f t="shared" si="54"/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f t="shared" si="55"/>
        <v>0</v>
      </c>
      <c r="AP182" s="16">
        <f t="shared" si="56"/>
        <v>0</v>
      </c>
      <c r="AQ182" s="16">
        <f t="shared" si="57"/>
        <v>0</v>
      </c>
      <c r="AR182" s="16">
        <f t="shared" si="58"/>
        <v>0</v>
      </c>
      <c r="AS182" s="16">
        <f t="shared" si="59"/>
        <v>0</v>
      </c>
      <c r="AT182" s="16">
        <f t="shared" si="60"/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f t="shared" si="61"/>
        <v>0</v>
      </c>
      <c r="BZ182" s="16">
        <v>0</v>
      </c>
      <c r="CA182" s="1">
        <v>0</v>
      </c>
    </row>
    <row r="183" spans="1:79" ht="38.25">
      <c r="A183" s="35"/>
      <c r="B183" s="20" t="s">
        <v>334</v>
      </c>
      <c r="C183" s="24" t="s">
        <v>335</v>
      </c>
      <c r="D183" s="33">
        <v>0.2152051596</v>
      </c>
      <c r="E183" s="16">
        <v>0</v>
      </c>
      <c r="F183" s="16">
        <f t="shared" si="49"/>
        <v>0.2152051596</v>
      </c>
      <c r="G183" s="16">
        <f t="shared" si="50"/>
        <v>0</v>
      </c>
      <c r="H183" s="16">
        <f t="shared" si="51"/>
        <v>0</v>
      </c>
      <c r="I183" s="16">
        <f t="shared" si="52"/>
        <v>0.18</v>
      </c>
      <c r="J183" s="16">
        <f t="shared" si="53"/>
        <v>0</v>
      </c>
      <c r="K183" s="16">
        <f t="shared" si="54"/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0.2152051596</v>
      </c>
      <c r="U183" s="16">
        <v>0</v>
      </c>
      <c r="V183" s="16">
        <v>0</v>
      </c>
      <c r="W183" s="16">
        <v>0.18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f t="shared" si="55"/>
        <v>0.17030078</v>
      </c>
      <c r="AP183" s="16">
        <f t="shared" si="56"/>
        <v>0</v>
      </c>
      <c r="AQ183" s="16">
        <f t="shared" si="57"/>
        <v>0</v>
      </c>
      <c r="AR183" s="16">
        <f t="shared" si="58"/>
        <v>0.134</v>
      </c>
      <c r="AS183" s="16">
        <f t="shared" si="59"/>
        <v>0</v>
      </c>
      <c r="AT183" s="16">
        <f t="shared" si="60"/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0.17030078</v>
      </c>
      <c r="BD183" s="16">
        <v>0</v>
      </c>
      <c r="BE183" s="16">
        <v>0</v>
      </c>
      <c r="BF183" s="16">
        <v>0.134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0</v>
      </c>
      <c r="BY183" s="16">
        <f t="shared" si="61"/>
        <v>-0.04490437959999999</v>
      </c>
      <c r="BZ183" s="16">
        <f t="shared" si="62"/>
        <v>-20.865847121631926</v>
      </c>
      <c r="CA183" s="2" t="s">
        <v>548</v>
      </c>
    </row>
    <row r="184" spans="1:79" ht="25.5">
      <c r="A184" s="35"/>
      <c r="B184" s="20" t="s">
        <v>336</v>
      </c>
      <c r="C184" s="24" t="s">
        <v>335</v>
      </c>
      <c r="D184" s="33">
        <v>0.059779211000000006</v>
      </c>
      <c r="E184" s="16">
        <v>0</v>
      </c>
      <c r="F184" s="16">
        <f t="shared" si="49"/>
        <v>0</v>
      </c>
      <c r="G184" s="16">
        <f t="shared" si="50"/>
        <v>0</v>
      </c>
      <c r="H184" s="16">
        <f t="shared" si="51"/>
        <v>0</v>
      </c>
      <c r="I184" s="16">
        <f t="shared" si="52"/>
        <v>0</v>
      </c>
      <c r="J184" s="16">
        <f t="shared" si="53"/>
        <v>0</v>
      </c>
      <c r="K184" s="16">
        <f t="shared" si="54"/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f t="shared" si="55"/>
        <v>0</v>
      </c>
      <c r="AP184" s="16">
        <f t="shared" si="56"/>
        <v>0</v>
      </c>
      <c r="AQ184" s="16">
        <f t="shared" si="57"/>
        <v>0</v>
      </c>
      <c r="AR184" s="16">
        <f t="shared" si="58"/>
        <v>0</v>
      </c>
      <c r="AS184" s="16">
        <f t="shared" si="59"/>
        <v>0</v>
      </c>
      <c r="AT184" s="16">
        <f t="shared" si="60"/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f t="shared" si="61"/>
        <v>0</v>
      </c>
      <c r="BZ184" s="16">
        <v>0</v>
      </c>
      <c r="CA184" s="1">
        <v>0</v>
      </c>
    </row>
    <row r="185" spans="1:79" ht="25.5">
      <c r="A185" s="35"/>
      <c r="B185" s="20" t="s">
        <v>337</v>
      </c>
      <c r="C185" s="24" t="s">
        <v>335</v>
      </c>
      <c r="D185" s="33">
        <v>0.1434701064</v>
      </c>
      <c r="E185" s="16">
        <v>0</v>
      </c>
      <c r="F185" s="16">
        <f t="shared" si="49"/>
        <v>0.1434701064</v>
      </c>
      <c r="G185" s="16">
        <f t="shared" si="50"/>
        <v>0</v>
      </c>
      <c r="H185" s="16">
        <f t="shared" si="51"/>
        <v>0</v>
      </c>
      <c r="I185" s="16">
        <f t="shared" si="52"/>
        <v>0.12</v>
      </c>
      <c r="J185" s="16">
        <f t="shared" si="53"/>
        <v>0</v>
      </c>
      <c r="K185" s="16">
        <f t="shared" si="54"/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0.1434701064</v>
      </c>
      <c r="U185" s="16">
        <v>0</v>
      </c>
      <c r="V185" s="16">
        <v>0</v>
      </c>
      <c r="W185" s="16">
        <v>0.12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f t="shared" si="55"/>
        <v>0.1433332</v>
      </c>
      <c r="AP185" s="16">
        <f t="shared" si="56"/>
        <v>0</v>
      </c>
      <c r="AQ185" s="16">
        <f t="shared" si="57"/>
        <v>0</v>
      </c>
      <c r="AR185" s="16">
        <f t="shared" si="58"/>
        <v>0.1</v>
      </c>
      <c r="AS185" s="16">
        <f t="shared" si="59"/>
        <v>0</v>
      </c>
      <c r="AT185" s="16">
        <f t="shared" si="60"/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0.1433332</v>
      </c>
      <c r="BD185" s="16">
        <v>0</v>
      </c>
      <c r="BE185" s="16">
        <v>0</v>
      </c>
      <c r="BF185" s="16">
        <v>0.1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 t="shared" si="61"/>
        <v>-0.00013690639999999754</v>
      </c>
      <c r="BZ185" s="16">
        <f t="shared" si="62"/>
        <v>-0.09542503552502944</v>
      </c>
      <c r="CA185" s="1">
        <v>0</v>
      </c>
    </row>
    <row r="186" spans="1:79" ht="25.5">
      <c r="A186" s="35"/>
      <c r="B186" s="20" t="s">
        <v>338</v>
      </c>
      <c r="C186" s="24" t="s">
        <v>335</v>
      </c>
      <c r="D186" s="33">
        <v>1.024023462</v>
      </c>
      <c r="E186" s="16">
        <v>0</v>
      </c>
      <c r="F186" s="16">
        <f t="shared" si="49"/>
        <v>1.024023462</v>
      </c>
      <c r="G186" s="16">
        <f t="shared" si="50"/>
        <v>0</v>
      </c>
      <c r="H186" s="16">
        <f t="shared" si="51"/>
        <v>0</v>
      </c>
      <c r="I186" s="16">
        <f t="shared" si="52"/>
        <v>2.1</v>
      </c>
      <c r="J186" s="16">
        <f t="shared" si="53"/>
        <v>0</v>
      </c>
      <c r="K186" s="16">
        <f t="shared" si="54"/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1.024023462</v>
      </c>
      <c r="U186" s="16">
        <v>0</v>
      </c>
      <c r="V186" s="16">
        <v>0</v>
      </c>
      <c r="W186" s="16">
        <v>2.1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f t="shared" si="55"/>
        <v>0</v>
      </c>
      <c r="AP186" s="16">
        <f t="shared" si="56"/>
        <v>0</v>
      </c>
      <c r="AQ186" s="16">
        <f t="shared" si="57"/>
        <v>0</v>
      </c>
      <c r="AR186" s="16">
        <f t="shared" si="58"/>
        <v>0</v>
      </c>
      <c r="AS186" s="16">
        <f t="shared" si="59"/>
        <v>0</v>
      </c>
      <c r="AT186" s="16">
        <f t="shared" si="60"/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 t="shared" si="61"/>
        <v>-1.024023462</v>
      </c>
      <c r="BZ186" s="16">
        <f t="shared" si="62"/>
        <v>-100</v>
      </c>
      <c r="CA186" s="1" t="s">
        <v>539</v>
      </c>
    </row>
    <row r="187" spans="1:79" ht="25.5">
      <c r="A187" s="35"/>
      <c r="B187" s="20" t="s">
        <v>339</v>
      </c>
      <c r="C187" s="24" t="s">
        <v>335</v>
      </c>
      <c r="D187" s="33">
        <v>0.9069922092</v>
      </c>
      <c r="E187" s="16">
        <v>0</v>
      </c>
      <c r="F187" s="16">
        <f t="shared" si="49"/>
        <v>0.9069922092</v>
      </c>
      <c r="G187" s="16">
        <f t="shared" si="50"/>
        <v>0</v>
      </c>
      <c r="H187" s="16">
        <f t="shared" si="51"/>
        <v>0</v>
      </c>
      <c r="I187" s="16">
        <f t="shared" si="52"/>
        <v>1.86</v>
      </c>
      <c r="J187" s="16">
        <f t="shared" si="53"/>
        <v>0</v>
      </c>
      <c r="K187" s="16">
        <f t="shared" si="54"/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0.9069922092</v>
      </c>
      <c r="AB187" s="16">
        <v>0</v>
      </c>
      <c r="AC187" s="16">
        <v>0</v>
      </c>
      <c r="AD187" s="16">
        <v>1.86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f t="shared" si="55"/>
        <v>0</v>
      </c>
      <c r="AP187" s="16">
        <f t="shared" si="56"/>
        <v>0</v>
      </c>
      <c r="AQ187" s="16">
        <f t="shared" si="57"/>
        <v>0</v>
      </c>
      <c r="AR187" s="16">
        <f t="shared" si="58"/>
        <v>0</v>
      </c>
      <c r="AS187" s="16">
        <f t="shared" si="59"/>
        <v>0</v>
      </c>
      <c r="AT187" s="16">
        <f t="shared" si="60"/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f t="shared" si="61"/>
        <v>-0.9069922092</v>
      </c>
      <c r="BZ187" s="16">
        <f t="shared" si="62"/>
        <v>-100</v>
      </c>
      <c r="CA187" s="1" t="s">
        <v>539</v>
      </c>
    </row>
    <row r="188" spans="1:79" ht="25.5">
      <c r="A188" s="35"/>
      <c r="B188" s="20" t="s">
        <v>340</v>
      </c>
      <c r="C188" s="24" t="s">
        <v>335</v>
      </c>
      <c r="D188" s="33">
        <v>0.5266406376</v>
      </c>
      <c r="E188" s="16">
        <v>0</v>
      </c>
      <c r="F188" s="16">
        <f t="shared" si="49"/>
        <v>0.5266406376</v>
      </c>
      <c r="G188" s="16">
        <f t="shared" si="50"/>
        <v>0</v>
      </c>
      <c r="H188" s="16">
        <f t="shared" si="51"/>
        <v>0</v>
      </c>
      <c r="I188" s="16">
        <f t="shared" si="52"/>
        <v>1.08</v>
      </c>
      <c r="J188" s="16">
        <f t="shared" si="53"/>
        <v>0</v>
      </c>
      <c r="K188" s="16">
        <f t="shared" si="54"/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0.5266406376</v>
      </c>
      <c r="AB188" s="16">
        <v>0</v>
      </c>
      <c r="AC188" s="16">
        <v>0</v>
      </c>
      <c r="AD188" s="16">
        <v>1.08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f t="shared" si="55"/>
        <v>0.46671136</v>
      </c>
      <c r="AP188" s="16">
        <f t="shared" si="56"/>
        <v>0</v>
      </c>
      <c r="AQ188" s="16">
        <f t="shared" si="57"/>
        <v>0</v>
      </c>
      <c r="AR188" s="16">
        <f t="shared" si="58"/>
        <v>1.08</v>
      </c>
      <c r="AS188" s="16">
        <f t="shared" si="59"/>
        <v>0</v>
      </c>
      <c r="AT188" s="16">
        <f t="shared" si="60"/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0.46671136</v>
      </c>
      <c r="BK188" s="16">
        <v>0</v>
      </c>
      <c r="BL188" s="16">
        <v>0</v>
      </c>
      <c r="BM188" s="16">
        <v>1.08</v>
      </c>
      <c r="BN188" s="16">
        <v>0</v>
      </c>
      <c r="BO188" s="16">
        <v>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f t="shared" si="61"/>
        <v>-0.0599292776</v>
      </c>
      <c r="BZ188" s="16">
        <f t="shared" si="62"/>
        <v>-11.379539162247132</v>
      </c>
      <c r="CA188" s="2" t="s">
        <v>549</v>
      </c>
    </row>
    <row r="189" spans="1:79" ht="25.5">
      <c r="A189" s="35"/>
      <c r="B189" s="20" t="s">
        <v>341</v>
      </c>
      <c r="C189" s="24" t="s">
        <v>335</v>
      </c>
      <c r="D189" s="33">
        <v>0.33158854960000006</v>
      </c>
      <c r="E189" s="16">
        <v>0</v>
      </c>
      <c r="F189" s="16">
        <f t="shared" si="49"/>
        <v>0.33158854960000006</v>
      </c>
      <c r="G189" s="16">
        <f t="shared" si="50"/>
        <v>0</v>
      </c>
      <c r="H189" s="16">
        <f t="shared" si="51"/>
        <v>0</v>
      </c>
      <c r="I189" s="16">
        <f t="shared" si="52"/>
        <v>0.68</v>
      </c>
      <c r="J189" s="16">
        <f t="shared" si="53"/>
        <v>0</v>
      </c>
      <c r="K189" s="16">
        <f t="shared" si="54"/>
        <v>0</v>
      </c>
      <c r="L189" s="16">
        <v>0</v>
      </c>
      <c r="M189" s="16">
        <v>0.33158854960000006</v>
      </c>
      <c r="N189" s="16">
        <v>0</v>
      </c>
      <c r="O189" s="16">
        <v>0</v>
      </c>
      <c r="P189" s="16">
        <v>0.68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f t="shared" si="55"/>
        <v>0.34444682</v>
      </c>
      <c r="AP189" s="16">
        <f t="shared" si="56"/>
        <v>0</v>
      </c>
      <c r="AQ189" s="16">
        <f t="shared" si="57"/>
        <v>0</v>
      </c>
      <c r="AR189" s="16">
        <f t="shared" si="58"/>
        <v>0.593</v>
      </c>
      <c r="AS189" s="16">
        <f t="shared" si="59"/>
        <v>0</v>
      </c>
      <c r="AT189" s="16">
        <f t="shared" si="60"/>
        <v>0</v>
      </c>
      <c r="AU189" s="16">
        <v>0</v>
      </c>
      <c r="AV189" s="16">
        <v>0.33268744</v>
      </c>
      <c r="AW189" s="16">
        <v>0</v>
      </c>
      <c r="AX189" s="16">
        <v>0</v>
      </c>
      <c r="AY189" s="16">
        <v>0.593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0.01175938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f t="shared" si="61"/>
        <v>0.012858270399999927</v>
      </c>
      <c r="BZ189" s="16">
        <f t="shared" si="62"/>
        <v>3.877778775989412</v>
      </c>
      <c r="CA189" s="1">
        <v>0</v>
      </c>
    </row>
    <row r="190" spans="1:79" ht="25.5">
      <c r="A190" s="35"/>
      <c r="B190" s="20" t="s">
        <v>342</v>
      </c>
      <c r="C190" s="24" t="s">
        <v>335</v>
      </c>
      <c r="D190" s="33">
        <v>0.219433599</v>
      </c>
      <c r="E190" s="16">
        <v>0</v>
      </c>
      <c r="F190" s="16">
        <f t="shared" si="49"/>
        <v>0.219433599</v>
      </c>
      <c r="G190" s="16">
        <f t="shared" si="50"/>
        <v>0</v>
      </c>
      <c r="H190" s="16">
        <f t="shared" si="51"/>
        <v>0</v>
      </c>
      <c r="I190" s="16">
        <f t="shared" si="52"/>
        <v>0.45</v>
      </c>
      <c r="J190" s="16">
        <f t="shared" si="53"/>
        <v>0</v>
      </c>
      <c r="K190" s="16">
        <f t="shared" si="54"/>
        <v>0</v>
      </c>
      <c r="L190" s="16">
        <v>0</v>
      </c>
      <c r="M190" s="16">
        <v>0.219433599</v>
      </c>
      <c r="N190" s="16">
        <v>0</v>
      </c>
      <c r="O190" s="16">
        <v>0</v>
      </c>
      <c r="P190" s="16">
        <v>0.45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f t="shared" si="55"/>
        <v>0.22731080999999997</v>
      </c>
      <c r="AP190" s="16">
        <f t="shared" si="56"/>
        <v>0</v>
      </c>
      <c r="AQ190" s="16">
        <f t="shared" si="57"/>
        <v>0</v>
      </c>
      <c r="AR190" s="16">
        <f t="shared" si="58"/>
        <v>0.37</v>
      </c>
      <c r="AS190" s="16">
        <f t="shared" si="59"/>
        <v>0</v>
      </c>
      <c r="AT190" s="16">
        <f t="shared" si="60"/>
        <v>0</v>
      </c>
      <c r="AU190" s="16">
        <v>0</v>
      </c>
      <c r="AV190" s="16">
        <v>0.22001801999999998</v>
      </c>
      <c r="AW190" s="16">
        <v>0</v>
      </c>
      <c r="AX190" s="16">
        <v>0</v>
      </c>
      <c r="AY190" s="16">
        <v>0.37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0.00729279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f t="shared" si="61"/>
        <v>0.007877210999999967</v>
      </c>
      <c r="BZ190" s="16">
        <f t="shared" si="62"/>
        <v>3.5897925549678322</v>
      </c>
      <c r="CA190" s="1">
        <v>0</v>
      </c>
    </row>
    <row r="191" spans="1:79" ht="25.5">
      <c r="A191" s="35"/>
      <c r="B191" s="20" t="s">
        <v>343</v>
      </c>
      <c r="C191" s="24" t="s">
        <v>335</v>
      </c>
      <c r="D191" s="33">
        <v>0.658300797</v>
      </c>
      <c r="E191" s="16">
        <v>0</v>
      </c>
      <c r="F191" s="16">
        <f t="shared" si="49"/>
        <v>0.658300797</v>
      </c>
      <c r="G191" s="16">
        <f t="shared" si="50"/>
        <v>0</v>
      </c>
      <c r="H191" s="16">
        <f t="shared" si="51"/>
        <v>0</v>
      </c>
      <c r="I191" s="16">
        <f t="shared" si="52"/>
        <v>1.35</v>
      </c>
      <c r="J191" s="16">
        <f t="shared" si="53"/>
        <v>0</v>
      </c>
      <c r="K191" s="16">
        <f t="shared" si="54"/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0.658300797</v>
      </c>
      <c r="U191" s="16">
        <v>0</v>
      </c>
      <c r="V191" s="16">
        <v>0</v>
      </c>
      <c r="W191" s="16">
        <v>1.35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f t="shared" si="55"/>
        <v>0.6581778300000001</v>
      </c>
      <c r="AP191" s="16">
        <f t="shared" si="56"/>
        <v>0</v>
      </c>
      <c r="AQ191" s="16">
        <f t="shared" si="57"/>
        <v>0</v>
      </c>
      <c r="AR191" s="16">
        <f t="shared" si="58"/>
        <v>1.256</v>
      </c>
      <c r="AS191" s="16">
        <f t="shared" si="59"/>
        <v>0</v>
      </c>
      <c r="AT191" s="16">
        <f t="shared" si="60"/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0.6581778300000001</v>
      </c>
      <c r="BD191" s="16">
        <v>0</v>
      </c>
      <c r="BE191" s="16">
        <v>0</v>
      </c>
      <c r="BF191" s="16">
        <v>1.256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f t="shared" si="61"/>
        <v>-0.00012296699999991834</v>
      </c>
      <c r="BZ191" s="16">
        <f t="shared" si="62"/>
        <v>-0.01867945482677554</v>
      </c>
      <c r="CA191" s="1">
        <v>0</v>
      </c>
    </row>
    <row r="192" spans="1:79" ht="25.5">
      <c r="A192" s="35"/>
      <c r="B192" s="20" t="s">
        <v>344</v>
      </c>
      <c r="C192" s="24" t="s">
        <v>335</v>
      </c>
      <c r="D192" s="33">
        <v>0.9996419509999998</v>
      </c>
      <c r="E192" s="16">
        <v>0</v>
      </c>
      <c r="F192" s="16">
        <f t="shared" si="49"/>
        <v>0.9996419509999998</v>
      </c>
      <c r="G192" s="16">
        <f t="shared" si="50"/>
        <v>0</v>
      </c>
      <c r="H192" s="16">
        <f t="shared" si="51"/>
        <v>0</v>
      </c>
      <c r="I192" s="16">
        <f t="shared" si="52"/>
        <v>2.05</v>
      </c>
      <c r="J192" s="16">
        <f t="shared" si="53"/>
        <v>0</v>
      </c>
      <c r="K192" s="16">
        <f t="shared" si="54"/>
        <v>0</v>
      </c>
      <c r="L192" s="16">
        <v>0</v>
      </c>
      <c r="M192" s="16">
        <v>0.9996419509999998</v>
      </c>
      <c r="N192" s="16">
        <v>0</v>
      </c>
      <c r="O192" s="16">
        <v>0</v>
      </c>
      <c r="P192" s="16">
        <v>2.05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>V193</f>
        <v>0</v>
      </c>
      <c r="W192" s="16">
        <v>0</v>
      </c>
      <c r="X192" s="16">
        <f>X193</f>
        <v>0</v>
      </c>
      <c r="Y192" s="16">
        <v>0</v>
      </c>
      <c r="Z192" s="16">
        <f>Z193</f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f>AG193</f>
        <v>0</v>
      </c>
      <c r="AH192" s="16">
        <v>0</v>
      </c>
      <c r="AI192" s="16">
        <f>AI193</f>
        <v>0</v>
      </c>
      <c r="AJ192" s="16">
        <f>AJ193</f>
        <v>0</v>
      </c>
      <c r="AK192" s="16">
        <f>AK193</f>
        <v>0</v>
      </c>
      <c r="AL192" s="16">
        <f>AL193</f>
        <v>0</v>
      </c>
      <c r="AM192" s="16">
        <f>AM193</f>
        <v>0</v>
      </c>
      <c r="AN192" s="16">
        <v>0</v>
      </c>
      <c r="AO192" s="16">
        <f t="shared" si="55"/>
        <v>1.03138086</v>
      </c>
      <c r="AP192" s="16">
        <f t="shared" si="56"/>
        <v>0</v>
      </c>
      <c r="AQ192" s="16">
        <f t="shared" si="57"/>
        <v>0</v>
      </c>
      <c r="AR192" s="16">
        <f t="shared" si="58"/>
        <v>1.955</v>
      </c>
      <c r="AS192" s="16">
        <f t="shared" si="59"/>
        <v>0</v>
      </c>
      <c r="AT192" s="16">
        <f t="shared" si="60"/>
        <v>0</v>
      </c>
      <c r="AU192" s="16">
        <v>0</v>
      </c>
      <c r="AV192" s="16">
        <v>1.00075286</v>
      </c>
      <c r="AW192" s="16">
        <v>0</v>
      </c>
      <c r="AX192" s="16">
        <v>0</v>
      </c>
      <c r="AY192" s="16">
        <v>1.955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0.030628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0</v>
      </c>
      <c r="BX192" s="16">
        <v>0</v>
      </c>
      <c r="BY192" s="16">
        <f t="shared" si="61"/>
        <v>0.031738909000000315</v>
      </c>
      <c r="BZ192" s="16">
        <f t="shared" si="62"/>
        <v>3.1750277154985387</v>
      </c>
      <c r="CA192" s="1">
        <v>0</v>
      </c>
    </row>
    <row r="193" spans="1:79" ht="25.5">
      <c r="A193" s="35"/>
      <c r="B193" s="20" t="s">
        <v>345</v>
      </c>
      <c r="C193" s="24" t="s">
        <v>335</v>
      </c>
      <c r="D193" s="33">
        <v>0.8192187696000001</v>
      </c>
      <c r="E193" s="16">
        <v>0</v>
      </c>
      <c r="F193" s="16">
        <f t="shared" si="49"/>
        <v>0.8192187696000001</v>
      </c>
      <c r="G193" s="16">
        <f t="shared" si="50"/>
        <v>0</v>
      </c>
      <c r="H193" s="16">
        <f t="shared" si="51"/>
        <v>0</v>
      </c>
      <c r="I193" s="16">
        <f t="shared" si="52"/>
        <v>1.6800000000000002</v>
      </c>
      <c r="J193" s="16">
        <f t="shared" si="53"/>
        <v>0</v>
      </c>
      <c r="K193" s="16">
        <f t="shared" si="54"/>
        <v>0</v>
      </c>
      <c r="L193" s="16">
        <v>0</v>
      </c>
      <c r="M193" s="16">
        <v>0.8192187696000001</v>
      </c>
      <c r="N193" s="16">
        <v>0</v>
      </c>
      <c r="O193" s="16">
        <v>0</v>
      </c>
      <c r="P193" s="16">
        <v>1.6800000000000002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aca="true" t="shared" si="64" ref="V193:AG193">SUM(V195:V201)</f>
        <v>0</v>
      </c>
      <c r="W193" s="16">
        <v>0</v>
      </c>
      <c r="X193" s="16">
        <f t="shared" si="64"/>
        <v>0</v>
      </c>
      <c r="Y193" s="16">
        <v>0</v>
      </c>
      <c r="Z193" s="16">
        <f t="shared" si="64"/>
        <v>0</v>
      </c>
      <c r="AA193" s="16">
        <v>0</v>
      </c>
      <c r="AB193" s="16">
        <v>0</v>
      </c>
      <c r="AC193" s="16">
        <f t="shared" si="64"/>
        <v>0</v>
      </c>
      <c r="AD193" s="16">
        <v>0</v>
      </c>
      <c r="AE193" s="16">
        <f t="shared" si="64"/>
        <v>0</v>
      </c>
      <c r="AF193" s="16">
        <v>0</v>
      </c>
      <c r="AG193" s="16">
        <f t="shared" si="64"/>
        <v>0</v>
      </c>
      <c r="AH193" s="16">
        <v>0</v>
      </c>
      <c r="AI193" s="16">
        <f>SUM(AI195:AI201)</f>
        <v>0</v>
      </c>
      <c r="AJ193" s="16">
        <f>SUM(AJ195:AJ201)</f>
        <v>0</v>
      </c>
      <c r="AK193" s="16">
        <f>SUM(AK195:AK201)</f>
        <v>0</v>
      </c>
      <c r="AL193" s="16">
        <f>SUM(AL195:AL201)</f>
        <v>0</v>
      </c>
      <c r="AM193" s="16">
        <f>SUM(AM195:AM201)</f>
        <v>0</v>
      </c>
      <c r="AN193" s="16">
        <v>0</v>
      </c>
      <c r="AO193" s="16">
        <f t="shared" si="55"/>
        <v>0.85027836</v>
      </c>
      <c r="AP193" s="16">
        <f t="shared" si="56"/>
        <v>0</v>
      </c>
      <c r="AQ193" s="16">
        <f t="shared" si="57"/>
        <v>0</v>
      </c>
      <c r="AR193" s="16">
        <f t="shared" si="58"/>
        <v>1.6</v>
      </c>
      <c r="AS193" s="16">
        <f t="shared" si="59"/>
        <v>0</v>
      </c>
      <c r="AT193" s="16">
        <f t="shared" si="60"/>
        <v>0</v>
      </c>
      <c r="AU193" s="16">
        <v>0</v>
      </c>
      <c r="AV193" s="16">
        <v>0.8189332</v>
      </c>
      <c r="AW193" s="16">
        <v>0</v>
      </c>
      <c r="AX193" s="16">
        <v>0</v>
      </c>
      <c r="AY193" s="16">
        <v>1.6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0.03134516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0</v>
      </c>
      <c r="BX193" s="16">
        <v>0</v>
      </c>
      <c r="BY193" s="16">
        <f t="shared" si="61"/>
        <v>0.031059590399999948</v>
      </c>
      <c r="BZ193" s="16">
        <f t="shared" si="62"/>
        <v>3.7913670380337368</v>
      </c>
      <c r="CA193" s="1">
        <v>0</v>
      </c>
    </row>
    <row r="194" spans="1:79" ht="25.5">
      <c r="A194" s="35"/>
      <c r="B194" s="20" t="s">
        <v>346</v>
      </c>
      <c r="C194" s="24" t="s">
        <v>335</v>
      </c>
      <c r="D194" s="33">
        <v>1.024023462</v>
      </c>
      <c r="E194" s="16">
        <v>0</v>
      </c>
      <c r="F194" s="16">
        <f t="shared" si="49"/>
        <v>1.024023462</v>
      </c>
      <c r="G194" s="16">
        <f t="shared" si="50"/>
        <v>0</v>
      </c>
      <c r="H194" s="16">
        <f t="shared" si="51"/>
        <v>0</v>
      </c>
      <c r="I194" s="16">
        <f t="shared" si="52"/>
        <v>2.1</v>
      </c>
      <c r="J194" s="16">
        <f t="shared" si="53"/>
        <v>0</v>
      </c>
      <c r="K194" s="16">
        <f t="shared" si="54"/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1.024023462</v>
      </c>
      <c r="U194" s="16">
        <v>0</v>
      </c>
      <c r="V194" s="16">
        <v>0</v>
      </c>
      <c r="W194" s="16">
        <v>2.1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f t="shared" si="55"/>
        <v>1.02408928</v>
      </c>
      <c r="AP194" s="16">
        <f t="shared" si="56"/>
        <v>0</v>
      </c>
      <c r="AQ194" s="16">
        <f t="shared" si="57"/>
        <v>0</v>
      </c>
      <c r="AR194" s="16">
        <f t="shared" si="58"/>
        <v>2.018</v>
      </c>
      <c r="AS194" s="16">
        <f t="shared" si="59"/>
        <v>0</v>
      </c>
      <c r="AT194" s="16">
        <f t="shared" si="60"/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1.02408928</v>
      </c>
      <c r="BD194" s="16">
        <v>0</v>
      </c>
      <c r="BE194" s="16">
        <v>0</v>
      </c>
      <c r="BF194" s="16">
        <v>2.018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f t="shared" si="61"/>
        <v>6.58180000001618E-05</v>
      </c>
      <c r="BZ194" s="16">
        <f t="shared" si="62"/>
        <v>0.006427391797411943</v>
      </c>
      <c r="CA194" s="1">
        <v>0</v>
      </c>
    </row>
    <row r="195" spans="1:79" ht="13.5">
      <c r="A195" s="35"/>
      <c r="B195" s="19" t="s">
        <v>223</v>
      </c>
      <c r="C195" s="24"/>
      <c r="D195" s="33">
        <v>0</v>
      </c>
      <c r="E195" s="16">
        <v>0</v>
      </c>
      <c r="F195" s="16">
        <f t="shared" si="49"/>
        <v>0</v>
      </c>
      <c r="G195" s="16">
        <f t="shared" si="50"/>
        <v>0</v>
      </c>
      <c r="H195" s="16">
        <f t="shared" si="51"/>
        <v>0</v>
      </c>
      <c r="I195" s="16">
        <f t="shared" si="52"/>
        <v>0</v>
      </c>
      <c r="J195" s="16">
        <f t="shared" si="53"/>
        <v>0</v>
      </c>
      <c r="K195" s="16">
        <f t="shared" si="54"/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f t="shared" si="55"/>
        <v>0</v>
      </c>
      <c r="AP195" s="16">
        <f t="shared" si="56"/>
        <v>0</v>
      </c>
      <c r="AQ195" s="16">
        <f t="shared" si="57"/>
        <v>0</v>
      </c>
      <c r="AR195" s="16">
        <f t="shared" si="58"/>
        <v>0</v>
      </c>
      <c r="AS195" s="16">
        <f t="shared" si="59"/>
        <v>0</v>
      </c>
      <c r="AT195" s="16">
        <f t="shared" si="60"/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f t="shared" si="61"/>
        <v>0</v>
      </c>
      <c r="BZ195" s="16">
        <v>0</v>
      </c>
      <c r="CA195" s="1">
        <v>0</v>
      </c>
    </row>
    <row r="196" spans="1:79" ht="25.5">
      <c r="A196" s="35"/>
      <c r="B196" s="26" t="s">
        <v>347</v>
      </c>
      <c r="C196" s="24" t="s">
        <v>335</v>
      </c>
      <c r="D196" s="33">
        <v>0.900291918</v>
      </c>
      <c r="E196" s="16">
        <v>0</v>
      </c>
      <c r="F196" s="16">
        <f t="shared" si="49"/>
        <v>0.900291918</v>
      </c>
      <c r="G196" s="16">
        <f t="shared" si="50"/>
        <v>0</v>
      </c>
      <c r="H196" s="16">
        <f t="shared" si="51"/>
        <v>0</v>
      </c>
      <c r="I196" s="16">
        <f t="shared" si="52"/>
        <v>0.6000000000000001</v>
      </c>
      <c r="J196" s="16">
        <f t="shared" si="53"/>
        <v>0</v>
      </c>
      <c r="K196" s="16">
        <f t="shared" si="54"/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0.900291918</v>
      </c>
      <c r="U196" s="16">
        <v>0</v>
      </c>
      <c r="V196" s="16">
        <v>0</v>
      </c>
      <c r="W196" s="16">
        <v>0.6000000000000001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f t="shared" si="55"/>
        <v>0.9345340000000001</v>
      </c>
      <c r="AP196" s="16">
        <f t="shared" si="56"/>
        <v>0</v>
      </c>
      <c r="AQ196" s="16">
        <f t="shared" si="57"/>
        <v>0</v>
      </c>
      <c r="AR196" s="16">
        <f t="shared" si="58"/>
        <v>0.582</v>
      </c>
      <c r="AS196" s="16">
        <f t="shared" si="59"/>
        <v>0</v>
      </c>
      <c r="AT196" s="16">
        <f t="shared" si="60"/>
        <v>0</v>
      </c>
      <c r="AU196" s="16">
        <v>0</v>
      </c>
      <c r="AV196" s="16">
        <v>0.00620958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0.92832442</v>
      </c>
      <c r="BD196" s="16">
        <v>0</v>
      </c>
      <c r="BE196" s="16">
        <v>0</v>
      </c>
      <c r="BF196" s="16">
        <v>0.582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f t="shared" si="61"/>
        <v>0.03424208200000012</v>
      </c>
      <c r="BZ196" s="16">
        <f t="shared" si="62"/>
        <v>3.8034421186484666</v>
      </c>
      <c r="CA196" s="1">
        <v>0</v>
      </c>
    </row>
    <row r="197" spans="1:79" ht="25.5">
      <c r="A197" s="35"/>
      <c r="B197" s="20" t="s">
        <v>348</v>
      </c>
      <c r="C197" s="24" t="s">
        <v>335</v>
      </c>
      <c r="D197" s="33">
        <v>1.0170144005000001</v>
      </c>
      <c r="E197" s="16">
        <v>0</v>
      </c>
      <c r="F197" s="16">
        <f t="shared" si="49"/>
        <v>1.0170144005000001</v>
      </c>
      <c r="G197" s="16">
        <f t="shared" si="50"/>
        <v>0</v>
      </c>
      <c r="H197" s="16">
        <f t="shared" si="51"/>
        <v>0</v>
      </c>
      <c r="I197" s="16">
        <f t="shared" si="52"/>
        <v>0.85</v>
      </c>
      <c r="J197" s="16">
        <f t="shared" si="53"/>
        <v>0</v>
      </c>
      <c r="K197" s="16">
        <f t="shared" si="54"/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0.5085072002500001</v>
      </c>
      <c r="U197" s="16">
        <v>0</v>
      </c>
      <c r="V197" s="16">
        <v>0</v>
      </c>
      <c r="W197" s="16">
        <v>0.425</v>
      </c>
      <c r="X197" s="16">
        <v>0</v>
      </c>
      <c r="Y197" s="16">
        <v>0</v>
      </c>
      <c r="Z197" s="16">
        <v>0</v>
      </c>
      <c r="AA197" s="16">
        <v>0.5085072002500001</v>
      </c>
      <c r="AB197" s="16">
        <v>0</v>
      </c>
      <c r="AC197" s="16">
        <v>0</v>
      </c>
      <c r="AD197" s="16">
        <v>0.425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f t="shared" si="55"/>
        <v>1.0301516699999997</v>
      </c>
      <c r="AP197" s="16">
        <f t="shared" si="56"/>
        <v>0</v>
      </c>
      <c r="AQ197" s="16">
        <f t="shared" si="57"/>
        <v>0</v>
      </c>
      <c r="AR197" s="16">
        <f t="shared" si="58"/>
        <v>0.99</v>
      </c>
      <c r="AS197" s="16">
        <f t="shared" si="59"/>
        <v>0</v>
      </c>
      <c r="AT197" s="16">
        <f t="shared" si="60"/>
        <v>0</v>
      </c>
      <c r="AU197" s="16">
        <v>0</v>
      </c>
      <c r="AV197" s="16">
        <v>0.01281341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1.0173382599999998</v>
      </c>
      <c r="BD197" s="16">
        <v>0</v>
      </c>
      <c r="BE197" s="16">
        <v>0</v>
      </c>
      <c r="BF197" s="16">
        <v>0.99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f t="shared" si="61"/>
        <v>0.013137269499999604</v>
      </c>
      <c r="BZ197" s="16">
        <f t="shared" si="62"/>
        <v>1.2917486216066223</v>
      </c>
      <c r="CA197" s="1" t="s">
        <v>534</v>
      </c>
    </row>
    <row r="198" spans="1:79" ht="38.25">
      <c r="A198" s="35"/>
      <c r="B198" s="20" t="s">
        <v>349</v>
      </c>
      <c r="C198" s="24" t="s">
        <v>335</v>
      </c>
      <c r="D198" s="33">
        <v>0.598243765</v>
      </c>
      <c r="E198" s="16">
        <v>0</v>
      </c>
      <c r="F198" s="16">
        <f t="shared" si="49"/>
        <v>0.598243765</v>
      </c>
      <c r="G198" s="16">
        <f t="shared" si="50"/>
        <v>0</v>
      </c>
      <c r="H198" s="16">
        <f t="shared" si="51"/>
        <v>0</v>
      </c>
      <c r="I198" s="16">
        <f t="shared" si="52"/>
        <v>0.5</v>
      </c>
      <c r="J198" s="16">
        <f t="shared" si="53"/>
        <v>0</v>
      </c>
      <c r="K198" s="16">
        <f t="shared" si="54"/>
        <v>0</v>
      </c>
      <c r="L198" s="16">
        <v>0</v>
      </c>
      <c r="M198" s="16">
        <v>0.598243765</v>
      </c>
      <c r="N198" s="16">
        <v>0</v>
      </c>
      <c r="O198" s="16">
        <v>0</v>
      </c>
      <c r="P198" s="16">
        <v>0.5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f t="shared" si="55"/>
        <v>0.33927236000000005</v>
      </c>
      <c r="AP198" s="16">
        <f t="shared" si="56"/>
        <v>0</v>
      </c>
      <c r="AQ198" s="16">
        <f t="shared" si="57"/>
        <v>0</v>
      </c>
      <c r="AR198" s="16">
        <f t="shared" si="58"/>
        <v>0.338</v>
      </c>
      <c r="AS198" s="16">
        <f t="shared" si="59"/>
        <v>0</v>
      </c>
      <c r="AT198" s="16">
        <f t="shared" si="60"/>
        <v>0</v>
      </c>
      <c r="AU198" s="16">
        <v>0</v>
      </c>
      <c r="AV198" s="16">
        <v>0.33927236000000005</v>
      </c>
      <c r="AW198" s="16">
        <v>0</v>
      </c>
      <c r="AX198" s="16">
        <v>0</v>
      </c>
      <c r="AY198" s="16">
        <v>0.338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0</v>
      </c>
      <c r="BX198" s="16">
        <v>0</v>
      </c>
      <c r="BY198" s="16">
        <f t="shared" si="61"/>
        <v>-0.25897140499999993</v>
      </c>
      <c r="BZ198" s="16">
        <f t="shared" si="62"/>
        <v>-43.28860911738879</v>
      </c>
      <c r="CA198" s="2" t="s">
        <v>548</v>
      </c>
    </row>
    <row r="199" spans="1:79" ht="13.5">
      <c r="A199" s="35"/>
      <c r="B199" s="19" t="s">
        <v>166</v>
      </c>
      <c r="C199" s="24"/>
      <c r="D199" s="33">
        <v>0</v>
      </c>
      <c r="E199" s="16">
        <v>0</v>
      </c>
      <c r="F199" s="16">
        <f t="shared" si="49"/>
        <v>0</v>
      </c>
      <c r="G199" s="16">
        <f t="shared" si="50"/>
        <v>0</v>
      </c>
      <c r="H199" s="16">
        <f t="shared" si="51"/>
        <v>0</v>
      </c>
      <c r="I199" s="16">
        <f t="shared" si="52"/>
        <v>0</v>
      </c>
      <c r="J199" s="16">
        <f t="shared" si="53"/>
        <v>0</v>
      </c>
      <c r="K199" s="16">
        <f t="shared" si="54"/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f t="shared" si="55"/>
        <v>0</v>
      </c>
      <c r="AP199" s="16">
        <f t="shared" si="56"/>
        <v>0</v>
      </c>
      <c r="AQ199" s="16">
        <f t="shared" si="57"/>
        <v>0</v>
      </c>
      <c r="AR199" s="16">
        <f t="shared" si="58"/>
        <v>0</v>
      </c>
      <c r="AS199" s="16">
        <f t="shared" si="59"/>
        <v>0</v>
      </c>
      <c r="AT199" s="16">
        <f t="shared" si="60"/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  <c r="BW199" s="16">
        <v>0</v>
      </c>
      <c r="BX199" s="16">
        <v>0</v>
      </c>
      <c r="BY199" s="16">
        <f t="shared" si="61"/>
        <v>0</v>
      </c>
      <c r="BZ199" s="16">
        <v>0</v>
      </c>
      <c r="CA199" s="1">
        <v>0</v>
      </c>
    </row>
    <row r="200" spans="1:79" ht="25.5">
      <c r="A200" s="35"/>
      <c r="B200" s="28" t="s">
        <v>350</v>
      </c>
      <c r="C200" s="24" t="s">
        <v>335</v>
      </c>
      <c r="D200" s="33">
        <v>6.07223012</v>
      </c>
      <c r="E200" s="16">
        <v>0</v>
      </c>
      <c r="F200" s="16">
        <f t="shared" si="49"/>
        <v>6.07223012</v>
      </c>
      <c r="G200" s="16">
        <f t="shared" si="50"/>
        <v>0</v>
      </c>
      <c r="H200" s="16">
        <f t="shared" si="51"/>
        <v>0</v>
      </c>
      <c r="I200" s="16">
        <f t="shared" si="52"/>
        <v>4</v>
      </c>
      <c r="J200" s="16">
        <f t="shared" si="53"/>
        <v>0</v>
      </c>
      <c r="K200" s="16">
        <f t="shared" si="54"/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2.4288920480000002</v>
      </c>
      <c r="U200" s="16">
        <v>0</v>
      </c>
      <c r="V200" s="16">
        <v>0</v>
      </c>
      <c r="W200" s="16">
        <v>1.6</v>
      </c>
      <c r="X200" s="16">
        <v>0</v>
      </c>
      <c r="Y200" s="16">
        <v>0</v>
      </c>
      <c r="Z200" s="16">
        <v>0</v>
      </c>
      <c r="AA200" s="16">
        <v>3.643338072</v>
      </c>
      <c r="AB200" s="16">
        <v>0</v>
      </c>
      <c r="AC200" s="16">
        <v>0</v>
      </c>
      <c r="AD200" s="16">
        <v>2.4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f t="shared" si="55"/>
        <v>0.22473226999999998</v>
      </c>
      <c r="AP200" s="16">
        <f t="shared" si="56"/>
        <v>0</v>
      </c>
      <c r="AQ200" s="16">
        <f t="shared" si="57"/>
        <v>0</v>
      </c>
      <c r="AR200" s="16">
        <f t="shared" si="58"/>
        <v>0</v>
      </c>
      <c r="AS200" s="16">
        <f t="shared" si="59"/>
        <v>0</v>
      </c>
      <c r="AT200" s="16">
        <f t="shared" si="60"/>
        <v>0</v>
      </c>
      <c r="AU200" s="16">
        <v>0</v>
      </c>
      <c r="AV200" s="16">
        <v>0.05440178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0.009286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0.16104448999999998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f t="shared" si="61"/>
        <v>-5.847497850000001</v>
      </c>
      <c r="BZ200" s="16">
        <f t="shared" si="62"/>
        <v>-96.2990159206944</v>
      </c>
      <c r="CA200" s="1" t="s">
        <v>535</v>
      </c>
    </row>
    <row r="201" spans="1:79" ht="38.25">
      <c r="A201" s="35"/>
      <c r="B201" s="20" t="s">
        <v>351</v>
      </c>
      <c r="C201" s="24" t="s">
        <v>335</v>
      </c>
      <c r="D201" s="33">
        <v>1.3161362830000003</v>
      </c>
      <c r="E201" s="16">
        <v>0</v>
      </c>
      <c r="F201" s="16">
        <f t="shared" si="49"/>
        <v>1.3161362830000003</v>
      </c>
      <c r="G201" s="16">
        <f t="shared" si="50"/>
        <v>0</v>
      </c>
      <c r="H201" s="16">
        <f t="shared" si="51"/>
        <v>0</v>
      </c>
      <c r="I201" s="16">
        <f t="shared" si="52"/>
        <v>1.1</v>
      </c>
      <c r="J201" s="16">
        <f t="shared" si="53"/>
        <v>0</v>
      </c>
      <c r="K201" s="16">
        <f t="shared" si="54"/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1.3161362830000003</v>
      </c>
      <c r="U201" s="16">
        <v>0</v>
      </c>
      <c r="V201" s="16">
        <v>0</v>
      </c>
      <c r="W201" s="16">
        <v>1.1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f t="shared" si="55"/>
        <v>1.0567936</v>
      </c>
      <c r="AP201" s="16">
        <f t="shared" si="56"/>
        <v>0</v>
      </c>
      <c r="AQ201" s="16">
        <f t="shared" si="57"/>
        <v>0</v>
      </c>
      <c r="AR201" s="16">
        <f t="shared" si="58"/>
        <v>0.8600000000000001</v>
      </c>
      <c r="AS201" s="16">
        <f t="shared" si="59"/>
        <v>0</v>
      </c>
      <c r="AT201" s="16">
        <f t="shared" si="60"/>
        <v>0</v>
      </c>
      <c r="AU201" s="16">
        <v>0</v>
      </c>
      <c r="AV201" s="16">
        <v>0.1497415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0.9070521</v>
      </c>
      <c r="BD201" s="16">
        <v>0</v>
      </c>
      <c r="BE201" s="16">
        <v>0</v>
      </c>
      <c r="BF201" s="16">
        <v>0.8600000000000001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f t="shared" si="61"/>
        <v>-0.2593426830000003</v>
      </c>
      <c r="BZ201" s="16">
        <f t="shared" si="62"/>
        <v>-19.704850200532025</v>
      </c>
      <c r="CA201" s="2" t="s">
        <v>548</v>
      </c>
    </row>
    <row r="202" spans="1:79" ht="31.5" customHeight="1">
      <c r="A202" s="35"/>
      <c r="B202" s="19" t="s">
        <v>221</v>
      </c>
      <c r="C202" s="24"/>
      <c r="D202" s="33">
        <v>0</v>
      </c>
      <c r="E202" s="16">
        <v>0</v>
      </c>
      <c r="F202" s="16">
        <f t="shared" si="49"/>
        <v>0</v>
      </c>
      <c r="G202" s="16">
        <f t="shared" si="50"/>
        <v>0</v>
      </c>
      <c r="H202" s="16">
        <f t="shared" si="51"/>
        <v>0</v>
      </c>
      <c r="I202" s="16">
        <f t="shared" si="52"/>
        <v>0</v>
      </c>
      <c r="J202" s="16">
        <f t="shared" si="53"/>
        <v>0</v>
      </c>
      <c r="K202" s="16">
        <f t="shared" si="54"/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 aca="true" t="shared" si="65" ref="V202:AG202">V209+V242</f>
        <v>0</v>
      </c>
      <c r="W202" s="16">
        <v>0</v>
      </c>
      <c r="X202" s="16">
        <f t="shared" si="65"/>
        <v>0</v>
      </c>
      <c r="Y202" s="16">
        <v>0</v>
      </c>
      <c r="Z202" s="16">
        <f t="shared" si="65"/>
        <v>0</v>
      </c>
      <c r="AA202" s="16">
        <v>0</v>
      </c>
      <c r="AB202" s="16">
        <v>0</v>
      </c>
      <c r="AC202" s="16">
        <f t="shared" si="65"/>
        <v>0</v>
      </c>
      <c r="AD202" s="16">
        <v>0</v>
      </c>
      <c r="AE202" s="16">
        <f t="shared" si="65"/>
        <v>0</v>
      </c>
      <c r="AF202" s="16">
        <v>0</v>
      </c>
      <c r="AG202" s="16">
        <f t="shared" si="65"/>
        <v>0</v>
      </c>
      <c r="AH202" s="16">
        <v>0</v>
      </c>
      <c r="AI202" s="16">
        <f aca="true" t="shared" si="66" ref="AI202:AN202">AI209+AI242</f>
        <v>0</v>
      </c>
      <c r="AJ202" s="16">
        <f t="shared" si="66"/>
        <v>0</v>
      </c>
      <c r="AK202" s="16">
        <f t="shared" si="66"/>
        <v>0</v>
      </c>
      <c r="AL202" s="16">
        <f t="shared" si="66"/>
        <v>0</v>
      </c>
      <c r="AM202" s="16">
        <f t="shared" si="66"/>
        <v>0</v>
      </c>
      <c r="AN202" s="16">
        <f t="shared" si="66"/>
        <v>0</v>
      </c>
      <c r="AO202" s="16">
        <f t="shared" si="55"/>
        <v>0</v>
      </c>
      <c r="AP202" s="16">
        <f t="shared" si="56"/>
        <v>0</v>
      </c>
      <c r="AQ202" s="16">
        <f t="shared" si="57"/>
        <v>0</v>
      </c>
      <c r="AR202" s="16">
        <f t="shared" si="58"/>
        <v>0</v>
      </c>
      <c r="AS202" s="16">
        <f t="shared" si="59"/>
        <v>0</v>
      </c>
      <c r="AT202" s="16">
        <f t="shared" si="60"/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f t="shared" si="61"/>
        <v>0</v>
      </c>
      <c r="BZ202" s="16">
        <v>0</v>
      </c>
      <c r="CA202" s="1">
        <v>0</v>
      </c>
    </row>
    <row r="203" spans="1:79" ht="38.25">
      <c r="A203" s="35"/>
      <c r="B203" s="20" t="s">
        <v>352</v>
      </c>
      <c r="C203" s="24" t="s">
        <v>335</v>
      </c>
      <c r="D203" s="33">
        <v>1.3161362830000003</v>
      </c>
      <c r="E203" s="16">
        <v>0</v>
      </c>
      <c r="F203" s="16">
        <f t="shared" si="49"/>
        <v>1.3161362830000003</v>
      </c>
      <c r="G203" s="16">
        <f t="shared" si="50"/>
        <v>0</v>
      </c>
      <c r="H203" s="16">
        <f t="shared" si="51"/>
        <v>0</v>
      </c>
      <c r="I203" s="16">
        <f t="shared" si="52"/>
        <v>1.1</v>
      </c>
      <c r="J203" s="16">
        <f t="shared" si="53"/>
        <v>0</v>
      </c>
      <c r="K203" s="16">
        <f t="shared" si="54"/>
        <v>0</v>
      </c>
      <c r="L203" s="16">
        <v>0</v>
      </c>
      <c r="M203" s="16">
        <v>1.3161362830000003</v>
      </c>
      <c r="N203" s="16">
        <v>0</v>
      </c>
      <c r="O203" s="16">
        <v>0</v>
      </c>
      <c r="P203" s="16">
        <v>1.1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f t="shared" si="55"/>
        <v>1.10178104</v>
      </c>
      <c r="AP203" s="16">
        <f t="shared" si="56"/>
        <v>0</v>
      </c>
      <c r="AQ203" s="16">
        <f t="shared" si="57"/>
        <v>0</v>
      </c>
      <c r="AR203" s="16">
        <f t="shared" si="58"/>
        <v>1.003</v>
      </c>
      <c r="AS203" s="16">
        <f t="shared" si="59"/>
        <v>0</v>
      </c>
      <c r="AT203" s="16">
        <f t="shared" si="60"/>
        <v>0</v>
      </c>
      <c r="AU203" s="16">
        <v>0</v>
      </c>
      <c r="AV203" s="16">
        <v>1.10178104</v>
      </c>
      <c r="AW203" s="16">
        <v>0</v>
      </c>
      <c r="AX203" s="16">
        <v>0</v>
      </c>
      <c r="AY203" s="16">
        <v>1.003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 t="shared" si="61"/>
        <v>-0.2143552430000002</v>
      </c>
      <c r="BZ203" s="16">
        <f t="shared" si="62"/>
        <v>-16.28670569824266</v>
      </c>
      <c r="CA203" s="2" t="s">
        <v>548</v>
      </c>
    </row>
    <row r="204" spans="1:79" ht="25.5">
      <c r="A204" s="35"/>
      <c r="B204" s="20" t="s">
        <v>353</v>
      </c>
      <c r="C204" s="24" t="s">
        <v>335</v>
      </c>
      <c r="D204" s="33">
        <v>1.6152581655000002</v>
      </c>
      <c r="E204" s="16">
        <v>0</v>
      </c>
      <c r="F204" s="16">
        <f t="shared" si="49"/>
        <v>1.6152581655000002</v>
      </c>
      <c r="G204" s="16">
        <f t="shared" si="50"/>
        <v>0</v>
      </c>
      <c r="H204" s="16">
        <f t="shared" si="51"/>
        <v>0</v>
      </c>
      <c r="I204" s="16">
        <f t="shared" si="52"/>
        <v>1.35</v>
      </c>
      <c r="J204" s="16">
        <f t="shared" si="53"/>
        <v>0</v>
      </c>
      <c r="K204" s="16">
        <f t="shared" si="54"/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1.6152581655000002</v>
      </c>
      <c r="U204" s="16">
        <v>0</v>
      </c>
      <c r="V204" s="16">
        <v>0</v>
      </c>
      <c r="W204" s="16">
        <v>1.35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f t="shared" si="55"/>
        <v>1.6114885899999998</v>
      </c>
      <c r="AP204" s="16">
        <f t="shared" si="56"/>
        <v>0</v>
      </c>
      <c r="AQ204" s="16">
        <f t="shared" si="57"/>
        <v>0</v>
      </c>
      <c r="AR204" s="16">
        <f t="shared" si="58"/>
        <v>1.544</v>
      </c>
      <c r="AS204" s="16">
        <f t="shared" si="59"/>
        <v>0</v>
      </c>
      <c r="AT204" s="16">
        <f t="shared" si="60"/>
        <v>0</v>
      </c>
      <c r="AU204" s="16">
        <v>0</v>
      </c>
      <c r="AV204" s="16">
        <v>0.5248588599999999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1.0866297299999998</v>
      </c>
      <c r="BD204" s="16">
        <v>0</v>
      </c>
      <c r="BE204" s="16">
        <v>0</v>
      </c>
      <c r="BF204" s="16">
        <v>1.544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  <c r="BW204" s="16">
        <v>0</v>
      </c>
      <c r="BX204" s="16">
        <v>0</v>
      </c>
      <c r="BY204" s="16">
        <f t="shared" si="61"/>
        <v>-0.003769575500000455</v>
      </c>
      <c r="BZ204" s="16">
        <f t="shared" si="62"/>
        <v>-0.23337294189338395</v>
      </c>
      <c r="CA204" s="1">
        <v>0</v>
      </c>
    </row>
    <row r="205" spans="1:79" ht="38.25">
      <c r="A205" s="35"/>
      <c r="B205" s="20" t="s">
        <v>354</v>
      </c>
      <c r="C205" s="24" t="s">
        <v>335</v>
      </c>
      <c r="D205" s="33">
        <v>0.837541271</v>
      </c>
      <c r="E205" s="16">
        <v>0</v>
      </c>
      <c r="F205" s="16">
        <f t="shared" si="49"/>
        <v>0.837541271</v>
      </c>
      <c r="G205" s="16">
        <f t="shared" si="50"/>
        <v>0</v>
      </c>
      <c r="H205" s="16">
        <f t="shared" si="51"/>
        <v>0</v>
      </c>
      <c r="I205" s="16">
        <f t="shared" si="52"/>
        <v>0.7</v>
      </c>
      <c r="J205" s="16">
        <f t="shared" si="53"/>
        <v>0</v>
      </c>
      <c r="K205" s="16">
        <f t="shared" si="54"/>
        <v>0</v>
      </c>
      <c r="L205" s="16">
        <v>0</v>
      </c>
      <c r="M205" s="16">
        <v>0.837541271</v>
      </c>
      <c r="N205" s="16">
        <v>0</v>
      </c>
      <c r="O205" s="16">
        <v>0</v>
      </c>
      <c r="P205" s="16">
        <v>0.7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f t="shared" si="55"/>
        <v>0.6470172599999999</v>
      </c>
      <c r="AP205" s="16">
        <f t="shared" si="56"/>
        <v>0</v>
      </c>
      <c r="AQ205" s="16">
        <f t="shared" si="57"/>
        <v>0</v>
      </c>
      <c r="AR205" s="16">
        <f t="shared" si="58"/>
        <v>0.507</v>
      </c>
      <c r="AS205" s="16">
        <f t="shared" si="59"/>
        <v>0</v>
      </c>
      <c r="AT205" s="16">
        <f t="shared" si="60"/>
        <v>0</v>
      </c>
      <c r="AU205" s="16">
        <v>0</v>
      </c>
      <c r="AV205" s="16">
        <v>0.6470172599999999</v>
      </c>
      <c r="AW205" s="16">
        <v>0</v>
      </c>
      <c r="AX205" s="16">
        <v>0</v>
      </c>
      <c r="AY205" s="16">
        <v>0.507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f t="shared" si="61"/>
        <v>-0.19052401100000005</v>
      </c>
      <c r="BZ205" s="16">
        <f t="shared" si="62"/>
        <v>-22.748014646791066</v>
      </c>
      <c r="CA205" s="2" t="s">
        <v>548</v>
      </c>
    </row>
    <row r="206" spans="1:79" ht="38.25">
      <c r="A206" s="35"/>
      <c r="B206" s="20" t="s">
        <v>355</v>
      </c>
      <c r="C206" s="24" t="s">
        <v>335</v>
      </c>
      <c r="D206" s="33">
        <v>0.9930846499</v>
      </c>
      <c r="E206" s="16">
        <v>0</v>
      </c>
      <c r="F206" s="16">
        <f t="shared" si="49"/>
        <v>0.9930846499</v>
      </c>
      <c r="G206" s="16">
        <f t="shared" si="50"/>
        <v>0</v>
      </c>
      <c r="H206" s="16">
        <f t="shared" si="51"/>
        <v>0</v>
      </c>
      <c r="I206" s="16">
        <f t="shared" si="52"/>
        <v>0.83</v>
      </c>
      <c r="J206" s="16">
        <f t="shared" si="53"/>
        <v>0</v>
      </c>
      <c r="K206" s="16">
        <f t="shared" si="54"/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0.9930846499</v>
      </c>
      <c r="U206" s="16">
        <v>0</v>
      </c>
      <c r="V206" s="16">
        <v>0</v>
      </c>
      <c r="W206" s="16">
        <v>0.83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f t="shared" si="55"/>
        <v>0.73135732</v>
      </c>
      <c r="AP206" s="16">
        <f t="shared" si="56"/>
        <v>0</v>
      </c>
      <c r="AQ206" s="16">
        <f t="shared" si="57"/>
        <v>0</v>
      </c>
      <c r="AR206" s="16">
        <f t="shared" si="58"/>
        <v>0.753</v>
      </c>
      <c r="AS206" s="16">
        <f t="shared" si="59"/>
        <v>0</v>
      </c>
      <c r="AT206" s="16">
        <f t="shared" si="60"/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0.73135732</v>
      </c>
      <c r="BD206" s="16">
        <v>0</v>
      </c>
      <c r="BE206" s="16">
        <v>0</v>
      </c>
      <c r="BF206" s="16">
        <v>0.753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 t="shared" si="61"/>
        <v>-0.2617273299</v>
      </c>
      <c r="BZ206" s="16">
        <f t="shared" si="62"/>
        <v>-26.354986951651604</v>
      </c>
      <c r="CA206" s="2" t="s">
        <v>548</v>
      </c>
    </row>
    <row r="207" spans="1:79" ht="38.25">
      <c r="A207" s="35"/>
      <c r="B207" s="20" t="s">
        <v>356</v>
      </c>
      <c r="C207" s="24" t="s">
        <v>335</v>
      </c>
      <c r="D207" s="33">
        <v>1.407944483</v>
      </c>
      <c r="E207" s="16">
        <v>0</v>
      </c>
      <c r="F207" s="16">
        <f t="shared" si="49"/>
        <v>1.407944483</v>
      </c>
      <c r="G207" s="16">
        <f t="shared" si="50"/>
        <v>0</v>
      </c>
      <c r="H207" s="16">
        <f t="shared" si="51"/>
        <v>0</v>
      </c>
      <c r="I207" s="16">
        <f t="shared" si="52"/>
        <v>1.1</v>
      </c>
      <c r="J207" s="16">
        <f t="shared" si="53"/>
        <v>0</v>
      </c>
      <c r="K207" s="16">
        <f t="shared" si="54"/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1.407944483</v>
      </c>
      <c r="U207" s="16">
        <v>0</v>
      </c>
      <c r="V207" s="16">
        <v>0</v>
      </c>
      <c r="W207" s="16">
        <v>1.1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f t="shared" si="55"/>
        <v>1.4167734699999999</v>
      </c>
      <c r="AP207" s="16">
        <f t="shared" si="56"/>
        <v>0</v>
      </c>
      <c r="AQ207" s="16">
        <f t="shared" si="57"/>
        <v>0</v>
      </c>
      <c r="AR207" s="16">
        <f t="shared" si="58"/>
        <v>1.011</v>
      </c>
      <c r="AS207" s="16">
        <f t="shared" si="59"/>
        <v>0</v>
      </c>
      <c r="AT207" s="16">
        <f t="shared" si="60"/>
        <v>0</v>
      </c>
      <c r="AU207" s="16">
        <v>0</v>
      </c>
      <c r="AV207" s="16">
        <v>0.00749092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1.40928255</v>
      </c>
      <c r="BD207" s="16">
        <v>0</v>
      </c>
      <c r="BE207" s="16">
        <v>0</v>
      </c>
      <c r="BF207" s="16">
        <v>1.011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  <c r="BW207" s="16">
        <v>0</v>
      </c>
      <c r="BX207" s="16">
        <v>0</v>
      </c>
      <c r="BY207" s="16">
        <f t="shared" si="61"/>
        <v>0.008828986999999788</v>
      </c>
      <c r="BZ207" s="16">
        <f t="shared" si="62"/>
        <v>0.6270834615003629</v>
      </c>
      <c r="CA207" s="1">
        <v>0</v>
      </c>
    </row>
    <row r="208" spans="1:79" ht="25.5">
      <c r="A208" s="35"/>
      <c r="B208" s="20" t="s">
        <v>357</v>
      </c>
      <c r="C208" s="24" t="s">
        <v>335</v>
      </c>
      <c r="D208" s="33">
        <v>1.2799495300000001</v>
      </c>
      <c r="E208" s="16">
        <v>0</v>
      </c>
      <c r="F208" s="16">
        <f t="shared" si="49"/>
        <v>1.2799495300000001</v>
      </c>
      <c r="G208" s="16">
        <f t="shared" si="50"/>
        <v>0</v>
      </c>
      <c r="H208" s="16">
        <f t="shared" si="51"/>
        <v>0</v>
      </c>
      <c r="I208" s="16">
        <f t="shared" si="52"/>
        <v>1</v>
      </c>
      <c r="J208" s="16">
        <f t="shared" si="53"/>
        <v>0</v>
      </c>
      <c r="K208" s="16">
        <f t="shared" si="54"/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1.2799495300000001</v>
      </c>
      <c r="AB208" s="16">
        <v>0</v>
      </c>
      <c r="AC208" s="16">
        <v>0</v>
      </c>
      <c r="AD208" s="16">
        <v>1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f t="shared" si="55"/>
        <v>0.01034929</v>
      </c>
      <c r="AP208" s="16">
        <f t="shared" si="56"/>
        <v>0</v>
      </c>
      <c r="AQ208" s="16">
        <f t="shared" si="57"/>
        <v>0</v>
      </c>
      <c r="AR208" s="16">
        <f t="shared" si="58"/>
        <v>0</v>
      </c>
      <c r="AS208" s="16">
        <f t="shared" si="59"/>
        <v>0</v>
      </c>
      <c r="AT208" s="16">
        <f t="shared" si="60"/>
        <v>0</v>
      </c>
      <c r="AU208" s="16">
        <v>0</v>
      </c>
      <c r="AV208" s="16">
        <v>0.01034929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f t="shared" si="61"/>
        <v>-1.2696002400000002</v>
      </c>
      <c r="BZ208" s="16">
        <f t="shared" si="62"/>
        <v>-99.19142983708116</v>
      </c>
      <c r="CA208" s="1" t="s">
        <v>550</v>
      </c>
    </row>
    <row r="209" spans="1:79" ht="25.5">
      <c r="A209" s="35"/>
      <c r="B209" s="20" t="s">
        <v>358</v>
      </c>
      <c r="C209" s="24" t="s">
        <v>335</v>
      </c>
      <c r="D209" s="33">
        <v>1.1007685276000003</v>
      </c>
      <c r="E209" s="16">
        <v>0</v>
      </c>
      <c r="F209" s="16">
        <f t="shared" si="49"/>
        <v>1.1007685276000003</v>
      </c>
      <c r="G209" s="16">
        <f t="shared" si="50"/>
        <v>0</v>
      </c>
      <c r="H209" s="16">
        <f t="shared" si="51"/>
        <v>0</v>
      </c>
      <c r="I209" s="16">
        <f t="shared" si="52"/>
        <v>0.92</v>
      </c>
      <c r="J209" s="16">
        <f t="shared" si="53"/>
        <v>0</v>
      </c>
      <c r="K209" s="16">
        <f t="shared" si="54"/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 aca="true" t="shared" si="67" ref="V209:AM209">V210</f>
        <v>0</v>
      </c>
      <c r="W209" s="16">
        <v>0</v>
      </c>
      <c r="X209" s="16">
        <f t="shared" si="67"/>
        <v>0</v>
      </c>
      <c r="Y209" s="16">
        <v>0</v>
      </c>
      <c r="Z209" s="16">
        <f t="shared" si="67"/>
        <v>0</v>
      </c>
      <c r="AA209" s="16">
        <v>1.1007685276000003</v>
      </c>
      <c r="AB209" s="16">
        <v>0</v>
      </c>
      <c r="AC209" s="16">
        <f t="shared" si="67"/>
        <v>0</v>
      </c>
      <c r="AD209" s="16">
        <v>0.92</v>
      </c>
      <c r="AE209" s="16">
        <f t="shared" si="67"/>
        <v>0</v>
      </c>
      <c r="AF209" s="16">
        <v>0</v>
      </c>
      <c r="AG209" s="16">
        <f t="shared" si="67"/>
        <v>0</v>
      </c>
      <c r="AH209" s="16">
        <v>0</v>
      </c>
      <c r="AI209" s="16">
        <f t="shared" si="67"/>
        <v>0</v>
      </c>
      <c r="AJ209" s="16">
        <f t="shared" si="67"/>
        <v>0</v>
      </c>
      <c r="AK209" s="16">
        <f t="shared" si="67"/>
        <v>0</v>
      </c>
      <c r="AL209" s="16">
        <f t="shared" si="67"/>
        <v>0</v>
      </c>
      <c r="AM209" s="16">
        <f t="shared" si="67"/>
        <v>0</v>
      </c>
      <c r="AN209" s="16">
        <v>0</v>
      </c>
      <c r="AO209" s="16">
        <f t="shared" si="55"/>
        <v>0</v>
      </c>
      <c r="AP209" s="16">
        <f t="shared" si="56"/>
        <v>0</v>
      </c>
      <c r="AQ209" s="16">
        <f t="shared" si="57"/>
        <v>0</v>
      </c>
      <c r="AR209" s="16">
        <f t="shared" si="58"/>
        <v>0</v>
      </c>
      <c r="AS209" s="16">
        <f t="shared" si="59"/>
        <v>0</v>
      </c>
      <c r="AT209" s="16">
        <f t="shared" si="60"/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 t="shared" si="61"/>
        <v>-1.1007685276000003</v>
      </c>
      <c r="BZ209" s="16">
        <f t="shared" si="62"/>
        <v>-100</v>
      </c>
      <c r="CA209" s="1" t="s">
        <v>550</v>
      </c>
    </row>
    <row r="210" spans="1:79" ht="13.5">
      <c r="A210" s="35"/>
      <c r="B210" s="19" t="s">
        <v>167</v>
      </c>
      <c r="C210" s="24"/>
      <c r="D210" s="33">
        <v>0</v>
      </c>
      <c r="E210" s="16">
        <v>0</v>
      </c>
      <c r="F210" s="16">
        <f t="shared" si="49"/>
        <v>0</v>
      </c>
      <c r="G210" s="16">
        <f t="shared" si="50"/>
        <v>0</v>
      </c>
      <c r="H210" s="16">
        <f t="shared" si="51"/>
        <v>0</v>
      </c>
      <c r="I210" s="16">
        <f t="shared" si="52"/>
        <v>0</v>
      </c>
      <c r="J210" s="16">
        <f t="shared" si="53"/>
        <v>0</v>
      </c>
      <c r="K210" s="16">
        <f t="shared" si="54"/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 aca="true" t="shared" si="68" ref="V210:AG210">SUM(V213:V241)</f>
        <v>0</v>
      </c>
      <c r="W210" s="16">
        <v>0</v>
      </c>
      <c r="X210" s="16">
        <f t="shared" si="68"/>
        <v>0</v>
      </c>
      <c r="Y210" s="16">
        <v>0</v>
      </c>
      <c r="Z210" s="16">
        <f t="shared" si="68"/>
        <v>0</v>
      </c>
      <c r="AA210" s="16">
        <v>0</v>
      </c>
      <c r="AB210" s="16">
        <v>0</v>
      </c>
      <c r="AC210" s="16">
        <f t="shared" si="68"/>
        <v>0</v>
      </c>
      <c r="AD210" s="16">
        <v>0</v>
      </c>
      <c r="AE210" s="16">
        <f t="shared" si="68"/>
        <v>0</v>
      </c>
      <c r="AF210" s="16">
        <v>0</v>
      </c>
      <c r="AG210" s="16">
        <f t="shared" si="68"/>
        <v>0</v>
      </c>
      <c r="AH210" s="16">
        <v>0</v>
      </c>
      <c r="AI210" s="16">
        <f>SUM(AI213:AI241)</f>
        <v>0</v>
      </c>
      <c r="AJ210" s="16">
        <f>SUM(AJ213:AJ241)</f>
        <v>0</v>
      </c>
      <c r="AK210" s="16">
        <f>SUM(AK213:AK241)</f>
        <v>0</v>
      </c>
      <c r="AL210" s="16">
        <f>SUM(AL213:AL241)</f>
        <v>0</v>
      </c>
      <c r="AM210" s="16">
        <f>SUM(AM213:AM241)</f>
        <v>0</v>
      </c>
      <c r="AN210" s="16">
        <v>0</v>
      </c>
      <c r="AO210" s="16">
        <f t="shared" si="55"/>
        <v>0</v>
      </c>
      <c r="AP210" s="16">
        <f t="shared" si="56"/>
        <v>0</v>
      </c>
      <c r="AQ210" s="16">
        <f t="shared" si="57"/>
        <v>0</v>
      </c>
      <c r="AR210" s="16">
        <f t="shared" si="58"/>
        <v>0</v>
      </c>
      <c r="AS210" s="16">
        <f t="shared" si="59"/>
        <v>0</v>
      </c>
      <c r="AT210" s="16">
        <f t="shared" si="60"/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f t="shared" si="61"/>
        <v>0</v>
      </c>
      <c r="BZ210" s="16">
        <v>0</v>
      </c>
      <c r="CA210" s="1">
        <v>0</v>
      </c>
    </row>
    <row r="211" spans="1:79" ht="25.5">
      <c r="A211" s="35"/>
      <c r="B211" s="20" t="s">
        <v>359</v>
      </c>
      <c r="C211" s="24" t="s">
        <v>335</v>
      </c>
      <c r="D211" s="33">
        <v>0.43671794845</v>
      </c>
      <c r="E211" s="16">
        <v>0</v>
      </c>
      <c r="F211" s="16">
        <f t="shared" si="49"/>
        <v>0.43671794845</v>
      </c>
      <c r="G211" s="16">
        <f t="shared" si="50"/>
        <v>0</v>
      </c>
      <c r="H211" s="16">
        <f t="shared" si="51"/>
        <v>0</v>
      </c>
      <c r="I211" s="16">
        <f t="shared" si="52"/>
        <v>0.365</v>
      </c>
      <c r="J211" s="16">
        <f t="shared" si="53"/>
        <v>0</v>
      </c>
      <c r="K211" s="16">
        <f t="shared" si="54"/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0.43671794845</v>
      </c>
      <c r="U211" s="16">
        <v>0</v>
      </c>
      <c r="V211" s="16">
        <v>0</v>
      </c>
      <c r="W211" s="16">
        <v>0.365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f t="shared" si="55"/>
        <v>0.50552848</v>
      </c>
      <c r="AP211" s="16">
        <f t="shared" si="56"/>
        <v>0</v>
      </c>
      <c r="AQ211" s="16">
        <f t="shared" si="57"/>
        <v>0</v>
      </c>
      <c r="AR211" s="16">
        <f t="shared" si="58"/>
        <v>0.366</v>
      </c>
      <c r="AS211" s="16">
        <f t="shared" si="59"/>
        <v>0</v>
      </c>
      <c r="AT211" s="16">
        <f t="shared" si="60"/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0.50552848</v>
      </c>
      <c r="BD211" s="16">
        <v>0</v>
      </c>
      <c r="BE211" s="16">
        <v>0</v>
      </c>
      <c r="BF211" s="16">
        <v>0.366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f t="shared" si="61"/>
        <v>0.06881053154999994</v>
      </c>
      <c r="BZ211" s="16">
        <f t="shared" si="62"/>
        <v>15.756286590515087</v>
      </c>
      <c r="CA211" s="1" t="s">
        <v>551</v>
      </c>
    </row>
    <row r="212" spans="1:79" ht="25.5">
      <c r="A212" s="35"/>
      <c r="B212" s="20" t="s">
        <v>360</v>
      </c>
      <c r="C212" s="24" t="s">
        <v>335</v>
      </c>
      <c r="D212" s="33">
        <v>0.79805718251</v>
      </c>
      <c r="E212" s="16">
        <v>0</v>
      </c>
      <c r="F212" s="16">
        <f t="shared" si="49"/>
        <v>0.79805718251</v>
      </c>
      <c r="G212" s="16">
        <f t="shared" si="50"/>
        <v>0</v>
      </c>
      <c r="H212" s="16">
        <f t="shared" si="51"/>
        <v>0</v>
      </c>
      <c r="I212" s="16">
        <f t="shared" si="52"/>
        <v>0.667</v>
      </c>
      <c r="J212" s="16">
        <f t="shared" si="53"/>
        <v>0</v>
      </c>
      <c r="K212" s="16">
        <f t="shared" si="54"/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0.79805718251</v>
      </c>
      <c r="U212" s="16">
        <v>0</v>
      </c>
      <c r="V212" s="16">
        <v>0</v>
      </c>
      <c r="W212" s="16">
        <v>0.667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f t="shared" si="55"/>
        <v>0.7988975700000001</v>
      </c>
      <c r="AP212" s="16">
        <f t="shared" si="56"/>
        <v>0</v>
      </c>
      <c r="AQ212" s="16">
        <f t="shared" si="57"/>
        <v>0</v>
      </c>
      <c r="AR212" s="16">
        <f t="shared" si="58"/>
        <v>0.629</v>
      </c>
      <c r="AS212" s="16">
        <f t="shared" si="59"/>
        <v>0</v>
      </c>
      <c r="AT212" s="16">
        <f t="shared" si="60"/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0.7988975700000001</v>
      </c>
      <c r="BD212" s="16">
        <v>0</v>
      </c>
      <c r="BE212" s="16">
        <v>0</v>
      </c>
      <c r="BF212" s="16">
        <v>0.629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f t="shared" si="61"/>
        <v>0.0008403874900000385</v>
      </c>
      <c r="BZ212" s="16">
        <f t="shared" si="62"/>
        <v>0.10530416972840265</v>
      </c>
      <c r="CA212" s="1">
        <v>0</v>
      </c>
    </row>
    <row r="213" spans="1:79" ht="38.25">
      <c r="A213" s="35"/>
      <c r="B213" s="20" t="s">
        <v>361</v>
      </c>
      <c r="C213" s="24" t="s">
        <v>335</v>
      </c>
      <c r="D213" s="33">
        <v>0.93804622352</v>
      </c>
      <c r="E213" s="16">
        <v>0</v>
      </c>
      <c r="F213" s="16">
        <f aca="true" t="shared" si="69" ref="F213:F276">M213+T213+AA213</f>
        <v>0.93804622352</v>
      </c>
      <c r="G213" s="16">
        <f aca="true" t="shared" si="70" ref="G213:G276">N213+U213+AB213</f>
        <v>0</v>
      </c>
      <c r="H213" s="16">
        <f aca="true" t="shared" si="71" ref="H213:H276">O213+V213+AC213</f>
        <v>0</v>
      </c>
      <c r="I213" s="16">
        <f aca="true" t="shared" si="72" ref="I213:I276">P213+W213+AD213</f>
        <v>0.784</v>
      </c>
      <c r="J213" s="16">
        <f aca="true" t="shared" si="73" ref="J213:J276">Q213+X213+AE213</f>
        <v>0</v>
      </c>
      <c r="K213" s="16">
        <f aca="true" t="shared" si="74" ref="K213:K276">R213+Y213+AF213</f>
        <v>0</v>
      </c>
      <c r="L213" s="16">
        <v>0</v>
      </c>
      <c r="M213" s="16">
        <v>0.46902311176</v>
      </c>
      <c r="N213" s="16">
        <v>0</v>
      </c>
      <c r="O213" s="16">
        <v>0</v>
      </c>
      <c r="P213" s="16">
        <v>0.392</v>
      </c>
      <c r="Q213" s="16">
        <v>0</v>
      </c>
      <c r="R213" s="16">
        <v>0</v>
      </c>
      <c r="S213" s="16">
        <v>0</v>
      </c>
      <c r="T213" s="16">
        <v>0.46902311176</v>
      </c>
      <c r="U213" s="16">
        <v>0</v>
      </c>
      <c r="V213" s="16">
        <v>0</v>
      </c>
      <c r="W213" s="16">
        <v>0.392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f aca="true" t="shared" si="75" ref="AO213:AO276">AV213+BC213+BJ213+BQ213</f>
        <v>0.67765041</v>
      </c>
      <c r="AP213" s="16">
        <f aca="true" t="shared" si="76" ref="AP213:AP276">AW213+BD213+BK213+BR213</f>
        <v>0</v>
      </c>
      <c r="AQ213" s="16">
        <f aca="true" t="shared" si="77" ref="AQ213:AQ276">AX213+BE213+BL213+BS213</f>
        <v>0</v>
      </c>
      <c r="AR213" s="16">
        <f aca="true" t="shared" si="78" ref="AR213:AR276">AY213+BF213+BM213+BT213</f>
        <v>0.594</v>
      </c>
      <c r="AS213" s="16">
        <f aca="true" t="shared" si="79" ref="AS213:AS276">AZ213+BG213+BN213+BU213</f>
        <v>0</v>
      </c>
      <c r="AT213" s="16">
        <f aca="true" t="shared" si="80" ref="AT213:AT276">BA213+BH213+BO213+BV213</f>
        <v>0</v>
      </c>
      <c r="AU213" s="16">
        <v>0</v>
      </c>
      <c r="AV213" s="16">
        <v>0.67765041</v>
      </c>
      <c r="AW213" s="16">
        <v>0</v>
      </c>
      <c r="AX213" s="16">
        <v>0</v>
      </c>
      <c r="AY213" s="16">
        <v>0.594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 aca="true" t="shared" si="81" ref="BY213:BY276">AO213-F213</f>
        <v>-0.26039581351999996</v>
      </c>
      <c r="BZ213" s="16">
        <f aca="true" t="shared" si="82" ref="BZ213:BZ276">BY213/F213*100</f>
        <v>-27.75937976093223</v>
      </c>
      <c r="CA213" s="2" t="s">
        <v>548</v>
      </c>
    </row>
    <row r="214" spans="1:79" ht="25.5">
      <c r="A214" s="35"/>
      <c r="B214" s="20" t="s">
        <v>362</v>
      </c>
      <c r="C214" s="24" t="s">
        <v>335</v>
      </c>
      <c r="D214" s="33">
        <v>0.16750825420000004</v>
      </c>
      <c r="E214" s="16">
        <v>0</v>
      </c>
      <c r="F214" s="16">
        <f t="shared" si="69"/>
        <v>0.16750825420000004</v>
      </c>
      <c r="G214" s="16">
        <f t="shared" si="70"/>
        <v>0</v>
      </c>
      <c r="H214" s="16">
        <f t="shared" si="71"/>
        <v>0</v>
      </c>
      <c r="I214" s="16">
        <f t="shared" si="72"/>
        <v>0.14</v>
      </c>
      <c r="J214" s="16">
        <f t="shared" si="73"/>
        <v>0</v>
      </c>
      <c r="K214" s="16">
        <f t="shared" si="74"/>
        <v>0</v>
      </c>
      <c r="L214" s="16">
        <v>0</v>
      </c>
      <c r="M214" s="16">
        <v>0.16750825420000004</v>
      </c>
      <c r="N214" s="16">
        <v>0</v>
      </c>
      <c r="O214" s="16">
        <v>0</v>
      </c>
      <c r="P214" s="16">
        <v>0.14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f t="shared" si="75"/>
        <v>0.17491233</v>
      </c>
      <c r="AP214" s="16">
        <f t="shared" si="76"/>
        <v>0</v>
      </c>
      <c r="AQ214" s="16">
        <f t="shared" si="77"/>
        <v>0</v>
      </c>
      <c r="AR214" s="16">
        <f t="shared" si="78"/>
        <v>0.118</v>
      </c>
      <c r="AS214" s="16">
        <f t="shared" si="79"/>
        <v>0</v>
      </c>
      <c r="AT214" s="16">
        <f t="shared" si="80"/>
        <v>0</v>
      </c>
      <c r="AU214" s="16">
        <v>0</v>
      </c>
      <c r="AV214" s="16">
        <v>0.17491233</v>
      </c>
      <c r="AW214" s="16">
        <v>0</v>
      </c>
      <c r="AX214" s="16">
        <v>0</v>
      </c>
      <c r="AY214" s="16">
        <v>0.118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f t="shared" si="81"/>
        <v>0.007404075799999965</v>
      </c>
      <c r="BZ214" s="16">
        <f t="shared" si="82"/>
        <v>4.420125942665316</v>
      </c>
      <c r="CA214" s="1">
        <v>0</v>
      </c>
    </row>
    <row r="215" spans="1:79" ht="25.5">
      <c r="A215" s="35"/>
      <c r="B215" s="20" t="s">
        <v>363</v>
      </c>
      <c r="C215" s="24" t="s">
        <v>335</v>
      </c>
      <c r="D215" s="33">
        <v>0.7346433434199999</v>
      </c>
      <c r="E215" s="16">
        <v>0</v>
      </c>
      <c r="F215" s="16">
        <f t="shared" si="69"/>
        <v>0.7346433434199999</v>
      </c>
      <c r="G215" s="16">
        <f t="shared" si="70"/>
        <v>0</v>
      </c>
      <c r="H215" s="16">
        <f t="shared" si="71"/>
        <v>0</v>
      </c>
      <c r="I215" s="16">
        <f t="shared" si="72"/>
        <v>0.614</v>
      </c>
      <c r="J215" s="16">
        <f t="shared" si="73"/>
        <v>0</v>
      </c>
      <c r="K215" s="16">
        <f t="shared" si="74"/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0.36732167170999996</v>
      </c>
      <c r="U215" s="16">
        <v>0</v>
      </c>
      <c r="V215" s="16">
        <v>0</v>
      </c>
      <c r="W215" s="16">
        <v>0.307</v>
      </c>
      <c r="X215" s="16">
        <v>0</v>
      </c>
      <c r="Y215" s="16">
        <v>0</v>
      </c>
      <c r="Z215" s="16">
        <v>0</v>
      </c>
      <c r="AA215" s="16">
        <v>0.36732167170999996</v>
      </c>
      <c r="AB215" s="16">
        <v>0</v>
      </c>
      <c r="AC215" s="16">
        <v>0</v>
      </c>
      <c r="AD215" s="16">
        <v>0.307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f t="shared" si="75"/>
        <v>0.76655582</v>
      </c>
      <c r="AP215" s="16">
        <f t="shared" si="76"/>
        <v>0</v>
      </c>
      <c r="AQ215" s="16">
        <f t="shared" si="77"/>
        <v>0</v>
      </c>
      <c r="AR215" s="16">
        <f t="shared" si="78"/>
        <v>0.58</v>
      </c>
      <c r="AS215" s="16">
        <f t="shared" si="79"/>
        <v>0</v>
      </c>
      <c r="AT215" s="16">
        <f t="shared" si="80"/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0.76655582</v>
      </c>
      <c r="BD215" s="16">
        <v>0</v>
      </c>
      <c r="BE215" s="16">
        <v>0</v>
      </c>
      <c r="BF215" s="16">
        <v>0.58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 t="shared" si="81"/>
        <v>0.03191247658000007</v>
      </c>
      <c r="BZ215" s="16">
        <f t="shared" si="82"/>
        <v>4.3439414330547494</v>
      </c>
      <c r="CA215" s="1">
        <v>0</v>
      </c>
    </row>
    <row r="216" spans="1:79" ht="13.5">
      <c r="A216" s="35"/>
      <c r="B216" s="19" t="s">
        <v>178</v>
      </c>
      <c r="C216" s="24"/>
      <c r="D216" s="33">
        <v>0</v>
      </c>
      <c r="E216" s="16">
        <v>0</v>
      </c>
      <c r="F216" s="16">
        <f t="shared" si="69"/>
        <v>0</v>
      </c>
      <c r="G216" s="16">
        <f t="shared" si="70"/>
        <v>0</v>
      </c>
      <c r="H216" s="16">
        <f t="shared" si="71"/>
        <v>0</v>
      </c>
      <c r="I216" s="16">
        <f t="shared" si="72"/>
        <v>0</v>
      </c>
      <c r="J216" s="16">
        <f t="shared" si="73"/>
        <v>0</v>
      </c>
      <c r="K216" s="16">
        <f t="shared" si="74"/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f t="shared" si="75"/>
        <v>0</v>
      </c>
      <c r="AP216" s="16">
        <f t="shared" si="76"/>
        <v>0</v>
      </c>
      <c r="AQ216" s="16">
        <f t="shared" si="77"/>
        <v>0</v>
      </c>
      <c r="AR216" s="16">
        <f t="shared" si="78"/>
        <v>0</v>
      </c>
      <c r="AS216" s="16">
        <f t="shared" si="79"/>
        <v>0</v>
      </c>
      <c r="AT216" s="16">
        <f t="shared" si="80"/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f t="shared" si="81"/>
        <v>0</v>
      </c>
      <c r="BZ216" s="16">
        <v>0</v>
      </c>
      <c r="CA216" s="1">
        <v>0</v>
      </c>
    </row>
    <row r="217" spans="1:79" ht="38.25">
      <c r="A217" s="35"/>
      <c r="B217" s="20" t="s">
        <v>364</v>
      </c>
      <c r="C217" s="24" t="s">
        <v>335</v>
      </c>
      <c r="D217" s="33">
        <v>0.6341383909</v>
      </c>
      <c r="E217" s="16">
        <v>0</v>
      </c>
      <c r="F217" s="16">
        <f t="shared" si="69"/>
        <v>0.6341383909</v>
      </c>
      <c r="G217" s="16">
        <f t="shared" si="70"/>
        <v>0</v>
      </c>
      <c r="H217" s="16">
        <f t="shared" si="71"/>
        <v>0</v>
      </c>
      <c r="I217" s="16">
        <f t="shared" si="72"/>
        <v>0.53</v>
      </c>
      <c r="J217" s="16">
        <f t="shared" si="73"/>
        <v>0</v>
      </c>
      <c r="K217" s="16">
        <f t="shared" si="74"/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0.6341383909</v>
      </c>
      <c r="U217" s="16">
        <v>0</v>
      </c>
      <c r="V217" s="16">
        <v>0</v>
      </c>
      <c r="W217" s="16">
        <v>0.53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f t="shared" si="75"/>
        <v>0.83560609</v>
      </c>
      <c r="AP217" s="16">
        <f t="shared" si="76"/>
        <v>0</v>
      </c>
      <c r="AQ217" s="16">
        <f t="shared" si="77"/>
        <v>0</v>
      </c>
      <c r="AR217" s="16">
        <f t="shared" si="78"/>
        <v>0.881</v>
      </c>
      <c r="AS217" s="16">
        <f t="shared" si="79"/>
        <v>0</v>
      </c>
      <c r="AT217" s="16">
        <f t="shared" si="80"/>
        <v>0</v>
      </c>
      <c r="AU217" s="16">
        <v>0</v>
      </c>
      <c r="AV217" s="16">
        <v>0.0082203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0.82738579</v>
      </c>
      <c r="BD217" s="16">
        <v>0</v>
      </c>
      <c r="BE217" s="16">
        <v>0</v>
      </c>
      <c r="BF217" s="16">
        <v>0.881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f t="shared" si="81"/>
        <v>0.20146769909999995</v>
      </c>
      <c r="BZ217" s="16">
        <f t="shared" si="82"/>
        <v>31.770304714412134</v>
      </c>
      <c r="CA217" s="2" t="s">
        <v>548</v>
      </c>
    </row>
    <row r="218" spans="1:79" ht="25.5">
      <c r="A218" s="35"/>
      <c r="B218" s="20" t="s">
        <v>365</v>
      </c>
      <c r="C218" s="24" t="s">
        <v>335</v>
      </c>
      <c r="D218" s="33">
        <v>0.8734358969</v>
      </c>
      <c r="E218" s="16">
        <v>0</v>
      </c>
      <c r="F218" s="16">
        <f t="shared" si="69"/>
        <v>0.8734358969</v>
      </c>
      <c r="G218" s="16">
        <f t="shared" si="70"/>
        <v>0</v>
      </c>
      <c r="H218" s="16">
        <f t="shared" si="71"/>
        <v>0</v>
      </c>
      <c r="I218" s="16">
        <f t="shared" si="72"/>
        <v>0.73</v>
      </c>
      <c r="J218" s="16">
        <f t="shared" si="73"/>
        <v>0</v>
      </c>
      <c r="K218" s="16">
        <f t="shared" si="74"/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0.8734358969</v>
      </c>
      <c r="AB218" s="16">
        <v>0</v>
      </c>
      <c r="AC218" s="16">
        <v>0</v>
      </c>
      <c r="AD218" s="16">
        <v>0.73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f t="shared" si="75"/>
        <v>0.88068611</v>
      </c>
      <c r="AP218" s="16">
        <f t="shared" si="76"/>
        <v>0</v>
      </c>
      <c r="AQ218" s="16">
        <f t="shared" si="77"/>
        <v>0</v>
      </c>
      <c r="AR218" s="16">
        <f t="shared" si="78"/>
        <v>0.705</v>
      </c>
      <c r="AS218" s="16">
        <f t="shared" si="79"/>
        <v>0</v>
      </c>
      <c r="AT218" s="16">
        <f t="shared" si="80"/>
        <v>0</v>
      </c>
      <c r="AU218" s="16">
        <v>0</v>
      </c>
      <c r="AV218" s="16">
        <v>0.00761905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0.87306706</v>
      </c>
      <c r="BK218" s="16">
        <v>0</v>
      </c>
      <c r="BL218" s="16">
        <v>0</v>
      </c>
      <c r="BM218" s="16">
        <v>0.705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si="81"/>
        <v>0.007250213099999958</v>
      </c>
      <c r="BZ218" s="16">
        <f t="shared" si="82"/>
        <v>0.8300795886375205</v>
      </c>
      <c r="CA218" s="1">
        <v>0</v>
      </c>
    </row>
    <row r="219" spans="1:79" ht="25.5">
      <c r="A219" s="35"/>
      <c r="B219" s="20" t="s">
        <v>366</v>
      </c>
      <c r="C219" s="24" t="s">
        <v>335</v>
      </c>
      <c r="D219" s="33">
        <v>0.837541271</v>
      </c>
      <c r="E219" s="16">
        <v>0</v>
      </c>
      <c r="F219" s="16">
        <f t="shared" si="69"/>
        <v>0.837541271</v>
      </c>
      <c r="G219" s="16">
        <f t="shared" si="70"/>
        <v>0</v>
      </c>
      <c r="H219" s="16">
        <f t="shared" si="71"/>
        <v>0</v>
      </c>
      <c r="I219" s="16">
        <f t="shared" si="72"/>
        <v>0.7</v>
      </c>
      <c r="J219" s="16">
        <f t="shared" si="73"/>
        <v>0</v>
      </c>
      <c r="K219" s="16">
        <f t="shared" si="74"/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0.837541271</v>
      </c>
      <c r="U219" s="16">
        <v>0</v>
      </c>
      <c r="V219" s="16">
        <v>0</v>
      </c>
      <c r="W219" s="16">
        <v>0.7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f t="shared" si="75"/>
        <v>0.8704079</v>
      </c>
      <c r="AP219" s="16">
        <f t="shared" si="76"/>
        <v>0</v>
      </c>
      <c r="AQ219" s="16">
        <f t="shared" si="77"/>
        <v>0</v>
      </c>
      <c r="AR219" s="16">
        <f t="shared" si="78"/>
        <v>0.681</v>
      </c>
      <c r="AS219" s="16">
        <f t="shared" si="79"/>
        <v>0</v>
      </c>
      <c r="AT219" s="16">
        <f t="shared" si="80"/>
        <v>0</v>
      </c>
      <c r="AU219" s="16">
        <v>0</v>
      </c>
      <c r="AV219" s="16">
        <v>0.8704079</v>
      </c>
      <c r="AW219" s="16">
        <v>0</v>
      </c>
      <c r="AX219" s="16">
        <v>0</v>
      </c>
      <c r="AY219" s="16">
        <v>0.681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f t="shared" si="81"/>
        <v>0.032866629000000036</v>
      </c>
      <c r="BZ219" s="16">
        <f t="shared" si="82"/>
        <v>3.924180233024008</v>
      </c>
      <c r="CA219" s="1">
        <v>0</v>
      </c>
    </row>
    <row r="220" spans="1:79" ht="25.5">
      <c r="A220" s="35"/>
      <c r="B220" s="20" t="s">
        <v>367</v>
      </c>
      <c r="C220" s="24" t="s">
        <v>335</v>
      </c>
      <c r="D220" s="33">
        <v>0.717892518</v>
      </c>
      <c r="E220" s="16">
        <v>0</v>
      </c>
      <c r="F220" s="16">
        <f t="shared" si="69"/>
        <v>0.717892518</v>
      </c>
      <c r="G220" s="16">
        <f t="shared" si="70"/>
        <v>0</v>
      </c>
      <c r="H220" s="16">
        <f t="shared" si="71"/>
        <v>0</v>
      </c>
      <c r="I220" s="16">
        <f t="shared" si="72"/>
        <v>0.6000000000000001</v>
      </c>
      <c r="J220" s="16">
        <f t="shared" si="73"/>
        <v>0</v>
      </c>
      <c r="K220" s="16">
        <f t="shared" si="74"/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0.717892518</v>
      </c>
      <c r="AB220" s="16">
        <v>0</v>
      </c>
      <c r="AC220" s="16">
        <v>0</v>
      </c>
      <c r="AD220" s="16">
        <v>0.6000000000000001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f t="shared" si="75"/>
        <v>0.7704914799999999</v>
      </c>
      <c r="AP220" s="16">
        <f t="shared" si="76"/>
        <v>0</v>
      </c>
      <c r="AQ220" s="16">
        <f t="shared" si="77"/>
        <v>0</v>
      </c>
      <c r="AR220" s="16">
        <f t="shared" si="78"/>
        <v>0.765</v>
      </c>
      <c r="AS220" s="16">
        <f t="shared" si="79"/>
        <v>0</v>
      </c>
      <c r="AT220" s="16">
        <f t="shared" si="80"/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0.00887082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0.76162066</v>
      </c>
      <c r="BK220" s="16">
        <v>0</v>
      </c>
      <c r="BL220" s="16">
        <v>0</v>
      </c>
      <c r="BM220" s="16">
        <v>0.765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  <c r="BW220" s="16">
        <v>0</v>
      </c>
      <c r="BX220" s="16">
        <v>0</v>
      </c>
      <c r="BY220" s="16">
        <f t="shared" si="81"/>
        <v>0.052598961999999916</v>
      </c>
      <c r="BZ220" s="16">
        <f t="shared" si="82"/>
        <v>7.326857528274158</v>
      </c>
      <c r="CA220" s="1">
        <v>0</v>
      </c>
    </row>
    <row r="221" spans="1:79" ht="25.5">
      <c r="A221" s="35"/>
      <c r="B221" s="20" t="s">
        <v>368</v>
      </c>
      <c r="C221" s="24" t="s">
        <v>335</v>
      </c>
      <c r="D221" s="33">
        <v>0.23331506835000002</v>
      </c>
      <c r="E221" s="16">
        <v>0</v>
      </c>
      <c r="F221" s="16">
        <f t="shared" si="69"/>
        <v>0.23331506835000002</v>
      </c>
      <c r="G221" s="16">
        <f t="shared" si="70"/>
        <v>0</v>
      </c>
      <c r="H221" s="16">
        <f t="shared" si="71"/>
        <v>0</v>
      </c>
      <c r="I221" s="16">
        <f t="shared" si="72"/>
        <v>0.195</v>
      </c>
      <c r="J221" s="16">
        <f t="shared" si="73"/>
        <v>0</v>
      </c>
      <c r="K221" s="16">
        <f t="shared" si="74"/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0.23331506835000002</v>
      </c>
      <c r="U221" s="16">
        <v>0</v>
      </c>
      <c r="V221" s="16">
        <v>0</v>
      </c>
      <c r="W221" s="16">
        <v>0.195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f t="shared" si="75"/>
        <v>0.00206986</v>
      </c>
      <c r="AP221" s="16">
        <f t="shared" si="76"/>
        <v>0</v>
      </c>
      <c r="AQ221" s="16">
        <f t="shared" si="77"/>
        <v>0</v>
      </c>
      <c r="AR221" s="16">
        <f t="shared" si="78"/>
        <v>0</v>
      </c>
      <c r="AS221" s="16">
        <f t="shared" si="79"/>
        <v>0</v>
      </c>
      <c r="AT221" s="16">
        <f t="shared" si="80"/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0.00206986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f t="shared" si="81"/>
        <v>-0.23124520835</v>
      </c>
      <c r="BZ221" s="16">
        <f t="shared" si="82"/>
        <v>-99.11284769790566</v>
      </c>
      <c r="CA221" s="1" t="s">
        <v>550</v>
      </c>
    </row>
    <row r="222" spans="1:79" ht="25.5">
      <c r="A222" s="35"/>
      <c r="B222" s="20" t="s">
        <v>369</v>
      </c>
      <c r="C222" s="24" t="s">
        <v>335</v>
      </c>
      <c r="D222" s="33">
        <v>0.73583983095</v>
      </c>
      <c r="E222" s="16">
        <v>0</v>
      </c>
      <c r="F222" s="16">
        <f t="shared" si="69"/>
        <v>0.73583983095</v>
      </c>
      <c r="G222" s="16">
        <f t="shared" si="70"/>
        <v>0</v>
      </c>
      <c r="H222" s="16">
        <f t="shared" si="71"/>
        <v>0</v>
      </c>
      <c r="I222" s="16">
        <f t="shared" si="72"/>
        <v>0.615</v>
      </c>
      <c r="J222" s="16">
        <f t="shared" si="73"/>
        <v>0</v>
      </c>
      <c r="K222" s="16">
        <f t="shared" si="74"/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0.73583983095</v>
      </c>
      <c r="U222" s="16">
        <v>0</v>
      </c>
      <c r="V222" s="16">
        <v>0</v>
      </c>
      <c r="W222" s="16">
        <v>0.615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f t="shared" si="75"/>
        <v>0.73649678</v>
      </c>
      <c r="AP222" s="16">
        <f t="shared" si="76"/>
        <v>0</v>
      </c>
      <c r="AQ222" s="16">
        <f t="shared" si="77"/>
        <v>0</v>
      </c>
      <c r="AR222" s="16">
        <f t="shared" si="78"/>
        <v>0.587</v>
      </c>
      <c r="AS222" s="16">
        <f t="shared" si="79"/>
        <v>0</v>
      </c>
      <c r="AT222" s="16">
        <f t="shared" si="80"/>
        <v>0</v>
      </c>
      <c r="AU222" s="16">
        <v>0</v>
      </c>
      <c r="AV222" s="16">
        <v>0.42216031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0.31433647</v>
      </c>
      <c r="BD222" s="16">
        <v>0</v>
      </c>
      <c r="BE222" s="16">
        <v>0</v>
      </c>
      <c r="BF222" s="16">
        <v>0.587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  <c r="BW222" s="16">
        <v>0</v>
      </c>
      <c r="BX222" s="16">
        <v>0</v>
      </c>
      <c r="BY222" s="16">
        <f t="shared" si="81"/>
        <v>0.0006569490499999109</v>
      </c>
      <c r="BZ222" s="16">
        <f t="shared" si="82"/>
        <v>0.08927881073680968</v>
      </c>
      <c r="CA222" s="1">
        <v>0</v>
      </c>
    </row>
    <row r="223" spans="1:79" ht="38.25">
      <c r="A223" s="35"/>
      <c r="B223" s="20" t="s">
        <v>370</v>
      </c>
      <c r="C223" s="24" t="s">
        <v>335</v>
      </c>
      <c r="D223" s="33">
        <v>1.1007685276000003</v>
      </c>
      <c r="E223" s="16">
        <v>0</v>
      </c>
      <c r="F223" s="16">
        <f t="shared" si="69"/>
        <v>1.1007685276000003</v>
      </c>
      <c r="G223" s="16">
        <f t="shared" si="70"/>
        <v>0</v>
      </c>
      <c r="H223" s="16">
        <f t="shared" si="71"/>
        <v>0</v>
      </c>
      <c r="I223" s="16">
        <f t="shared" si="72"/>
        <v>0.92</v>
      </c>
      <c r="J223" s="16">
        <f t="shared" si="73"/>
        <v>0</v>
      </c>
      <c r="K223" s="16">
        <f t="shared" si="74"/>
        <v>0</v>
      </c>
      <c r="L223" s="16">
        <v>0</v>
      </c>
      <c r="M223" s="16">
        <v>1.1007685276000003</v>
      </c>
      <c r="N223" s="16">
        <v>0</v>
      </c>
      <c r="O223" s="16">
        <v>0</v>
      </c>
      <c r="P223" s="16">
        <v>0.92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f t="shared" si="75"/>
        <v>0.8774428000000001</v>
      </c>
      <c r="AP223" s="16">
        <f t="shared" si="76"/>
        <v>0</v>
      </c>
      <c r="AQ223" s="16">
        <f t="shared" si="77"/>
        <v>0</v>
      </c>
      <c r="AR223" s="16">
        <f t="shared" si="78"/>
        <v>0.731</v>
      </c>
      <c r="AS223" s="16">
        <f t="shared" si="79"/>
        <v>0</v>
      </c>
      <c r="AT223" s="16">
        <f t="shared" si="80"/>
        <v>0</v>
      </c>
      <c r="AU223" s="16">
        <v>0</v>
      </c>
      <c r="AV223" s="16">
        <v>0.8774428000000001</v>
      </c>
      <c r="AW223" s="16">
        <v>0</v>
      </c>
      <c r="AX223" s="16">
        <v>0</v>
      </c>
      <c r="AY223" s="16">
        <v>0.731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si="81"/>
        <v>-0.22332572760000025</v>
      </c>
      <c r="BZ223" s="16">
        <f t="shared" si="82"/>
        <v>-20.288164314337376</v>
      </c>
      <c r="CA223" s="2" t="s">
        <v>548</v>
      </c>
    </row>
    <row r="224" spans="1:79" ht="25.5">
      <c r="A224" s="35"/>
      <c r="B224" s="20" t="s">
        <v>371</v>
      </c>
      <c r="C224" s="24" t="s">
        <v>335</v>
      </c>
      <c r="D224" s="33">
        <v>0.47859501200000004</v>
      </c>
      <c r="E224" s="16">
        <v>0</v>
      </c>
      <c r="F224" s="16">
        <f t="shared" si="69"/>
        <v>0.47859501200000004</v>
      </c>
      <c r="G224" s="16">
        <f t="shared" si="70"/>
        <v>0</v>
      </c>
      <c r="H224" s="16">
        <f t="shared" si="71"/>
        <v>0</v>
      </c>
      <c r="I224" s="16">
        <f t="shared" si="72"/>
        <v>0.4</v>
      </c>
      <c r="J224" s="16">
        <f t="shared" si="73"/>
        <v>0</v>
      </c>
      <c r="K224" s="16">
        <f t="shared" si="74"/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0.47859501200000004</v>
      </c>
      <c r="U224" s="16">
        <v>0</v>
      </c>
      <c r="V224" s="16">
        <v>0</v>
      </c>
      <c r="W224" s="16">
        <v>0.4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f t="shared" si="75"/>
        <v>0.00450441</v>
      </c>
      <c r="AP224" s="16">
        <f t="shared" si="76"/>
        <v>0</v>
      </c>
      <c r="AQ224" s="16">
        <f t="shared" si="77"/>
        <v>0</v>
      </c>
      <c r="AR224" s="16">
        <f t="shared" si="78"/>
        <v>0</v>
      </c>
      <c r="AS224" s="16">
        <f t="shared" si="79"/>
        <v>0</v>
      </c>
      <c r="AT224" s="16">
        <f t="shared" si="80"/>
        <v>0</v>
      </c>
      <c r="AU224" s="16">
        <v>0</v>
      </c>
      <c r="AV224" s="16">
        <v>0.00450441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81"/>
        <v>-0.474090602</v>
      </c>
      <c r="BZ224" s="16">
        <f t="shared" si="82"/>
        <v>-99.0588263799122</v>
      </c>
      <c r="CA224" s="1" t="s">
        <v>535</v>
      </c>
    </row>
    <row r="225" spans="1:79" ht="25.5">
      <c r="A225" s="35"/>
      <c r="B225" s="20" t="s">
        <v>372</v>
      </c>
      <c r="C225" s="24" t="s">
        <v>335</v>
      </c>
      <c r="D225" s="33">
        <v>1.0768387770000003</v>
      </c>
      <c r="E225" s="16">
        <v>0</v>
      </c>
      <c r="F225" s="16">
        <f t="shared" si="69"/>
        <v>1.0768387770000003</v>
      </c>
      <c r="G225" s="16">
        <f t="shared" si="70"/>
        <v>0</v>
      </c>
      <c r="H225" s="16">
        <f t="shared" si="71"/>
        <v>0</v>
      </c>
      <c r="I225" s="16">
        <f t="shared" si="72"/>
        <v>0.9</v>
      </c>
      <c r="J225" s="16">
        <f t="shared" si="73"/>
        <v>0</v>
      </c>
      <c r="K225" s="16">
        <f t="shared" si="74"/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1.0768387770000003</v>
      </c>
      <c r="AB225" s="16">
        <v>0</v>
      </c>
      <c r="AC225" s="16">
        <v>0</v>
      </c>
      <c r="AD225" s="16">
        <v>0.9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f t="shared" si="75"/>
        <v>0.008378</v>
      </c>
      <c r="AP225" s="16">
        <f t="shared" si="76"/>
        <v>0</v>
      </c>
      <c r="AQ225" s="16">
        <f t="shared" si="77"/>
        <v>0</v>
      </c>
      <c r="AR225" s="16">
        <f t="shared" si="78"/>
        <v>0</v>
      </c>
      <c r="AS225" s="16">
        <f t="shared" si="79"/>
        <v>0</v>
      </c>
      <c r="AT225" s="16">
        <f t="shared" si="80"/>
        <v>0</v>
      </c>
      <c r="AU225" s="16">
        <v>0</v>
      </c>
      <c r="AV225" s="16">
        <v>0.008378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81"/>
        <v>-1.0684607770000003</v>
      </c>
      <c r="BZ225" s="16">
        <f t="shared" si="82"/>
        <v>-99.22198195505733</v>
      </c>
      <c r="CA225" s="1" t="s">
        <v>550</v>
      </c>
    </row>
    <row r="226" spans="1:79" ht="13.5">
      <c r="A226" s="35"/>
      <c r="B226" s="19" t="s">
        <v>224</v>
      </c>
      <c r="C226" s="24"/>
      <c r="D226" s="33">
        <v>0</v>
      </c>
      <c r="E226" s="16">
        <v>0</v>
      </c>
      <c r="F226" s="16">
        <f t="shared" si="69"/>
        <v>0</v>
      </c>
      <c r="G226" s="16">
        <f t="shared" si="70"/>
        <v>0</v>
      </c>
      <c r="H226" s="16">
        <f t="shared" si="71"/>
        <v>0</v>
      </c>
      <c r="I226" s="16">
        <f t="shared" si="72"/>
        <v>0</v>
      </c>
      <c r="J226" s="16">
        <f t="shared" si="73"/>
        <v>0</v>
      </c>
      <c r="K226" s="16">
        <f t="shared" si="74"/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f t="shared" si="75"/>
        <v>0</v>
      </c>
      <c r="AP226" s="16">
        <f t="shared" si="76"/>
        <v>0</v>
      </c>
      <c r="AQ226" s="16">
        <f t="shared" si="77"/>
        <v>0</v>
      </c>
      <c r="AR226" s="16">
        <f t="shared" si="78"/>
        <v>0</v>
      </c>
      <c r="AS226" s="16">
        <f t="shared" si="79"/>
        <v>0</v>
      </c>
      <c r="AT226" s="16">
        <f t="shared" si="80"/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81"/>
        <v>0</v>
      </c>
      <c r="BZ226" s="16">
        <v>0</v>
      </c>
      <c r="CA226" s="1">
        <v>0</v>
      </c>
    </row>
    <row r="227" spans="1:79" ht="38.25">
      <c r="A227" s="35"/>
      <c r="B227" s="20" t="s">
        <v>373</v>
      </c>
      <c r="C227" s="24" t="s">
        <v>335</v>
      </c>
      <c r="D227" s="33">
        <v>0.25598990599999993</v>
      </c>
      <c r="E227" s="16">
        <v>0</v>
      </c>
      <c r="F227" s="16">
        <f t="shared" si="69"/>
        <v>0.25598990599999993</v>
      </c>
      <c r="G227" s="16">
        <f t="shared" si="70"/>
        <v>0</v>
      </c>
      <c r="H227" s="16">
        <f t="shared" si="71"/>
        <v>0</v>
      </c>
      <c r="I227" s="16">
        <f t="shared" si="72"/>
        <v>0.2</v>
      </c>
      <c r="J227" s="16">
        <f t="shared" si="73"/>
        <v>0</v>
      </c>
      <c r="K227" s="16">
        <f t="shared" si="74"/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0.25598990599999993</v>
      </c>
      <c r="AB227" s="16">
        <v>0</v>
      </c>
      <c r="AC227" s="16">
        <v>0</v>
      </c>
      <c r="AD227" s="16">
        <v>0.2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f t="shared" si="75"/>
        <v>0.25957155</v>
      </c>
      <c r="AP227" s="16">
        <f t="shared" si="76"/>
        <v>0</v>
      </c>
      <c r="AQ227" s="16">
        <f t="shared" si="77"/>
        <v>0</v>
      </c>
      <c r="AR227" s="16">
        <f t="shared" si="78"/>
        <v>0.288</v>
      </c>
      <c r="AS227" s="16">
        <f t="shared" si="79"/>
        <v>0</v>
      </c>
      <c r="AT227" s="16">
        <f t="shared" si="80"/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0.00305551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0.25651604</v>
      </c>
      <c r="BK227" s="16">
        <v>0</v>
      </c>
      <c r="BL227" s="16">
        <v>0</v>
      </c>
      <c r="BM227" s="16">
        <v>0.288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81"/>
        <v>0.0035816440000000505</v>
      </c>
      <c r="BZ227" s="16">
        <f t="shared" si="82"/>
        <v>1.399134854950121</v>
      </c>
      <c r="CA227" s="1">
        <v>0</v>
      </c>
    </row>
    <row r="228" spans="1:79" ht="38.25">
      <c r="A228" s="35"/>
      <c r="B228" s="20" t="s">
        <v>374</v>
      </c>
      <c r="C228" s="24" t="s">
        <v>335</v>
      </c>
      <c r="D228" s="33">
        <v>0.7935687086</v>
      </c>
      <c r="E228" s="16">
        <v>0</v>
      </c>
      <c r="F228" s="16">
        <f t="shared" si="69"/>
        <v>0.7935687086</v>
      </c>
      <c r="G228" s="16">
        <f t="shared" si="70"/>
        <v>0</v>
      </c>
      <c r="H228" s="16">
        <f t="shared" si="71"/>
        <v>0</v>
      </c>
      <c r="I228" s="16">
        <f t="shared" si="72"/>
        <v>0.62</v>
      </c>
      <c r="J228" s="16">
        <f t="shared" si="73"/>
        <v>0</v>
      </c>
      <c r="K228" s="16">
        <f t="shared" si="74"/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0.7935687086</v>
      </c>
      <c r="U228" s="16">
        <v>0</v>
      </c>
      <c r="V228" s="16">
        <v>0</v>
      </c>
      <c r="W228" s="16">
        <v>0.62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f t="shared" si="75"/>
        <v>1.5438411300000001</v>
      </c>
      <c r="AP228" s="16">
        <f t="shared" si="76"/>
        <v>0</v>
      </c>
      <c r="AQ228" s="16">
        <f t="shared" si="77"/>
        <v>0</v>
      </c>
      <c r="AR228" s="16">
        <f t="shared" si="78"/>
        <v>1.069</v>
      </c>
      <c r="AS228" s="16">
        <f t="shared" si="79"/>
        <v>0</v>
      </c>
      <c r="AT228" s="16">
        <f t="shared" si="80"/>
        <v>0</v>
      </c>
      <c r="AU228" s="16">
        <v>0</v>
      </c>
      <c r="AV228" s="16">
        <v>0.0701446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1.17033769</v>
      </c>
      <c r="BD228" s="16">
        <v>0</v>
      </c>
      <c r="BE228" s="16">
        <v>0</v>
      </c>
      <c r="BF228" s="16">
        <v>0.981</v>
      </c>
      <c r="BG228" s="16">
        <v>0</v>
      </c>
      <c r="BH228" s="16">
        <v>0</v>
      </c>
      <c r="BI228" s="16">
        <v>0</v>
      </c>
      <c r="BJ228" s="16">
        <v>0.30335883999999996</v>
      </c>
      <c r="BK228" s="16">
        <v>0</v>
      </c>
      <c r="BL228" s="16">
        <v>0</v>
      </c>
      <c r="BM228" s="16">
        <v>0.088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81"/>
        <v>0.7502724214000002</v>
      </c>
      <c r="BZ228" s="16">
        <f t="shared" si="82"/>
        <v>94.54410352490052</v>
      </c>
      <c r="CA228" s="2" t="s">
        <v>548</v>
      </c>
    </row>
    <row r="229" spans="1:79" ht="38.25">
      <c r="A229" s="35"/>
      <c r="B229" s="20" t="s">
        <v>375</v>
      </c>
      <c r="C229" s="24" t="s">
        <v>335</v>
      </c>
      <c r="D229" s="33">
        <v>1.00983547532</v>
      </c>
      <c r="E229" s="16">
        <v>0</v>
      </c>
      <c r="F229" s="16">
        <f t="shared" si="69"/>
        <v>1.00983547532</v>
      </c>
      <c r="G229" s="16">
        <f t="shared" si="70"/>
        <v>0</v>
      </c>
      <c r="H229" s="16">
        <f t="shared" si="71"/>
        <v>0</v>
      </c>
      <c r="I229" s="16">
        <f t="shared" si="72"/>
        <v>0.844</v>
      </c>
      <c r="J229" s="16">
        <f t="shared" si="73"/>
        <v>0</v>
      </c>
      <c r="K229" s="16">
        <f t="shared" si="74"/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1.00983547532</v>
      </c>
      <c r="U229" s="16">
        <v>0</v>
      </c>
      <c r="V229" s="16">
        <v>0</v>
      </c>
      <c r="W229" s="16">
        <v>0.844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f t="shared" si="75"/>
        <v>0.5869154200000001</v>
      </c>
      <c r="AP229" s="16">
        <f t="shared" si="76"/>
        <v>0</v>
      </c>
      <c r="AQ229" s="16">
        <f t="shared" si="77"/>
        <v>0</v>
      </c>
      <c r="AR229" s="16">
        <f t="shared" si="78"/>
        <v>0.463</v>
      </c>
      <c r="AS229" s="16">
        <f t="shared" si="79"/>
        <v>0</v>
      </c>
      <c r="AT229" s="16">
        <f t="shared" si="80"/>
        <v>0</v>
      </c>
      <c r="AU229" s="16">
        <v>0</v>
      </c>
      <c r="AV229" s="16">
        <v>0.06524746000000001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0.52166796</v>
      </c>
      <c r="BD229" s="16">
        <v>0</v>
      </c>
      <c r="BE229" s="16">
        <v>0</v>
      </c>
      <c r="BF229" s="16">
        <v>0.463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81"/>
        <v>-0.42292005532</v>
      </c>
      <c r="BZ229" s="16">
        <f t="shared" si="82"/>
        <v>-41.880094892287644</v>
      </c>
      <c r="CA229" s="2" t="s">
        <v>548</v>
      </c>
    </row>
    <row r="230" spans="1:79" ht="25.5">
      <c r="A230" s="35"/>
      <c r="B230" s="20" t="s">
        <v>376</v>
      </c>
      <c r="C230" s="24" t="s">
        <v>335</v>
      </c>
      <c r="D230" s="33">
        <v>0.35894625900000005</v>
      </c>
      <c r="E230" s="16">
        <v>0</v>
      </c>
      <c r="F230" s="16">
        <f t="shared" si="69"/>
        <v>0.35894625900000005</v>
      </c>
      <c r="G230" s="16">
        <f t="shared" si="70"/>
        <v>0</v>
      </c>
      <c r="H230" s="16">
        <f t="shared" si="71"/>
        <v>0</v>
      </c>
      <c r="I230" s="16">
        <f t="shared" si="72"/>
        <v>0.30000000000000004</v>
      </c>
      <c r="J230" s="16">
        <f t="shared" si="73"/>
        <v>0</v>
      </c>
      <c r="K230" s="16">
        <f t="shared" si="74"/>
        <v>0</v>
      </c>
      <c r="L230" s="16">
        <v>0</v>
      </c>
      <c r="M230" s="16">
        <v>0.35894625900000005</v>
      </c>
      <c r="N230" s="16">
        <v>0</v>
      </c>
      <c r="O230" s="16">
        <v>0</v>
      </c>
      <c r="P230" s="16">
        <v>0.30000000000000004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f t="shared" si="75"/>
        <v>0.3633207</v>
      </c>
      <c r="AP230" s="16">
        <f t="shared" si="76"/>
        <v>0</v>
      </c>
      <c r="AQ230" s="16">
        <f t="shared" si="77"/>
        <v>0</v>
      </c>
      <c r="AR230" s="16">
        <f t="shared" si="78"/>
        <v>0.276</v>
      </c>
      <c r="AS230" s="16">
        <f t="shared" si="79"/>
        <v>0</v>
      </c>
      <c r="AT230" s="16">
        <f t="shared" si="80"/>
        <v>0</v>
      </c>
      <c r="AU230" s="16">
        <v>0</v>
      </c>
      <c r="AV230" s="16">
        <v>0.3633207</v>
      </c>
      <c r="AW230" s="16">
        <v>0</v>
      </c>
      <c r="AX230" s="16">
        <v>0</v>
      </c>
      <c r="AY230" s="16">
        <v>0.276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f t="shared" si="81"/>
        <v>0.004374440999999951</v>
      </c>
      <c r="BZ230" s="16">
        <f t="shared" si="82"/>
        <v>1.2186896757711996</v>
      </c>
      <c r="CA230" s="1">
        <v>0</v>
      </c>
    </row>
    <row r="231" spans="1:79" ht="25.5">
      <c r="A231" s="35"/>
      <c r="B231" s="20" t="s">
        <v>377</v>
      </c>
      <c r="C231" s="24" t="s">
        <v>335</v>
      </c>
      <c r="D231" s="33">
        <v>0.6939627674000001</v>
      </c>
      <c r="E231" s="16">
        <v>0</v>
      </c>
      <c r="F231" s="16">
        <f t="shared" si="69"/>
        <v>0.6939627674000001</v>
      </c>
      <c r="G231" s="16">
        <f t="shared" si="70"/>
        <v>0</v>
      </c>
      <c r="H231" s="16">
        <f t="shared" si="71"/>
        <v>0</v>
      </c>
      <c r="I231" s="16">
        <f t="shared" si="72"/>
        <v>0.58</v>
      </c>
      <c r="J231" s="16">
        <f t="shared" si="73"/>
        <v>0</v>
      </c>
      <c r="K231" s="16">
        <f t="shared" si="74"/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0.6939627674000001</v>
      </c>
      <c r="U231" s="16">
        <v>0</v>
      </c>
      <c r="V231" s="16">
        <v>0</v>
      </c>
      <c r="W231" s="16">
        <v>0.58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f t="shared" si="75"/>
        <v>0.7012165699999999</v>
      </c>
      <c r="AP231" s="16">
        <f t="shared" si="76"/>
        <v>0</v>
      </c>
      <c r="AQ231" s="16">
        <f t="shared" si="77"/>
        <v>0</v>
      </c>
      <c r="AR231" s="16">
        <f t="shared" si="78"/>
        <v>0.575</v>
      </c>
      <c r="AS231" s="16">
        <f t="shared" si="79"/>
        <v>0</v>
      </c>
      <c r="AT231" s="16">
        <f t="shared" si="80"/>
        <v>0</v>
      </c>
      <c r="AU231" s="16">
        <v>0</v>
      </c>
      <c r="AV231" s="16">
        <v>0.00532249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0.69589408</v>
      </c>
      <c r="BD231" s="16">
        <v>0</v>
      </c>
      <c r="BE231" s="16">
        <v>0</v>
      </c>
      <c r="BF231" s="16">
        <v>0.575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f t="shared" si="81"/>
        <v>0.007253802599999859</v>
      </c>
      <c r="BZ231" s="16">
        <f t="shared" si="82"/>
        <v>1.045272591089713</v>
      </c>
      <c r="CA231" s="1">
        <v>0</v>
      </c>
    </row>
    <row r="232" spans="1:79" ht="25.5">
      <c r="A232" s="35"/>
      <c r="B232" s="20" t="s">
        <v>378</v>
      </c>
      <c r="C232" s="24" t="s">
        <v>335</v>
      </c>
      <c r="D232" s="33">
        <v>0.15554337890000003</v>
      </c>
      <c r="E232" s="16">
        <v>0</v>
      </c>
      <c r="F232" s="16">
        <f t="shared" si="69"/>
        <v>0.15554337890000003</v>
      </c>
      <c r="G232" s="16">
        <f t="shared" si="70"/>
        <v>0</v>
      </c>
      <c r="H232" s="16">
        <f t="shared" si="71"/>
        <v>0</v>
      </c>
      <c r="I232" s="16">
        <f t="shared" si="72"/>
        <v>0.13</v>
      </c>
      <c r="J232" s="16">
        <f t="shared" si="73"/>
        <v>0</v>
      </c>
      <c r="K232" s="16">
        <f t="shared" si="74"/>
        <v>0</v>
      </c>
      <c r="L232" s="16">
        <v>0</v>
      </c>
      <c r="M232" s="16">
        <v>0.15554337890000003</v>
      </c>
      <c r="N232" s="16">
        <v>0</v>
      </c>
      <c r="O232" s="16">
        <v>0</v>
      </c>
      <c r="P232" s="16">
        <v>0.13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f t="shared" si="75"/>
        <v>0.15646268000000002</v>
      </c>
      <c r="AP232" s="16">
        <f t="shared" si="76"/>
        <v>0</v>
      </c>
      <c r="AQ232" s="16">
        <f t="shared" si="77"/>
        <v>0</v>
      </c>
      <c r="AR232" s="16">
        <f t="shared" si="78"/>
        <v>0.079</v>
      </c>
      <c r="AS232" s="16">
        <f t="shared" si="79"/>
        <v>0</v>
      </c>
      <c r="AT232" s="16">
        <f t="shared" si="80"/>
        <v>0</v>
      </c>
      <c r="AU232" s="16">
        <v>0</v>
      </c>
      <c r="AV232" s="16">
        <v>0.15646268000000002</v>
      </c>
      <c r="AW232" s="16">
        <v>0</v>
      </c>
      <c r="AX232" s="16">
        <v>0</v>
      </c>
      <c r="AY232" s="16">
        <v>0.079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f t="shared" si="81"/>
        <v>0.0009193010999999918</v>
      </c>
      <c r="BZ232" s="16">
        <f t="shared" si="82"/>
        <v>0.5910255431644038</v>
      </c>
      <c r="CA232" s="1">
        <v>0</v>
      </c>
    </row>
    <row r="233" spans="1:79" ht="25.5">
      <c r="A233" s="35"/>
      <c r="B233" s="20" t="s">
        <v>379</v>
      </c>
      <c r="C233" s="24" t="s">
        <v>335</v>
      </c>
      <c r="D233" s="33">
        <v>0.717892518</v>
      </c>
      <c r="E233" s="16">
        <v>0</v>
      </c>
      <c r="F233" s="16">
        <f t="shared" si="69"/>
        <v>0.717892518</v>
      </c>
      <c r="G233" s="16">
        <f t="shared" si="70"/>
        <v>0</v>
      </c>
      <c r="H233" s="16">
        <f t="shared" si="71"/>
        <v>0</v>
      </c>
      <c r="I233" s="16">
        <f t="shared" si="72"/>
        <v>0.6000000000000001</v>
      </c>
      <c r="J233" s="16">
        <f t="shared" si="73"/>
        <v>0</v>
      </c>
      <c r="K233" s="16">
        <f t="shared" si="74"/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0.358946259</v>
      </c>
      <c r="U233" s="16">
        <v>0</v>
      </c>
      <c r="V233" s="16">
        <v>0</v>
      </c>
      <c r="W233" s="16">
        <v>0.30000000000000004</v>
      </c>
      <c r="X233" s="16">
        <v>0</v>
      </c>
      <c r="Y233" s="16">
        <v>0</v>
      </c>
      <c r="Z233" s="16">
        <v>0</v>
      </c>
      <c r="AA233" s="16">
        <v>0.358946259</v>
      </c>
      <c r="AB233" s="16">
        <v>0</v>
      </c>
      <c r="AC233" s="16">
        <v>0</v>
      </c>
      <c r="AD233" s="16">
        <v>0.30000000000000004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f t="shared" si="75"/>
        <v>0.7770060599999999</v>
      </c>
      <c r="AP233" s="16">
        <f t="shared" si="76"/>
        <v>0</v>
      </c>
      <c r="AQ233" s="16">
        <f t="shared" si="77"/>
        <v>0</v>
      </c>
      <c r="AR233" s="16">
        <f t="shared" si="78"/>
        <v>0.559</v>
      </c>
      <c r="AS233" s="16">
        <f t="shared" si="79"/>
        <v>0</v>
      </c>
      <c r="AT233" s="16">
        <f t="shared" si="80"/>
        <v>0</v>
      </c>
      <c r="AU233" s="16">
        <v>0</v>
      </c>
      <c r="AV233" s="16">
        <v>0.00648556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0.7705204999999999</v>
      </c>
      <c r="BD233" s="16">
        <v>0</v>
      </c>
      <c r="BE233" s="16">
        <v>0</v>
      </c>
      <c r="BF233" s="16">
        <v>0.559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f t="shared" si="81"/>
        <v>0.05911354199999996</v>
      </c>
      <c r="BZ233" s="16">
        <f t="shared" si="82"/>
        <v>8.234316491372036</v>
      </c>
      <c r="CA233" s="1">
        <v>0</v>
      </c>
    </row>
    <row r="234" spans="1:79" ht="13.5">
      <c r="A234" s="35"/>
      <c r="B234" s="19" t="s">
        <v>168</v>
      </c>
      <c r="C234" s="24"/>
      <c r="D234" s="33">
        <v>0</v>
      </c>
      <c r="E234" s="16">
        <v>0</v>
      </c>
      <c r="F234" s="16">
        <f t="shared" si="69"/>
        <v>0</v>
      </c>
      <c r="G234" s="16">
        <f t="shared" si="70"/>
        <v>0</v>
      </c>
      <c r="H234" s="16">
        <f t="shared" si="71"/>
        <v>0</v>
      </c>
      <c r="I234" s="16">
        <f t="shared" si="72"/>
        <v>0</v>
      </c>
      <c r="J234" s="16">
        <f t="shared" si="73"/>
        <v>0</v>
      </c>
      <c r="K234" s="16">
        <f t="shared" si="74"/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f t="shared" si="75"/>
        <v>0</v>
      </c>
      <c r="AP234" s="16">
        <f t="shared" si="76"/>
        <v>0</v>
      </c>
      <c r="AQ234" s="16">
        <f t="shared" si="77"/>
        <v>0</v>
      </c>
      <c r="AR234" s="16">
        <f t="shared" si="78"/>
        <v>0</v>
      </c>
      <c r="AS234" s="16">
        <f t="shared" si="79"/>
        <v>0</v>
      </c>
      <c r="AT234" s="16">
        <f t="shared" si="80"/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81"/>
        <v>0</v>
      </c>
      <c r="BZ234" s="16">
        <v>0</v>
      </c>
      <c r="CA234" s="1">
        <v>0</v>
      </c>
    </row>
    <row r="235" spans="1:79" ht="25.5">
      <c r="A235" s="35"/>
      <c r="B235" s="20" t="s">
        <v>380</v>
      </c>
      <c r="C235" s="24" t="s">
        <v>335</v>
      </c>
      <c r="D235" s="33">
        <v>0.11964875300000001</v>
      </c>
      <c r="E235" s="16">
        <v>0</v>
      </c>
      <c r="F235" s="16">
        <f t="shared" si="69"/>
        <v>0.11964875300000001</v>
      </c>
      <c r="G235" s="16">
        <f t="shared" si="70"/>
        <v>0</v>
      </c>
      <c r="H235" s="16">
        <f t="shared" si="71"/>
        <v>0</v>
      </c>
      <c r="I235" s="16">
        <f t="shared" si="72"/>
        <v>0.1</v>
      </c>
      <c r="J235" s="16">
        <f t="shared" si="73"/>
        <v>0</v>
      </c>
      <c r="K235" s="16">
        <f t="shared" si="74"/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0.11964875300000001</v>
      </c>
      <c r="U235" s="16">
        <v>0</v>
      </c>
      <c r="V235" s="16">
        <v>0</v>
      </c>
      <c r="W235" s="16">
        <v>0.1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f t="shared" si="75"/>
        <v>0.13546409</v>
      </c>
      <c r="AP235" s="16">
        <f t="shared" si="76"/>
        <v>0</v>
      </c>
      <c r="AQ235" s="16">
        <f t="shared" si="77"/>
        <v>0</v>
      </c>
      <c r="AR235" s="16">
        <f t="shared" si="78"/>
        <v>0.119</v>
      </c>
      <c r="AS235" s="16">
        <f t="shared" si="79"/>
        <v>0</v>
      </c>
      <c r="AT235" s="16">
        <f t="shared" si="80"/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0.13546409</v>
      </c>
      <c r="BD235" s="16">
        <v>0</v>
      </c>
      <c r="BE235" s="16">
        <v>0</v>
      </c>
      <c r="BF235" s="16">
        <v>0.119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81"/>
        <v>0.015815337</v>
      </c>
      <c r="BZ235" s="16">
        <f t="shared" si="82"/>
        <v>13.218137760282382</v>
      </c>
      <c r="CA235" s="1" t="s">
        <v>551</v>
      </c>
    </row>
    <row r="236" spans="1:79" ht="38.25">
      <c r="A236" s="35"/>
      <c r="B236" s="20" t="s">
        <v>381</v>
      </c>
      <c r="C236" s="24" t="s">
        <v>335</v>
      </c>
      <c r="D236" s="33">
        <v>0.5384193885000002</v>
      </c>
      <c r="E236" s="16">
        <v>0</v>
      </c>
      <c r="F236" s="16">
        <f t="shared" si="69"/>
        <v>0.5384193885000002</v>
      </c>
      <c r="G236" s="16">
        <f t="shared" si="70"/>
        <v>0</v>
      </c>
      <c r="H236" s="16">
        <f t="shared" si="71"/>
        <v>0</v>
      </c>
      <c r="I236" s="16">
        <f t="shared" si="72"/>
        <v>0.45</v>
      </c>
      <c r="J236" s="16">
        <f t="shared" si="73"/>
        <v>0</v>
      </c>
      <c r="K236" s="16">
        <f t="shared" si="74"/>
        <v>0</v>
      </c>
      <c r="L236" s="16">
        <v>0</v>
      </c>
      <c r="M236" s="16">
        <v>0.5384193885000002</v>
      </c>
      <c r="N236" s="16">
        <v>0</v>
      </c>
      <c r="O236" s="16">
        <v>0</v>
      </c>
      <c r="P236" s="16">
        <v>0.45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f t="shared" si="75"/>
        <v>0.45472745999999997</v>
      </c>
      <c r="AP236" s="16">
        <f t="shared" si="76"/>
        <v>0</v>
      </c>
      <c r="AQ236" s="16">
        <f t="shared" si="77"/>
        <v>0</v>
      </c>
      <c r="AR236" s="16">
        <f t="shared" si="78"/>
        <v>0.367</v>
      </c>
      <c r="AS236" s="16">
        <f t="shared" si="79"/>
        <v>0</v>
      </c>
      <c r="AT236" s="16">
        <f t="shared" si="80"/>
        <v>0</v>
      </c>
      <c r="AU236" s="16">
        <v>0</v>
      </c>
      <c r="AV236" s="16">
        <v>0.45472745999999997</v>
      </c>
      <c r="AW236" s="16">
        <v>0</v>
      </c>
      <c r="AX236" s="16">
        <v>0</v>
      </c>
      <c r="AY236" s="16">
        <v>0.367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f t="shared" si="81"/>
        <v>-0.08369192850000018</v>
      </c>
      <c r="BZ236" s="16">
        <f t="shared" si="82"/>
        <v>-15.544003482705222</v>
      </c>
      <c r="CA236" s="2" t="s">
        <v>548</v>
      </c>
    </row>
    <row r="237" spans="1:79" ht="38.25">
      <c r="A237" s="35"/>
      <c r="B237" s="20" t="s">
        <v>382</v>
      </c>
      <c r="C237" s="24" t="s">
        <v>335</v>
      </c>
      <c r="D237" s="33">
        <v>0.4905598873</v>
      </c>
      <c r="E237" s="16">
        <v>0</v>
      </c>
      <c r="F237" s="16">
        <f t="shared" si="69"/>
        <v>0.4905598873</v>
      </c>
      <c r="G237" s="16">
        <f t="shared" si="70"/>
        <v>0</v>
      </c>
      <c r="H237" s="16">
        <f t="shared" si="71"/>
        <v>0</v>
      </c>
      <c r="I237" s="16">
        <f t="shared" si="72"/>
        <v>0.41</v>
      </c>
      <c r="J237" s="16">
        <f t="shared" si="73"/>
        <v>0</v>
      </c>
      <c r="K237" s="16">
        <f t="shared" si="74"/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0.4905598873</v>
      </c>
      <c r="U237" s="16">
        <v>0</v>
      </c>
      <c r="V237" s="16">
        <v>0</v>
      </c>
      <c r="W237" s="16">
        <v>0.41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f t="shared" si="75"/>
        <v>0.24254107</v>
      </c>
      <c r="AP237" s="16">
        <f t="shared" si="76"/>
        <v>0</v>
      </c>
      <c r="AQ237" s="16">
        <f t="shared" si="77"/>
        <v>0</v>
      </c>
      <c r="AR237" s="16">
        <f t="shared" si="78"/>
        <v>0.3</v>
      </c>
      <c r="AS237" s="16">
        <f t="shared" si="79"/>
        <v>0</v>
      </c>
      <c r="AT237" s="16">
        <f t="shared" si="80"/>
        <v>0</v>
      </c>
      <c r="AU237" s="16">
        <v>0</v>
      </c>
      <c r="AV237" s="16">
        <v>0.01961652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0.22292455</v>
      </c>
      <c r="BD237" s="16">
        <v>0</v>
      </c>
      <c r="BE237" s="16">
        <v>0</v>
      </c>
      <c r="BF237" s="16">
        <v>0.3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f t="shared" si="81"/>
        <v>-0.2480188173</v>
      </c>
      <c r="BZ237" s="16">
        <f t="shared" si="82"/>
        <v>-50.55831585926737</v>
      </c>
      <c r="CA237" s="2" t="s">
        <v>548</v>
      </c>
    </row>
    <row r="238" spans="1:79" ht="25.5">
      <c r="A238" s="35"/>
      <c r="B238" s="20" t="s">
        <v>383</v>
      </c>
      <c r="C238" s="24" t="s">
        <v>335</v>
      </c>
      <c r="D238" s="33">
        <v>1.09478608995</v>
      </c>
      <c r="E238" s="16">
        <v>0</v>
      </c>
      <c r="F238" s="16">
        <f t="shared" si="69"/>
        <v>1.09478608995</v>
      </c>
      <c r="G238" s="16">
        <f t="shared" si="70"/>
        <v>0</v>
      </c>
      <c r="H238" s="16">
        <f t="shared" si="71"/>
        <v>0</v>
      </c>
      <c r="I238" s="16">
        <f t="shared" si="72"/>
        <v>0.915</v>
      </c>
      <c r="J238" s="16">
        <f t="shared" si="73"/>
        <v>0</v>
      </c>
      <c r="K238" s="16">
        <f t="shared" si="74"/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1.09478608995</v>
      </c>
      <c r="U238" s="16">
        <v>0</v>
      </c>
      <c r="V238" s="16">
        <v>0</v>
      </c>
      <c r="W238" s="16">
        <v>0.915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f t="shared" si="75"/>
        <v>1.08560602</v>
      </c>
      <c r="AP238" s="16">
        <f t="shared" si="76"/>
        <v>0</v>
      </c>
      <c r="AQ238" s="16">
        <f t="shared" si="77"/>
        <v>0</v>
      </c>
      <c r="AR238" s="16">
        <f t="shared" si="78"/>
        <v>0.787</v>
      </c>
      <c r="AS238" s="16">
        <f t="shared" si="79"/>
        <v>0</v>
      </c>
      <c r="AT238" s="16">
        <f t="shared" si="80"/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1.08560602</v>
      </c>
      <c r="BD238" s="16">
        <v>0</v>
      </c>
      <c r="BE238" s="16">
        <v>0</v>
      </c>
      <c r="BF238" s="16">
        <v>0.787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si="81"/>
        <v>-0.00918006994999998</v>
      </c>
      <c r="BZ238" s="16">
        <f t="shared" si="82"/>
        <v>-0.8385263600142421</v>
      </c>
      <c r="CA238" s="1">
        <v>0</v>
      </c>
    </row>
    <row r="239" spans="1:79" ht="13.5">
      <c r="A239" s="35"/>
      <c r="B239" s="19" t="s">
        <v>225</v>
      </c>
      <c r="C239" s="24"/>
      <c r="D239" s="33">
        <v>0</v>
      </c>
      <c r="E239" s="16">
        <v>0</v>
      </c>
      <c r="F239" s="16">
        <f t="shared" si="69"/>
        <v>0</v>
      </c>
      <c r="G239" s="16">
        <f t="shared" si="70"/>
        <v>0</v>
      </c>
      <c r="H239" s="16">
        <f t="shared" si="71"/>
        <v>0</v>
      </c>
      <c r="I239" s="16">
        <f t="shared" si="72"/>
        <v>0</v>
      </c>
      <c r="J239" s="16">
        <f t="shared" si="73"/>
        <v>0</v>
      </c>
      <c r="K239" s="16">
        <f t="shared" si="74"/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f t="shared" si="75"/>
        <v>0</v>
      </c>
      <c r="AP239" s="16">
        <f t="shared" si="76"/>
        <v>0</v>
      </c>
      <c r="AQ239" s="16">
        <f t="shared" si="77"/>
        <v>0</v>
      </c>
      <c r="AR239" s="16">
        <f t="shared" si="78"/>
        <v>0</v>
      </c>
      <c r="AS239" s="16">
        <f t="shared" si="79"/>
        <v>0</v>
      </c>
      <c r="AT239" s="16">
        <f t="shared" si="80"/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81"/>
        <v>0</v>
      </c>
      <c r="BZ239" s="16">
        <v>0</v>
      </c>
      <c r="CA239" s="1">
        <v>0</v>
      </c>
    </row>
    <row r="240" spans="1:79" ht="25.5">
      <c r="A240" s="35"/>
      <c r="B240" s="20" t="s">
        <v>384</v>
      </c>
      <c r="C240" s="24" t="s">
        <v>335</v>
      </c>
      <c r="D240" s="33">
        <v>0.5384193885000002</v>
      </c>
      <c r="E240" s="16">
        <v>0</v>
      </c>
      <c r="F240" s="16">
        <f t="shared" si="69"/>
        <v>0.5384193885000002</v>
      </c>
      <c r="G240" s="16">
        <f t="shared" si="70"/>
        <v>0</v>
      </c>
      <c r="H240" s="16">
        <f t="shared" si="71"/>
        <v>0</v>
      </c>
      <c r="I240" s="16">
        <f t="shared" si="72"/>
        <v>0.45</v>
      </c>
      <c r="J240" s="16">
        <f t="shared" si="73"/>
        <v>0</v>
      </c>
      <c r="K240" s="16">
        <f t="shared" si="74"/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0.5384193885000002</v>
      </c>
      <c r="U240" s="16">
        <v>0</v>
      </c>
      <c r="V240" s="16">
        <v>0</v>
      </c>
      <c r="W240" s="16">
        <v>0.45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f t="shared" si="75"/>
        <v>0.54119297</v>
      </c>
      <c r="AP240" s="16">
        <f t="shared" si="76"/>
        <v>0</v>
      </c>
      <c r="AQ240" s="16">
        <f t="shared" si="77"/>
        <v>0</v>
      </c>
      <c r="AR240" s="16">
        <f t="shared" si="78"/>
        <v>0.453</v>
      </c>
      <c r="AS240" s="16">
        <f t="shared" si="79"/>
        <v>0</v>
      </c>
      <c r="AT240" s="16">
        <f t="shared" si="80"/>
        <v>0</v>
      </c>
      <c r="AU240" s="16">
        <v>0</v>
      </c>
      <c r="AV240" s="16">
        <v>0.15040778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0.39088860000000003</v>
      </c>
      <c r="BD240" s="16">
        <v>0</v>
      </c>
      <c r="BE240" s="16">
        <v>0</v>
      </c>
      <c r="BF240" s="16">
        <v>0.453</v>
      </c>
      <c r="BG240" s="16">
        <v>0</v>
      </c>
      <c r="BH240" s="16">
        <v>0</v>
      </c>
      <c r="BI240" s="16">
        <v>0</v>
      </c>
      <c r="BJ240" s="16">
        <v>-0.00010341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81"/>
        <v>0.0027735814999998443</v>
      </c>
      <c r="BZ240" s="16">
        <f t="shared" si="82"/>
        <v>0.5151340310620786</v>
      </c>
      <c r="CA240" s="1">
        <v>0</v>
      </c>
    </row>
    <row r="241" spans="1:79" ht="25.5">
      <c r="A241" s="35"/>
      <c r="B241" s="20" t="s">
        <v>385</v>
      </c>
      <c r="C241" s="24" t="s">
        <v>335</v>
      </c>
      <c r="D241" s="33">
        <v>0.598243765</v>
      </c>
      <c r="E241" s="16">
        <v>0</v>
      </c>
      <c r="F241" s="16">
        <f t="shared" si="69"/>
        <v>0.598243765</v>
      </c>
      <c r="G241" s="16">
        <f t="shared" si="70"/>
        <v>0</v>
      </c>
      <c r="H241" s="16">
        <f t="shared" si="71"/>
        <v>0</v>
      </c>
      <c r="I241" s="16">
        <f t="shared" si="72"/>
        <v>0.5</v>
      </c>
      <c r="J241" s="16">
        <f t="shared" si="73"/>
        <v>0</v>
      </c>
      <c r="K241" s="16">
        <f t="shared" si="74"/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0.598243765</v>
      </c>
      <c r="U241" s="16">
        <v>0</v>
      </c>
      <c r="V241" s="16">
        <v>0</v>
      </c>
      <c r="W241" s="16">
        <v>0.5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f t="shared" si="75"/>
        <v>0.6077717</v>
      </c>
      <c r="AP241" s="16">
        <f t="shared" si="76"/>
        <v>0</v>
      </c>
      <c r="AQ241" s="16">
        <f t="shared" si="77"/>
        <v>0</v>
      </c>
      <c r="AR241" s="16">
        <f t="shared" si="78"/>
        <v>0.51</v>
      </c>
      <c r="AS241" s="16">
        <f t="shared" si="79"/>
        <v>0</v>
      </c>
      <c r="AT241" s="16">
        <f t="shared" si="80"/>
        <v>0</v>
      </c>
      <c r="AU241" s="16">
        <v>0</v>
      </c>
      <c r="AV241" s="16">
        <v>0.00542106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0.60255722</v>
      </c>
      <c r="BD241" s="16">
        <v>0</v>
      </c>
      <c r="BE241" s="16">
        <v>0</v>
      </c>
      <c r="BF241" s="16">
        <v>0.51</v>
      </c>
      <c r="BG241" s="16">
        <v>0</v>
      </c>
      <c r="BH241" s="16">
        <v>0</v>
      </c>
      <c r="BI241" s="16">
        <v>0</v>
      </c>
      <c r="BJ241" s="16">
        <v>-0.00020658000000000002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81"/>
        <v>0.009527935000000043</v>
      </c>
      <c r="BZ241" s="16">
        <f t="shared" si="82"/>
        <v>1.592650948898739</v>
      </c>
      <c r="CA241" s="1">
        <v>0</v>
      </c>
    </row>
    <row r="242" spans="1:79" ht="29.25" customHeight="1">
      <c r="A242" s="35"/>
      <c r="B242" s="20" t="s">
        <v>386</v>
      </c>
      <c r="C242" s="24" t="s">
        <v>335</v>
      </c>
      <c r="D242" s="33">
        <v>0.5384193885000002</v>
      </c>
      <c r="E242" s="16">
        <v>0</v>
      </c>
      <c r="F242" s="16">
        <f t="shared" si="69"/>
        <v>0.5384193885000002</v>
      </c>
      <c r="G242" s="16">
        <f t="shared" si="70"/>
        <v>0</v>
      </c>
      <c r="H242" s="16">
        <f t="shared" si="71"/>
        <v>0</v>
      </c>
      <c r="I242" s="16">
        <f t="shared" si="72"/>
        <v>0.45</v>
      </c>
      <c r="J242" s="16">
        <f t="shared" si="73"/>
        <v>0</v>
      </c>
      <c r="K242" s="16">
        <f t="shared" si="74"/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0.5384193885000002</v>
      </c>
      <c r="U242" s="16">
        <v>0</v>
      </c>
      <c r="V242" s="16">
        <f aca="true" t="shared" si="83" ref="V242:AM242">V243</f>
        <v>0</v>
      </c>
      <c r="W242" s="16">
        <v>0.45</v>
      </c>
      <c r="X242" s="16">
        <f t="shared" si="83"/>
        <v>0</v>
      </c>
      <c r="Y242" s="16">
        <v>0</v>
      </c>
      <c r="Z242" s="16">
        <f t="shared" si="83"/>
        <v>0</v>
      </c>
      <c r="AA242" s="16">
        <v>0</v>
      </c>
      <c r="AB242" s="16">
        <v>0</v>
      </c>
      <c r="AC242" s="16">
        <f t="shared" si="83"/>
        <v>0</v>
      </c>
      <c r="AD242" s="16">
        <v>0</v>
      </c>
      <c r="AE242" s="16">
        <f t="shared" si="83"/>
        <v>0</v>
      </c>
      <c r="AF242" s="16">
        <v>0</v>
      </c>
      <c r="AG242" s="16">
        <f t="shared" si="83"/>
        <v>0</v>
      </c>
      <c r="AH242" s="16">
        <v>0</v>
      </c>
      <c r="AI242" s="16">
        <f t="shared" si="83"/>
        <v>0</v>
      </c>
      <c r="AJ242" s="16">
        <f t="shared" si="83"/>
        <v>0</v>
      </c>
      <c r="AK242" s="16">
        <f t="shared" si="83"/>
        <v>0</v>
      </c>
      <c r="AL242" s="16">
        <f t="shared" si="83"/>
        <v>0</v>
      </c>
      <c r="AM242" s="16">
        <f t="shared" si="83"/>
        <v>0</v>
      </c>
      <c r="AN242" s="16">
        <v>0</v>
      </c>
      <c r="AO242" s="16">
        <f t="shared" si="75"/>
        <v>0.54012535</v>
      </c>
      <c r="AP242" s="16">
        <f t="shared" si="76"/>
        <v>0</v>
      </c>
      <c r="AQ242" s="16">
        <f t="shared" si="77"/>
        <v>0</v>
      </c>
      <c r="AR242" s="16">
        <f t="shared" si="78"/>
        <v>0.429</v>
      </c>
      <c r="AS242" s="16">
        <f t="shared" si="79"/>
        <v>0</v>
      </c>
      <c r="AT242" s="16">
        <f t="shared" si="80"/>
        <v>0</v>
      </c>
      <c r="AU242" s="16">
        <v>0</v>
      </c>
      <c r="AV242" s="16">
        <v>0.00448469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0.53564066</v>
      </c>
      <c r="BD242" s="16">
        <v>0</v>
      </c>
      <c r="BE242" s="16">
        <v>0</v>
      </c>
      <c r="BF242" s="16">
        <v>0.429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81"/>
        <v>0.0017059614999997974</v>
      </c>
      <c r="BZ242" s="16">
        <f t="shared" si="82"/>
        <v>0.3168462236756537</v>
      </c>
      <c r="CA242" s="1">
        <v>0</v>
      </c>
    </row>
    <row r="243" spans="1:79" ht="38.25">
      <c r="A243" s="35"/>
      <c r="B243" s="20" t="s">
        <v>387</v>
      </c>
      <c r="C243" s="24" t="s">
        <v>335</v>
      </c>
      <c r="D243" s="33">
        <v>1.9143800480000002</v>
      </c>
      <c r="E243" s="16">
        <v>0</v>
      </c>
      <c r="F243" s="16">
        <f t="shared" si="69"/>
        <v>1.9143800480000002</v>
      </c>
      <c r="G243" s="16">
        <f t="shared" si="70"/>
        <v>0</v>
      </c>
      <c r="H243" s="16">
        <f t="shared" si="71"/>
        <v>0</v>
      </c>
      <c r="I243" s="16">
        <f t="shared" si="72"/>
        <v>1.6</v>
      </c>
      <c r="J243" s="16">
        <f t="shared" si="73"/>
        <v>0</v>
      </c>
      <c r="K243" s="16">
        <f t="shared" si="74"/>
        <v>0</v>
      </c>
      <c r="L243" s="16">
        <v>0</v>
      </c>
      <c r="M243" s="16">
        <v>1.9143800480000002</v>
      </c>
      <c r="N243" s="16">
        <v>0</v>
      </c>
      <c r="O243" s="16">
        <v>0</v>
      </c>
      <c r="P243" s="16">
        <v>1.6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f aca="true" t="shared" si="84" ref="V243:AG243">SUM(V245:V256)</f>
        <v>0</v>
      </c>
      <c r="W243" s="16">
        <v>0</v>
      </c>
      <c r="X243" s="16">
        <f t="shared" si="84"/>
        <v>0</v>
      </c>
      <c r="Y243" s="16">
        <v>0</v>
      </c>
      <c r="Z243" s="16">
        <f t="shared" si="84"/>
        <v>0</v>
      </c>
      <c r="AA243" s="16">
        <v>0</v>
      </c>
      <c r="AB243" s="16">
        <v>0</v>
      </c>
      <c r="AC243" s="16">
        <f t="shared" si="84"/>
        <v>0</v>
      </c>
      <c r="AD243" s="16">
        <v>0</v>
      </c>
      <c r="AE243" s="16">
        <f t="shared" si="84"/>
        <v>0</v>
      </c>
      <c r="AF243" s="16">
        <v>0</v>
      </c>
      <c r="AG243" s="16">
        <f t="shared" si="84"/>
        <v>0</v>
      </c>
      <c r="AH243" s="16">
        <v>0</v>
      </c>
      <c r="AI243" s="16">
        <f>SUM(AI245:AI256)</f>
        <v>0</v>
      </c>
      <c r="AJ243" s="16">
        <f>SUM(AJ245:AJ256)</f>
        <v>0</v>
      </c>
      <c r="AK243" s="16">
        <f>SUM(AK245:AK256)</f>
        <v>0</v>
      </c>
      <c r="AL243" s="16">
        <f>SUM(AL245:AL256)</f>
        <v>0</v>
      </c>
      <c r="AM243" s="16">
        <f>SUM(AM245:AM256)</f>
        <v>0</v>
      </c>
      <c r="AN243" s="16">
        <v>0</v>
      </c>
      <c r="AO243" s="16">
        <f t="shared" si="75"/>
        <v>1.9678264699999999</v>
      </c>
      <c r="AP243" s="16">
        <f t="shared" si="76"/>
        <v>0</v>
      </c>
      <c r="AQ243" s="16">
        <f t="shared" si="77"/>
        <v>0</v>
      </c>
      <c r="AR243" s="16">
        <f t="shared" si="78"/>
        <v>1.7999999999999998</v>
      </c>
      <c r="AS243" s="16">
        <f t="shared" si="79"/>
        <v>0</v>
      </c>
      <c r="AT243" s="16">
        <f t="shared" si="80"/>
        <v>0</v>
      </c>
      <c r="AU243" s="16">
        <v>0</v>
      </c>
      <c r="AV243" s="16">
        <v>1.9678264699999999</v>
      </c>
      <c r="AW243" s="16">
        <v>0</v>
      </c>
      <c r="AX243" s="16">
        <v>0</v>
      </c>
      <c r="AY243" s="16">
        <v>1.7999999999999998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81"/>
        <v>0.053446421999999716</v>
      </c>
      <c r="BZ243" s="16">
        <f t="shared" si="82"/>
        <v>2.7918396901303115</v>
      </c>
      <c r="CA243" s="1">
        <v>0</v>
      </c>
    </row>
    <row r="244" spans="1:79" ht="25.5">
      <c r="A244" s="35"/>
      <c r="B244" s="20" t="s">
        <v>388</v>
      </c>
      <c r="C244" s="24" t="s">
        <v>335</v>
      </c>
      <c r="D244" s="33">
        <v>1.19648753</v>
      </c>
      <c r="E244" s="16">
        <v>0</v>
      </c>
      <c r="F244" s="16">
        <f t="shared" si="69"/>
        <v>1.19648753</v>
      </c>
      <c r="G244" s="16">
        <f t="shared" si="70"/>
        <v>0</v>
      </c>
      <c r="H244" s="16">
        <f t="shared" si="71"/>
        <v>0</v>
      </c>
      <c r="I244" s="16">
        <f t="shared" si="72"/>
        <v>1</v>
      </c>
      <c r="J244" s="16">
        <f t="shared" si="73"/>
        <v>0</v>
      </c>
      <c r="K244" s="16">
        <f t="shared" si="74"/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1.19648753</v>
      </c>
      <c r="AB244" s="16">
        <v>0</v>
      </c>
      <c r="AC244" s="16">
        <v>0</v>
      </c>
      <c r="AD244" s="16">
        <v>1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f t="shared" si="75"/>
        <v>1.20835866</v>
      </c>
      <c r="AP244" s="16">
        <f t="shared" si="76"/>
        <v>0</v>
      </c>
      <c r="AQ244" s="16">
        <f t="shared" si="77"/>
        <v>0</v>
      </c>
      <c r="AR244" s="16">
        <f t="shared" si="78"/>
        <v>1.016</v>
      </c>
      <c r="AS244" s="16">
        <f t="shared" si="79"/>
        <v>0</v>
      </c>
      <c r="AT244" s="16">
        <f t="shared" si="80"/>
        <v>0</v>
      </c>
      <c r="AU244" s="16">
        <v>0</v>
      </c>
      <c r="AV244" s="16">
        <v>0.00985647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1.1985021900000001</v>
      </c>
      <c r="BK244" s="16">
        <v>0</v>
      </c>
      <c r="BL244" s="16">
        <v>0</v>
      </c>
      <c r="BM244" s="16">
        <v>1.016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81"/>
        <v>0.011871130000000063</v>
      </c>
      <c r="BZ244" s="16">
        <f t="shared" si="82"/>
        <v>0.9921649580418163</v>
      </c>
      <c r="CA244" s="1">
        <v>0</v>
      </c>
    </row>
    <row r="245" spans="1:79" ht="12.75">
      <c r="A245" s="34" t="s">
        <v>174</v>
      </c>
      <c r="B245" s="23" t="s">
        <v>179</v>
      </c>
      <c r="C245" s="24" t="s">
        <v>389</v>
      </c>
      <c r="D245" s="33">
        <v>23.9249794095078</v>
      </c>
      <c r="E245" s="16">
        <v>0</v>
      </c>
      <c r="F245" s="16">
        <f t="shared" si="69"/>
        <v>21.591061963189812</v>
      </c>
      <c r="G245" s="16">
        <f t="shared" si="70"/>
        <v>0</v>
      </c>
      <c r="H245" s="16">
        <f t="shared" si="71"/>
        <v>0</v>
      </c>
      <c r="I245" s="16">
        <f t="shared" si="72"/>
        <v>6.645</v>
      </c>
      <c r="J245" s="16">
        <f t="shared" si="73"/>
        <v>0</v>
      </c>
      <c r="K245" s="16">
        <f t="shared" si="74"/>
        <v>0</v>
      </c>
      <c r="L245" s="16">
        <v>0</v>
      </c>
      <c r="M245" s="16">
        <v>1.3542135570364957</v>
      </c>
      <c r="N245" s="16">
        <v>0</v>
      </c>
      <c r="O245" s="16">
        <v>0</v>
      </c>
      <c r="P245" s="16">
        <v>0.6839999999999999</v>
      </c>
      <c r="Q245" s="16">
        <v>0</v>
      </c>
      <c r="R245" s="16">
        <v>0</v>
      </c>
      <c r="S245" s="16">
        <v>0</v>
      </c>
      <c r="T245" s="16">
        <v>7.896786052801625</v>
      </c>
      <c r="U245" s="16">
        <v>0</v>
      </c>
      <c r="V245" s="16">
        <v>0</v>
      </c>
      <c r="W245" s="16">
        <v>2.561</v>
      </c>
      <c r="X245" s="16">
        <v>0</v>
      </c>
      <c r="Y245" s="16">
        <v>0</v>
      </c>
      <c r="Z245" s="16">
        <v>0</v>
      </c>
      <c r="AA245" s="16">
        <v>12.34006235335169</v>
      </c>
      <c r="AB245" s="16">
        <v>0</v>
      </c>
      <c r="AC245" s="16">
        <v>0</v>
      </c>
      <c r="AD245" s="16">
        <v>3.4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f t="shared" si="75"/>
        <v>13.090017009999999</v>
      </c>
      <c r="AP245" s="16">
        <f t="shared" si="76"/>
        <v>0</v>
      </c>
      <c r="AQ245" s="16">
        <f t="shared" si="77"/>
        <v>0</v>
      </c>
      <c r="AR245" s="16">
        <f t="shared" si="78"/>
        <v>4.066000000000001</v>
      </c>
      <c r="AS245" s="16">
        <f t="shared" si="79"/>
        <v>0</v>
      </c>
      <c r="AT245" s="16">
        <f t="shared" si="80"/>
        <v>0</v>
      </c>
      <c r="AU245" s="16">
        <v>0</v>
      </c>
      <c r="AV245" s="16">
        <v>1.1315473699999998</v>
      </c>
      <c r="AW245" s="16">
        <v>0</v>
      </c>
      <c r="AX245" s="16">
        <v>0</v>
      </c>
      <c r="AY245" s="16">
        <v>0.788</v>
      </c>
      <c r="AZ245" s="16">
        <v>0</v>
      </c>
      <c r="BA245" s="16">
        <v>0</v>
      </c>
      <c r="BB245" s="16">
        <v>0</v>
      </c>
      <c r="BC245" s="16">
        <v>2.4942873999999997</v>
      </c>
      <c r="BD245" s="16">
        <v>0</v>
      </c>
      <c r="BE245" s="16">
        <v>0</v>
      </c>
      <c r="BF245" s="16">
        <v>1.223</v>
      </c>
      <c r="BG245" s="16">
        <v>0</v>
      </c>
      <c r="BH245" s="16">
        <v>0</v>
      </c>
      <c r="BI245" s="16">
        <v>0</v>
      </c>
      <c r="BJ245" s="16">
        <v>9.46418224</v>
      </c>
      <c r="BK245" s="16">
        <v>0</v>
      </c>
      <c r="BL245" s="16">
        <v>0</v>
      </c>
      <c r="BM245" s="16">
        <v>2.055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81"/>
        <v>-8.501044953189814</v>
      </c>
      <c r="BZ245" s="16">
        <f t="shared" si="82"/>
        <v>-39.37298205934975</v>
      </c>
      <c r="CA245" s="1">
        <v>0</v>
      </c>
    </row>
    <row r="246" spans="1:79" ht="13.5">
      <c r="A246" s="35"/>
      <c r="B246" s="19" t="s">
        <v>228</v>
      </c>
      <c r="C246" s="24"/>
      <c r="D246" s="33">
        <v>0</v>
      </c>
      <c r="E246" s="16">
        <v>0</v>
      </c>
      <c r="F246" s="16">
        <f t="shared" si="69"/>
        <v>0</v>
      </c>
      <c r="G246" s="16">
        <f t="shared" si="70"/>
        <v>0</v>
      </c>
      <c r="H246" s="16">
        <f t="shared" si="71"/>
        <v>0</v>
      </c>
      <c r="I246" s="16">
        <f t="shared" si="72"/>
        <v>0</v>
      </c>
      <c r="J246" s="16">
        <f t="shared" si="73"/>
        <v>0</v>
      </c>
      <c r="K246" s="16">
        <f t="shared" si="74"/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f t="shared" si="75"/>
        <v>0</v>
      </c>
      <c r="AP246" s="16">
        <f t="shared" si="76"/>
        <v>0</v>
      </c>
      <c r="AQ246" s="16">
        <f t="shared" si="77"/>
        <v>0</v>
      </c>
      <c r="AR246" s="16">
        <f t="shared" si="78"/>
        <v>0</v>
      </c>
      <c r="AS246" s="16">
        <f t="shared" si="79"/>
        <v>0</v>
      </c>
      <c r="AT246" s="16">
        <f t="shared" si="80"/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81"/>
        <v>0</v>
      </c>
      <c r="BZ246" s="16">
        <v>0</v>
      </c>
      <c r="CA246" s="1">
        <v>0</v>
      </c>
    </row>
    <row r="247" spans="1:79" ht="38.25">
      <c r="A247" s="35"/>
      <c r="B247" s="20" t="s">
        <v>390</v>
      </c>
      <c r="C247" s="24" t="s">
        <v>391</v>
      </c>
      <c r="D247" s="33">
        <v>0.4563844740327399</v>
      </c>
      <c r="E247" s="16">
        <v>0</v>
      </c>
      <c r="F247" s="16">
        <f t="shared" si="69"/>
        <v>0.4563844740327399</v>
      </c>
      <c r="G247" s="16">
        <f t="shared" si="70"/>
        <v>0</v>
      </c>
      <c r="H247" s="16">
        <f t="shared" si="71"/>
        <v>0</v>
      </c>
      <c r="I247" s="16">
        <f t="shared" si="72"/>
        <v>0.23</v>
      </c>
      <c r="J247" s="16">
        <f t="shared" si="73"/>
        <v>0</v>
      </c>
      <c r="K247" s="16">
        <f t="shared" si="74"/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0.4563844740327399</v>
      </c>
      <c r="U247" s="16">
        <v>0</v>
      </c>
      <c r="V247" s="16">
        <v>0</v>
      </c>
      <c r="W247" s="16">
        <v>0.23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f t="shared" si="75"/>
        <v>0.7878826400000001</v>
      </c>
      <c r="AP247" s="16">
        <f t="shared" si="76"/>
        <v>0</v>
      </c>
      <c r="AQ247" s="16">
        <f t="shared" si="77"/>
        <v>0</v>
      </c>
      <c r="AR247" s="16">
        <f t="shared" si="78"/>
        <v>0.462</v>
      </c>
      <c r="AS247" s="16">
        <f t="shared" si="79"/>
        <v>0</v>
      </c>
      <c r="AT247" s="16">
        <f t="shared" si="80"/>
        <v>0</v>
      </c>
      <c r="AU247" s="16">
        <v>0</v>
      </c>
      <c r="AV247" s="16">
        <v>0.011094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0.77678864</v>
      </c>
      <c r="BD247" s="16">
        <v>0</v>
      </c>
      <c r="BE247" s="16">
        <v>0</v>
      </c>
      <c r="BF247" s="16">
        <v>0.462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81"/>
        <v>0.33149816596726017</v>
      </c>
      <c r="BZ247" s="16">
        <f t="shared" si="82"/>
        <v>72.63572378745718</v>
      </c>
      <c r="CA247" s="2" t="s">
        <v>552</v>
      </c>
    </row>
    <row r="248" spans="1:79" ht="38.25">
      <c r="A248" s="35"/>
      <c r="B248" s="20" t="s">
        <v>392</v>
      </c>
      <c r="C248" s="24" t="s">
        <v>391</v>
      </c>
      <c r="D248" s="33">
        <v>0.556680097057391</v>
      </c>
      <c r="E248" s="16">
        <v>0</v>
      </c>
      <c r="F248" s="16">
        <f t="shared" si="69"/>
        <v>0.556680097057391</v>
      </c>
      <c r="G248" s="16">
        <f t="shared" si="70"/>
        <v>0</v>
      </c>
      <c r="H248" s="16">
        <f t="shared" si="71"/>
        <v>0</v>
      </c>
      <c r="I248" s="16">
        <f t="shared" si="72"/>
        <v>0.281</v>
      </c>
      <c r="J248" s="16">
        <f t="shared" si="73"/>
        <v>0</v>
      </c>
      <c r="K248" s="16">
        <f t="shared" si="74"/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0.556680097057391</v>
      </c>
      <c r="U248" s="16">
        <v>0</v>
      </c>
      <c r="V248" s="16">
        <v>0</v>
      </c>
      <c r="W248" s="16">
        <v>0.281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f t="shared" si="75"/>
        <v>0.99154486</v>
      </c>
      <c r="AP248" s="16">
        <f t="shared" si="76"/>
        <v>0</v>
      </c>
      <c r="AQ248" s="16">
        <f t="shared" si="77"/>
        <v>0</v>
      </c>
      <c r="AR248" s="16">
        <f t="shared" si="78"/>
        <v>0.604</v>
      </c>
      <c r="AS248" s="16">
        <f t="shared" si="79"/>
        <v>0</v>
      </c>
      <c r="AT248" s="16">
        <f t="shared" si="80"/>
        <v>0</v>
      </c>
      <c r="AU248" s="16">
        <v>0</v>
      </c>
      <c r="AV248" s="16">
        <v>0.011094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0.9804508599999999</v>
      </c>
      <c r="BD248" s="16">
        <v>0</v>
      </c>
      <c r="BE248" s="16">
        <v>0</v>
      </c>
      <c r="BF248" s="16">
        <v>0.604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81"/>
        <v>0.434864762942609</v>
      </c>
      <c r="BZ248" s="16">
        <f t="shared" si="82"/>
        <v>78.11753379387957</v>
      </c>
      <c r="CA248" s="2" t="s">
        <v>552</v>
      </c>
    </row>
    <row r="249" spans="1:79" ht="25.5">
      <c r="A249" s="35"/>
      <c r="B249" s="20" t="s">
        <v>393</v>
      </c>
      <c r="C249" s="24" t="s">
        <v>391</v>
      </c>
      <c r="D249" s="33">
        <v>0.6574409700820418</v>
      </c>
      <c r="E249" s="16">
        <v>0</v>
      </c>
      <c r="F249" s="16">
        <f t="shared" si="69"/>
        <v>0.6574409700820418</v>
      </c>
      <c r="G249" s="16">
        <f t="shared" si="70"/>
        <v>0</v>
      </c>
      <c r="H249" s="16">
        <f t="shared" si="71"/>
        <v>0</v>
      </c>
      <c r="I249" s="16">
        <f t="shared" si="72"/>
        <v>0.332</v>
      </c>
      <c r="J249" s="16">
        <f t="shared" si="73"/>
        <v>0</v>
      </c>
      <c r="K249" s="16">
        <f t="shared" si="74"/>
        <v>0</v>
      </c>
      <c r="L249" s="16">
        <v>0</v>
      </c>
      <c r="M249" s="16">
        <v>0.6574409700820418</v>
      </c>
      <c r="N249" s="16">
        <v>0</v>
      </c>
      <c r="O249" s="16">
        <v>0</v>
      </c>
      <c r="P249" s="16">
        <v>0.332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f t="shared" si="75"/>
        <v>0.65200667</v>
      </c>
      <c r="AP249" s="16">
        <f t="shared" si="76"/>
        <v>0</v>
      </c>
      <c r="AQ249" s="16">
        <f t="shared" si="77"/>
        <v>0</v>
      </c>
      <c r="AR249" s="16">
        <f t="shared" si="78"/>
        <v>0.43</v>
      </c>
      <c r="AS249" s="16">
        <f t="shared" si="79"/>
        <v>0</v>
      </c>
      <c r="AT249" s="16">
        <f t="shared" si="80"/>
        <v>0</v>
      </c>
      <c r="AU249" s="16">
        <v>0</v>
      </c>
      <c r="AV249" s="16">
        <v>0.65200667</v>
      </c>
      <c r="AW249" s="16">
        <v>0</v>
      </c>
      <c r="AX249" s="16">
        <v>0</v>
      </c>
      <c r="AY249" s="16">
        <v>0.43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81"/>
        <v>-0.005434300082041821</v>
      </c>
      <c r="BZ249" s="16">
        <f t="shared" si="82"/>
        <v>-0.8265837283252482</v>
      </c>
      <c r="CA249" s="1">
        <v>0</v>
      </c>
    </row>
    <row r="250" spans="1:79" ht="25.5">
      <c r="A250" s="35"/>
      <c r="B250" s="20" t="s">
        <v>394</v>
      </c>
      <c r="C250" s="24" t="s">
        <v>391</v>
      </c>
      <c r="D250" s="33">
        <v>0.696772586954454</v>
      </c>
      <c r="E250" s="16">
        <v>0</v>
      </c>
      <c r="F250" s="16">
        <f t="shared" si="69"/>
        <v>0.696772586954454</v>
      </c>
      <c r="G250" s="16">
        <f t="shared" si="70"/>
        <v>0</v>
      </c>
      <c r="H250" s="16">
        <f t="shared" si="71"/>
        <v>0</v>
      </c>
      <c r="I250" s="16">
        <f t="shared" si="72"/>
        <v>0.352</v>
      </c>
      <c r="J250" s="16">
        <f t="shared" si="73"/>
        <v>0</v>
      </c>
      <c r="K250" s="16">
        <f t="shared" si="74"/>
        <v>0</v>
      </c>
      <c r="L250" s="16">
        <v>0</v>
      </c>
      <c r="M250" s="16">
        <v>0.696772586954454</v>
      </c>
      <c r="N250" s="16">
        <v>0</v>
      </c>
      <c r="O250" s="16">
        <v>0</v>
      </c>
      <c r="P250" s="16">
        <v>0.352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f t="shared" si="75"/>
        <v>0.43114851</v>
      </c>
      <c r="AP250" s="16">
        <f t="shared" si="76"/>
        <v>0</v>
      </c>
      <c r="AQ250" s="16">
        <f t="shared" si="77"/>
        <v>0</v>
      </c>
      <c r="AR250" s="16">
        <f t="shared" si="78"/>
        <v>0.358</v>
      </c>
      <c r="AS250" s="16">
        <f t="shared" si="79"/>
        <v>0</v>
      </c>
      <c r="AT250" s="16">
        <f t="shared" si="80"/>
        <v>0</v>
      </c>
      <c r="AU250" s="16">
        <v>0</v>
      </c>
      <c r="AV250" s="16">
        <v>0.42798632</v>
      </c>
      <c r="AW250" s="16">
        <v>0</v>
      </c>
      <c r="AX250" s="16">
        <v>0</v>
      </c>
      <c r="AY250" s="16">
        <v>0.358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0.00316219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81"/>
        <v>-0.265624076954454</v>
      </c>
      <c r="BZ250" s="16">
        <f t="shared" si="82"/>
        <v>-38.12206190767047</v>
      </c>
      <c r="CA250" s="2" t="s">
        <v>553</v>
      </c>
    </row>
    <row r="251" spans="1:79" ht="25.5">
      <c r="A251" s="35"/>
      <c r="B251" s="20" t="s">
        <v>395</v>
      </c>
      <c r="C251" s="24" t="s">
        <v>391</v>
      </c>
      <c r="D251" s="33">
        <v>6.863325962295494</v>
      </c>
      <c r="E251" s="16">
        <v>0</v>
      </c>
      <c r="F251" s="16">
        <f t="shared" si="69"/>
        <v>6.863325962295494</v>
      </c>
      <c r="G251" s="16">
        <f t="shared" si="70"/>
        <v>0</v>
      </c>
      <c r="H251" s="16">
        <f t="shared" si="71"/>
        <v>0</v>
      </c>
      <c r="I251" s="16">
        <f t="shared" si="72"/>
        <v>1.91</v>
      </c>
      <c r="J251" s="16">
        <f t="shared" si="73"/>
        <v>0</v>
      </c>
      <c r="K251" s="16">
        <f t="shared" si="74"/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6.863325962295494</v>
      </c>
      <c r="AB251" s="16">
        <v>0</v>
      </c>
      <c r="AC251" s="16">
        <v>0</v>
      </c>
      <c r="AD251" s="16">
        <v>1.91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f t="shared" si="75"/>
        <v>1.55810653</v>
      </c>
      <c r="AP251" s="16">
        <f t="shared" si="76"/>
        <v>0</v>
      </c>
      <c r="AQ251" s="16">
        <f t="shared" si="77"/>
        <v>0</v>
      </c>
      <c r="AR251" s="16">
        <f t="shared" si="78"/>
        <v>0</v>
      </c>
      <c r="AS251" s="16">
        <f t="shared" si="79"/>
        <v>0</v>
      </c>
      <c r="AT251" s="16">
        <f t="shared" si="80"/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1.55810653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81"/>
        <v>-5.305219432295494</v>
      </c>
      <c r="BZ251" s="16">
        <f t="shared" si="82"/>
        <v>-77.29808348664123</v>
      </c>
      <c r="CA251" s="1" t="s">
        <v>535</v>
      </c>
    </row>
    <row r="252" spans="1:79" ht="25.5">
      <c r="A252" s="35"/>
      <c r="B252" s="20" t="s">
        <v>396</v>
      </c>
      <c r="C252" s="24" t="s">
        <v>391</v>
      </c>
      <c r="D252" s="33">
        <v>2.333917446317988</v>
      </c>
      <c r="E252" s="16">
        <v>0</v>
      </c>
      <c r="F252" s="16">
        <f t="shared" si="69"/>
        <v>0</v>
      </c>
      <c r="G252" s="16">
        <f t="shared" si="70"/>
        <v>0</v>
      </c>
      <c r="H252" s="16">
        <f t="shared" si="71"/>
        <v>0</v>
      </c>
      <c r="I252" s="16">
        <f t="shared" si="72"/>
        <v>0</v>
      </c>
      <c r="J252" s="16">
        <f t="shared" si="73"/>
        <v>0</v>
      </c>
      <c r="K252" s="16">
        <f t="shared" si="74"/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f t="shared" si="75"/>
        <v>0</v>
      </c>
      <c r="AP252" s="16">
        <f t="shared" si="76"/>
        <v>0</v>
      </c>
      <c r="AQ252" s="16">
        <f t="shared" si="77"/>
        <v>0</v>
      </c>
      <c r="AR252" s="16">
        <f t="shared" si="78"/>
        <v>0</v>
      </c>
      <c r="AS252" s="16">
        <f t="shared" si="79"/>
        <v>0</v>
      </c>
      <c r="AT252" s="16">
        <f t="shared" si="80"/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81"/>
        <v>0</v>
      </c>
      <c r="BZ252" s="16">
        <v>0</v>
      </c>
      <c r="CA252" s="1">
        <v>0</v>
      </c>
    </row>
    <row r="253" spans="1:79" ht="13.5">
      <c r="A253" s="35"/>
      <c r="B253" s="19" t="s">
        <v>166</v>
      </c>
      <c r="C253" s="24"/>
      <c r="D253" s="33">
        <v>0</v>
      </c>
      <c r="E253" s="16">
        <v>0</v>
      </c>
      <c r="F253" s="16">
        <f t="shared" si="69"/>
        <v>0</v>
      </c>
      <c r="G253" s="16">
        <f t="shared" si="70"/>
        <v>0</v>
      </c>
      <c r="H253" s="16">
        <f t="shared" si="71"/>
        <v>0</v>
      </c>
      <c r="I253" s="16">
        <f t="shared" si="72"/>
        <v>0</v>
      </c>
      <c r="J253" s="16">
        <f t="shared" si="73"/>
        <v>0</v>
      </c>
      <c r="K253" s="16">
        <f t="shared" si="74"/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f t="shared" si="75"/>
        <v>0</v>
      </c>
      <c r="AP253" s="16">
        <f t="shared" si="76"/>
        <v>0</v>
      </c>
      <c r="AQ253" s="16">
        <f t="shared" si="77"/>
        <v>0</v>
      </c>
      <c r="AR253" s="16">
        <f t="shared" si="78"/>
        <v>0</v>
      </c>
      <c r="AS253" s="16">
        <f t="shared" si="79"/>
        <v>0</v>
      </c>
      <c r="AT253" s="16">
        <f t="shared" si="80"/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81"/>
        <v>0</v>
      </c>
      <c r="BZ253" s="16">
        <v>0</v>
      </c>
      <c r="CA253" s="1">
        <v>0</v>
      </c>
    </row>
    <row r="254" spans="1:79" ht="25.5">
      <c r="A254" s="35"/>
      <c r="B254" s="20" t="s">
        <v>397</v>
      </c>
      <c r="C254" s="24" t="s">
        <v>391</v>
      </c>
      <c r="D254" s="33">
        <v>2.001450300812751</v>
      </c>
      <c r="E254" s="16">
        <v>0</v>
      </c>
      <c r="F254" s="16">
        <f t="shared" si="69"/>
        <v>2.001450300812751</v>
      </c>
      <c r="G254" s="16">
        <f t="shared" si="70"/>
        <v>0</v>
      </c>
      <c r="H254" s="16">
        <f t="shared" si="71"/>
        <v>0</v>
      </c>
      <c r="I254" s="16">
        <f t="shared" si="72"/>
        <v>0.72</v>
      </c>
      <c r="J254" s="16">
        <f t="shared" si="73"/>
        <v>0</v>
      </c>
      <c r="K254" s="16">
        <f t="shared" si="74"/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1.334300200541834</v>
      </c>
      <c r="U254" s="16">
        <v>0</v>
      </c>
      <c r="V254" s="16">
        <v>0</v>
      </c>
      <c r="W254" s="16">
        <v>0.48</v>
      </c>
      <c r="X254" s="16">
        <v>0</v>
      </c>
      <c r="Y254" s="16">
        <v>0</v>
      </c>
      <c r="Z254" s="16">
        <v>0</v>
      </c>
      <c r="AA254" s="16">
        <v>0.667150100270917</v>
      </c>
      <c r="AB254" s="16">
        <v>0</v>
      </c>
      <c r="AC254" s="16">
        <v>0</v>
      </c>
      <c r="AD254" s="16">
        <v>0.24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f t="shared" si="75"/>
        <v>0.7067273399999999</v>
      </c>
      <c r="AP254" s="16">
        <f t="shared" si="76"/>
        <v>0</v>
      </c>
      <c r="AQ254" s="16">
        <f t="shared" si="77"/>
        <v>0</v>
      </c>
      <c r="AR254" s="16">
        <f t="shared" si="78"/>
        <v>0.18</v>
      </c>
      <c r="AS254" s="16">
        <f t="shared" si="79"/>
        <v>0</v>
      </c>
      <c r="AT254" s="16">
        <f t="shared" si="80"/>
        <v>0</v>
      </c>
      <c r="AU254" s="16">
        <v>0</v>
      </c>
      <c r="AV254" s="16">
        <v>0.00344976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0.70327758</v>
      </c>
      <c r="BK254" s="16">
        <v>0</v>
      </c>
      <c r="BL254" s="16">
        <v>0</v>
      </c>
      <c r="BM254" s="16">
        <v>0.18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81"/>
        <v>-1.2947229608127508</v>
      </c>
      <c r="BZ254" s="16">
        <f t="shared" si="82"/>
        <v>-64.68923861296922</v>
      </c>
      <c r="CA254" s="1" t="s">
        <v>535</v>
      </c>
    </row>
    <row r="255" spans="1:79" ht="25.5">
      <c r="A255" s="35"/>
      <c r="B255" s="20" t="s">
        <v>398</v>
      </c>
      <c r="C255" s="24" t="s">
        <v>391</v>
      </c>
      <c r="D255" s="33">
        <v>0.7398349903843789</v>
      </c>
      <c r="E255" s="16">
        <v>0</v>
      </c>
      <c r="F255" s="16">
        <f t="shared" si="69"/>
        <v>0.7398349903843789</v>
      </c>
      <c r="G255" s="16">
        <f t="shared" si="70"/>
        <v>0</v>
      </c>
      <c r="H255" s="16">
        <f t="shared" si="71"/>
        <v>0</v>
      </c>
      <c r="I255" s="16">
        <f t="shared" si="72"/>
        <v>0.32</v>
      </c>
      <c r="J255" s="16">
        <f t="shared" si="73"/>
        <v>0</v>
      </c>
      <c r="K255" s="16">
        <f t="shared" si="74"/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0.7398349903843789</v>
      </c>
      <c r="U255" s="16">
        <v>0</v>
      </c>
      <c r="V255" s="16">
        <v>0</v>
      </c>
      <c r="W255" s="16">
        <v>0.32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f t="shared" si="75"/>
        <v>0.7399989399999999</v>
      </c>
      <c r="AP255" s="16">
        <f t="shared" si="76"/>
        <v>0</v>
      </c>
      <c r="AQ255" s="16">
        <f t="shared" si="77"/>
        <v>0</v>
      </c>
      <c r="AR255" s="16">
        <f t="shared" si="78"/>
        <v>0.157</v>
      </c>
      <c r="AS255" s="16">
        <f t="shared" si="79"/>
        <v>0</v>
      </c>
      <c r="AT255" s="16">
        <f t="shared" si="80"/>
        <v>0</v>
      </c>
      <c r="AU255" s="16">
        <v>0</v>
      </c>
      <c r="AV255" s="16">
        <v>0.00295104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0.7370478999999999</v>
      </c>
      <c r="BD255" s="16">
        <v>0</v>
      </c>
      <c r="BE255" s="16">
        <v>0</v>
      </c>
      <c r="BF255" s="16">
        <v>0.157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81"/>
        <v>0.00016394961562093968</v>
      </c>
      <c r="BZ255" s="16">
        <f t="shared" si="82"/>
        <v>0.022160294897077003</v>
      </c>
      <c r="CA255" s="1">
        <v>0</v>
      </c>
    </row>
    <row r="256" spans="1:79" ht="13.5">
      <c r="A256" s="35"/>
      <c r="B256" s="19" t="s">
        <v>221</v>
      </c>
      <c r="C256" s="24" t="s">
        <v>391</v>
      </c>
      <c r="D256" s="33">
        <v>0</v>
      </c>
      <c r="E256" s="16">
        <v>0</v>
      </c>
      <c r="F256" s="16">
        <f t="shared" si="69"/>
        <v>0</v>
      </c>
      <c r="G256" s="16">
        <f t="shared" si="70"/>
        <v>0</v>
      </c>
      <c r="H256" s="16">
        <f t="shared" si="71"/>
        <v>0</v>
      </c>
      <c r="I256" s="16">
        <f t="shared" si="72"/>
        <v>0</v>
      </c>
      <c r="J256" s="16">
        <f t="shared" si="73"/>
        <v>0</v>
      </c>
      <c r="K256" s="16">
        <f t="shared" si="74"/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f t="shared" si="75"/>
        <v>0</v>
      </c>
      <c r="AP256" s="16">
        <f t="shared" si="76"/>
        <v>0</v>
      </c>
      <c r="AQ256" s="16">
        <f t="shared" si="77"/>
        <v>0</v>
      </c>
      <c r="AR256" s="16">
        <f t="shared" si="78"/>
        <v>0</v>
      </c>
      <c r="AS256" s="16">
        <f t="shared" si="79"/>
        <v>0</v>
      </c>
      <c r="AT256" s="16">
        <f t="shared" si="80"/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81"/>
        <v>0</v>
      </c>
      <c r="BZ256" s="16">
        <v>0</v>
      </c>
      <c r="CA256" s="1">
        <v>0</v>
      </c>
    </row>
    <row r="257" spans="1:79" ht="25.5">
      <c r="A257" s="35"/>
      <c r="B257" s="20" t="s">
        <v>399</v>
      </c>
      <c r="C257" s="24" t="s">
        <v>391</v>
      </c>
      <c r="D257" s="33">
        <v>9.619172581570561</v>
      </c>
      <c r="E257" s="16">
        <v>0</v>
      </c>
      <c r="F257" s="16">
        <f t="shared" si="69"/>
        <v>9.619172581570561</v>
      </c>
      <c r="G257" s="16">
        <f t="shared" si="70"/>
        <v>0</v>
      </c>
      <c r="H257" s="16">
        <f t="shared" si="71"/>
        <v>0</v>
      </c>
      <c r="I257" s="16">
        <f t="shared" si="72"/>
        <v>2.5</v>
      </c>
      <c r="J257" s="16">
        <f t="shared" si="73"/>
        <v>0</v>
      </c>
      <c r="K257" s="16">
        <f t="shared" si="74"/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4.809586290785281</v>
      </c>
      <c r="U257" s="16">
        <v>0</v>
      </c>
      <c r="V257" s="16">
        <v>0</v>
      </c>
      <c r="W257" s="16">
        <v>1.25</v>
      </c>
      <c r="X257" s="16">
        <v>0</v>
      </c>
      <c r="Y257" s="16">
        <v>0</v>
      </c>
      <c r="Z257" s="16">
        <v>0</v>
      </c>
      <c r="AA257" s="16">
        <v>4.809586290785281</v>
      </c>
      <c r="AB257" s="16">
        <v>0</v>
      </c>
      <c r="AC257" s="16">
        <v>0</v>
      </c>
      <c r="AD257" s="16">
        <v>1.25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f t="shared" si="75"/>
        <v>7.22260152</v>
      </c>
      <c r="AP257" s="16">
        <f t="shared" si="76"/>
        <v>0</v>
      </c>
      <c r="AQ257" s="16">
        <f t="shared" si="77"/>
        <v>0</v>
      </c>
      <c r="AR257" s="16">
        <f t="shared" si="78"/>
        <v>1.875</v>
      </c>
      <c r="AS257" s="16">
        <f t="shared" si="79"/>
        <v>0</v>
      </c>
      <c r="AT257" s="16">
        <f t="shared" si="80"/>
        <v>0</v>
      </c>
      <c r="AU257" s="16">
        <v>0</v>
      </c>
      <c r="AV257" s="16">
        <v>0.02296558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7.19963594</v>
      </c>
      <c r="BK257" s="16">
        <v>0</v>
      </c>
      <c r="BL257" s="16">
        <v>0</v>
      </c>
      <c r="BM257" s="16">
        <v>1.875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81"/>
        <v>-2.396571061570561</v>
      </c>
      <c r="BZ257" s="16">
        <f t="shared" si="82"/>
        <v>-24.914524001390387</v>
      </c>
      <c r="CA257" s="1" t="s">
        <v>535</v>
      </c>
    </row>
    <row r="258" spans="1:79" ht="25.5">
      <c r="A258" s="34" t="s">
        <v>180</v>
      </c>
      <c r="B258" s="25" t="s">
        <v>181</v>
      </c>
      <c r="C258" s="24" t="s">
        <v>109</v>
      </c>
      <c r="D258" s="33">
        <v>13.251392</v>
      </c>
      <c r="E258" s="16">
        <v>0</v>
      </c>
      <c r="F258" s="16">
        <f t="shared" si="69"/>
        <v>8.282119999999999</v>
      </c>
      <c r="G258" s="16">
        <f t="shared" si="70"/>
        <v>0</v>
      </c>
      <c r="H258" s="16">
        <f t="shared" si="71"/>
        <v>0</v>
      </c>
      <c r="I258" s="16">
        <f t="shared" si="72"/>
        <v>0</v>
      </c>
      <c r="J258" s="16">
        <f t="shared" si="73"/>
        <v>0</v>
      </c>
      <c r="K258" s="16">
        <f t="shared" si="74"/>
        <v>10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8.282119999999999</v>
      </c>
      <c r="AB258" s="16">
        <v>0</v>
      </c>
      <c r="AC258" s="16">
        <v>0</v>
      </c>
      <c r="AD258" s="16">
        <v>0</v>
      </c>
      <c r="AE258" s="16">
        <v>0</v>
      </c>
      <c r="AF258" s="16">
        <v>10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f t="shared" si="75"/>
        <v>0</v>
      </c>
      <c r="AP258" s="16">
        <f t="shared" si="76"/>
        <v>0</v>
      </c>
      <c r="AQ258" s="16">
        <f t="shared" si="77"/>
        <v>0</v>
      </c>
      <c r="AR258" s="16">
        <f t="shared" si="78"/>
        <v>0</v>
      </c>
      <c r="AS258" s="16">
        <f t="shared" si="79"/>
        <v>0</v>
      </c>
      <c r="AT258" s="16">
        <f t="shared" si="80"/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81"/>
        <v>-8.282119999999999</v>
      </c>
      <c r="BZ258" s="16">
        <f t="shared" si="82"/>
        <v>-100</v>
      </c>
      <c r="CA258" s="1">
        <v>0</v>
      </c>
    </row>
    <row r="259" spans="1:79" ht="25.5">
      <c r="A259" s="34" t="s">
        <v>180</v>
      </c>
      <c r="B259" s="27" t="s">
        <v>182</v>
      </c>
      <c r="C259" s="24" t="s">
        <v>400</v>
      </c>
      <c r="D259" s="33">
        <v>13.251392</v>
      </c>
      <c r="E259" s="16">
        <v>0</v>
      </c>
      <c r="F259" s="16">
        <f t="shared" si="69"/>
        <v>8.282119999999999</v>
      </c>
      <c r="G259" s="16">
        <f t="shared" si="70"/>
        <v>0</v>
      </c>
      <c r="H259" s="16">
        <f t="shared" si="71"/>
        <v>0</v>
      </c>
      <c r="I259" s="16">
        <f t="shared" si="72"/>
        <v>0</v>
      </c>
      <c r="J259" s="16">
        <f t="shared" si="73"/>
        <v>0</v>
      </c>
      <c r="K259" s="16">
        <f t="shared" si="74"/>
        <v>10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8.282119999999999</v>
      </c>
      <c r="AB259" s="16">
        <v>0</v>
      </c>
      <c r="AC259" s="16">
        <v>0</v>
      </c>
      <c r="AD259" s="16">
        <v>0</v>
      </c>
      <c r="AE259" s="16">
        <v>0</v>
      </c>
      <c r="AF259" s="16">
        <v>10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f t="shared" si="75"/>
        <v>0</v>
      </c>
      <c r="AP259" s="16">
        <f t="shared" si="76"/>
        <v>0</v>
      </c>
      <c r="AQ259" s="16">
        <f t="shared" si="77"/>
        <v>0</v>
      </c>
      <c r="AR259" s="16">
        <f t="shared" si="78"/>
        <v>0</v>
      </c>
      <c r="AS259" s="16">
        <f t="shared" si="79"/>
        <v>0</v>
      </c>
      <c r="AT259" s="16">
        <f t="shared" si="80"/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81"/>
        <v>-8.282119999999999</v>
      </c>
      <c r="BZ259" s="16">
        <f t="shared" si="82"/>
        <v>-100</v>
      </c>
      <c r="CA259" s="1">
        <v>0</v>
      </c>
    </row>
    <row r="260" spans="1:79" ht="13.5">
      <c r="A260" s="24"/>
      <c r="B260" s="19" t="s">
        <v>223</v>
      </c>
      <c r="C260" s="24"/>
      <c r="D260" s="33">
        <v>0</v>
      </c>
      <c r="E260" s="16">
        <v>0</v>
      </c>
      <c r="F260" s="16">
        <f t="shared" si="69"/>
        <v>0</v>
      </c>
      <c r="G260" s="16">
        <f t="shared" si="70"/>
        <v>0</v>
      </c>
      <c r="H260" s="16">
        <f t="shared" si="71"/>
        <v>0</v>
      </c>
      <c r="I260" s="16">
        <f t="shared" si="72"/>
        <v>0</v>
      </c>
      <c r="J260" s="16">
        <f t="shared" si="73"/>
        <v>0</v>
      </c>
      <c r="K260" s="16">
        <f t="shared" si="74"/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f t="shared" si="75"/>
        <v>0</v>
      </c>
      <c r="AP260" s="16">
        <f t="shared" si="76"/>
        <v>0</v>
      </c>
      <c r="AQ260" s="16">
        <f t="shared" si="77"/>
        <v>0</v>
      </c>
      <c r="AR260" s="16">
        <f t="shared" si="78"/>
        <v>0</v>
      </c>
      <c r="AS260" s="16">
        <f t="shared" si="79"/>
        <v>0</v>
      </c>
      <c r="AT260" s="16">
        <f t="shared" si="80"/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81"/>
        <v>0</v>
      </c>
      <c r="BZ260" s="16">
        <v>0</v>
      </c>
      <c r="CA260" s="1">
        <v>0</v>
      </c>
    </row>
    <row r="261" spans="1:79" ht="38.25">
      <c r="A261" s="24"/>
      <c r="B261" s="20" t="s">
        <v>401</v>
      </c>
      <c r="C261" s="24" t="s">
        <v>402</v>
      </c>
      <c r="D261" s="33">
        <v>0.828212</v>
      </c>
      <c r="E261" s="16">
        <v>0</v>
      </c>
      <c r="F261" s="16">
        <f t="shared" si="69"/>
        <v>0.828212</v>
      </c>
      <c r="G261" s="16">
        <f t="shared" si="70"/>
        <v>0</v>
      </c>
      <c r="H261" s="16">
        <f t="shared" si="71"/>
        <v>0</v>
      </c>
      <c r="I261" s="16">
        <f t="shared" si="72"/>
        <v>0</v>
      </c>
      <c r="J261" s="16">
        <f t="shared" si="73"/>
        <v>0</v>
      </c>
      <c r="K261" s="16">
        <f t="shared" si="74"/>
        <v>1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f aca="true" t="shared" si="85" ref="V261:AG261">V262+V266</f>
        <v>0</v>
      </c>
      <c r="W261" s="16">
        <v>0</v>
      </c>
      <c r="X261" s="16">
        <f t="shared" si="85"/>
        <v>0</v>
      </c>
      <c r="Y261" s="16">
        <v>0</v>
      </c>
      <c r="Z261" s="16">
        <f t="shared" si="85"/>
        <v>0</v>
      </c>
      <c r="AA261" s="16">
        <v>0.828212</v>
      </c>
      <c r="AB261" s="16">
        <v>0</v>
      </c>
      <c r="AC261" s="16">
        <f t="shared" si="85"/>
        <v>0</v>
      </c>
      <c r="AD261" s="16">
        <v>0</v>
      </c>
      <c r="AE261" s="16">
        <f t="shared" si="85"/>
        <v>0</v>
      </c>
      <c r="AF261" s="16">
        <v>1</v>
      </c>
      <c r="AG261" s="16">
        <f t="shared" si="85"/>
        <v>0</v>
      </c>
      <c r="AH261" s="16">
        <v>0</v>
      </c>
      <c r="AI261" s="16">
        <f aca="true" t="shared" si="86" ref="AI261:AN261">AI262+AI266</f>
        <v>0</v>
      </c>
      <c r="AJ261" s="16">
        <f t="shared" si="86"/>
        <v>0</v>
      </c>
      <c r="AK261" s="16">
        <f t="shared" si="86"/>
        <v>0</v>
      </c>
      <c r="AL261" s="16">
        <f t="shared" si="86"/>
        <v>0</v>
      </c>
      <c r="AM261" s="16">
        <f t="shared" si="86"/>
        <v>0</v>
      </c>
      <c r="AN261" s="16">
        <f t="shared" si="86"/>
        <v>0</v>
      </c>
      <c r="AO261" s="16">
        <f t="shared" si="75"/>
        <v>0</v>
      </c>
      <c r="AP261" s="16">
        <f t="shared" si="76"/>
        <v>0</v>
      </c>
      <c r="AQ261" s="16">
        <f t="shared" si="77"/>
        <v>0</v>
      </c>
      <c r="AR261" s="16">
        <f t="shared" si="78"/>
        <v>0</v>
      </c>
      <c r="AS261" s="16">
        <f t="shared" si="79"/>
        <v>0</v>
      </c>
      <c r="AT261" s="16">
        <f t="shared" si="80"/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81"/>
        <v>-0.828212</v>
      </c>
      <c r="BZ261" s="16">
        <f t="shared" si="82"/>
        <v>-100</v>
      </c>
      <c r="CA261" s="1" t="s">
        <v>546</v>
      </c>
    </row>
    <row r="262" spans="1:79" ht="13.5">
      <c r="A262" s="24"/>
      <c r="B262" s="19" t="s">
        <v>166</v>
      </c>
      <c r="C262" s="24"/>
      <c r="D262" s="33">
        <v>0</v>
      </c>
      <c r="E262" s="16">
        <v>0</v>
      </c>
      <c r="F262" s="16">
        <f t="shared" si="69"/>
        <v>0</v>
      </c>
      <c r="G262" s="16">
        <f t="shared" si="70"/>
        <v>0</v>
      </c>
      <c r="H262" s="16">
        <f t="shared" si="71"/>
        <v>0</v>
      </c>
      <c r="I262" s="16">
        <f t="shared" si="72"/>
        <v>0</v>
      </c>
      <c r="J262" s="16">
        <f t="shared" si="73"/>
        <v>0</v>
      </c>
      <c r="K262" s="16">
        <f t="shared" si="74"/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f>V263</f>
        <v>0</v>
      </c>
      <c r="W262" s="16">
        <v>0</v>
      </c>
      <c r="X262" s="16">
        <f aca="true" t="shared" si="87" ref="X262:AM262">X263</f>
        <v>0</v>
      </c>
      <c r="Y262" s="16">
        <v>0</v>
      </c>
      <c r="Z262" s="16">
        <f t="shared" si="87"/>
        <v>0</v>
      </c>
      <c r="AA262" s="16">
        <v>0</v>
      </c>
      <c r="AB262" s="16">
        <v>0</v>
      </c>
      <c r="AC262" s="16">
        <f t="shared" si="87"/>
        <v>0</v>
      </c>
      <c r="AD262" s="16">
        <v>0</v>
      </c>
      <c r="AE262" s="16">
        <f t="shared" si="87"/>
        <v>0</v>
      </c>
      <c r="AF262" s="16">
        <v>0</v>
      </c>
      <c r="AG262" s="16">
        <f t="shared" si="87"/>
        <v>0</v>
      </c>
      <c r="AH262" s="16">
        <v>0</v>
      </c>
      <c r="AI262" s="16">
        <f t="shared" si="87"/>
        <v>0</v>
      </c>
      <c r="AJ262" s="16">
        <f t="shared" si="87"/>
        <v>0</v>
      </c>
      <c r="AK262" s="16">
        <f t="shared" si="87"/>
        <v>0</v>
      </c>
      <c r="AL262" s="16">
        <f t="shared" si="87"/>
        <v>0</v>
      </c>
      <c r="AM262" s="16">
        <f t="shared" si="87"/>
        <v>0</v>
      </c>
      <c r="AN262" s="16">
        <v>0</v>
      </c>
      <c r="AO262" s="16">
        <f t="shared" si="75"/>
        <v>0</v>
      </c>
      <c r="AP262" s="16">
        <f t="shared" si="76"/>
        <v>0</v>
      </c>
      <c r="AQ262" s="16">
        <f t="shared" si="77"/>
        <v>0</v>
      </c>
      <c r="AR262" s="16">
        <f t="shared" si="78"/>
        <v>0</v>
      </c>
      <c r="AS262" s="16">
        <f t="shared" si="79"/>
        <v>0</v>
      </c>
      <c r="AT262" s="16">
        <f t="shared" si="80"/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0</v>
      </c>
      <c r="BL262" s="16">
        <v>0</v>
      </c>
      <c r="BM262" s="16"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81"/>
        <v>0</v>
      </c>
      <c r="BZ262" s="16">
        <v>0</v>
      </c>
      <c r="CA262" s="1">
        <v>0</v>
      </c>
    </row>
    <row r="263" spans="1:79" ht="26.25" customHeight="1">
      <c r="A263" s="24"/>
      <c r="B263" s="20" t="s">
        <v>403</v>
      </c>
      <c r="C263" s="24" t="s">
        <v>402</v>
      </c>
      <c r="D263" s="33">
        <v>0.828212</v>
      </c>
      <c r="E263" s="16">
        <v>0</v>
      </c>
      <c r="F263" s="16">
        <f t="shared" si="69"/>
        <v>0</v>
      </c>
      <c r="G263" s="16">
        <f t="shared" si="70"/>
        <v>0</v>
      </c>
      <c r="H263" s="16">
        <f t="shared" si="71"/>
        <v>0</v>
      </c>
      <c r="I263" s="16">
        <f t="shared" si="72"/>
        <v>0</v>
      </c>
      <c r="J263" s="16">
        <f t="shared" si="73"/>
        <v>0</v>
      </c>
      <c r="K263" s="16">
        <f t="shared" si="74"/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f aca="true" t="shared" si="88" ref="V263:AG263">SUM(V265:V265)</f>
        <v>0</v>
      </c>
      <c r="W263" s="16">
        <v>0</v>
      </c>
      <c r="X263" s="16">
        <f t="shared" si="88"/>
        <v>0</v>
      </c>
      <c r="Y263" s="16">
        <v>0</v>
      </c>
      <c r="Z263" s="16">
        <f t="shared" si="88"/>
        <v>0</v>
      </c>
      <c r="AA263" s="16">
        <v>0</v>
      </c>
      <c r="AB263" s="16">
        <v>0</v>
      </c>
      <c r="AC263" s="16">
        <f t="shared" si="88"/>
        <v>0</v>
      </c>
      <c r="AD263" s="16">
        <v>0</v>
      </c>
      <c r="AE263" s="16">
        <f t="shared" si="88"/>
        <v>0</v>
      </c>
      <c r="AF263" s="16">
        <v>0</v>
      </c>
      <c r="AG263" s="16">
        <f t="shared" si="88"/>
        <v>0</v>
      </c>
      <c r="AH263" s="16">
        <v>0</v>
      </c>
      <c r="AI263" s="16">
        <f>SUM(AI265:AI265)</f>
        <v>0</v>
      </c>
      <c r="AJ263" s="16">
        <f>SUM(AJ265:AJ265)</f>
        <v>0</v>
      </c>
      <c r="AK263" s="16">
        <f>SUM(AK265:AK265)</f>
        <v>0</v>
      </c>
      <c r="AL263" s="16">
        <f>SUM(AL265:AL265)</f>
        <v>0</v>
      </c>
      <c r="AM263" s="16">
        <f>SUM(AM265:AM265)</f>
        <v>0</v>
      </c>
      <c r="AN263" s="16">
        <v>0</v>
      </c>
      <c r="AO263" s="16">
        <f t="shared" si="75"/>
        <v>0</v>
      </c>
      <c r="AP263" s="16">
        <f t="shared" si="76"/>
        <v>0</v>
      </c>
      <c r="AQ263" s="16">
        <f t="shared" si="77"/>
        <v>0</v>
      </c>
      <c r="AR263" s="16">
        <f t="shared" si="78"/>
        <v>0</v>
      </c>
      <c r="AS263" s="16">
        <f t="shared" si="79"/>
        <v>0</v>
      </c>
      <c r="AT263" s="16">
        <f t="shared" si="80"/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81"/>
        <v>0</v>
      </c>
      <c r="BZ263" s="16">
        <v>0</v>
      </c>
      <c r="CA263" s="1">
        <v>0</v>
      </c>
    </row>
    <row r="264" spans="1:79" ht="38.25">
      <c r="A264" s="24"/>
      <c r="B264" s="20" t="s">
        <v>404</v>
      </c>
      <c r="C264" s="24" t="s">
        <v>402</v>
      </c>
      <c r="D264" s="33">
        <v>0.828212</v>
      </c>
      <c r="E264" s="16">
        <v>0</v>
      </c>
      <c r="F264" s="16">
        <f t="shared" si="69"/>
        <v>0</v>
      </c>
      <c r="G264" s="16">
        <f t="shared" si="70"/>
        <v>0</v>
      </c>
      <c r="H264" s="16">
        <f t="shared" si="71"/>
        <v>0</v>
      </c>
      <c r="I264" s="16">
        <f t="shared" si="72"/>
        <v>0</v>
      </c>
      <c r="J264" s="16">
        <f t="shared" si="73"/>
        <v>0</v>
      </c>
      <c r="K264" s="16">
        <f t="shared" si="74"/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f t="shared" si="75"/>
        <v>0</v>
      </c>
      <c r="AP264" s="16">
        <f t="shared" si="76"/>
        <v>0</v>
      </c>
      <c r="AQ264" s="16">
        <f t="shared" si="77"/>
        <v>0</v>
      </c>
      <c r="AR264" s="16">
        <f t="shared" si="78"/>
        <v>0</v>
      </c>
      <c r="AS264" s="16">
        <f t="shared" si="79"/>
        <v>0</v>
      </c>
      <c r="AT264" s="16">
        <f t="shared" si="80"/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81"/>
        <v>0</v>
      </c>
      <c r="BZ264" s="16">
        <v>0</v>
      </c>
      <c r="CA264" s="1">
        <v>0</v>
      </c>
    </row>
    <row r="265" spans="1:79" ht="13.5">
      <c r="A265" s="24"/>
      <c r="B265" s="19" t="s">
        <v>221</v>
      </c>
      <c r="C265" s="24"/>
      <c r="D265" s="33">
        <v>0</v>
      </c>
      <c r="E265" s="16">
        <v>0</v>
      </c>
      <c r="F265" s="16">
        <f t="shared" si="69"/>
        <v>0</v>
      </c>
      <c r="G265" s="16">
        <f t="shared" si="70"/>
        <v>0</v>
      </c>
      <c r="H265" s="16">
        <f t="shared" si="71"/>
        <v>0</v>
      </c>
      <c r="I265" s="16">
        <f t="shared" si="72"/>
        <v>0</v>
      </c>
      <c r="J265" s="16">
        <f t="shared" si="73"/>
        <v>0</v>
      </c>
      <c r="K265" s="16">
        <f t="shared" si="74"/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f t="shared" si="75"/>
        <v>0</v>
      </c>
      <c r="AP265" s="16">
        <f t="shared" si="76"/>
        <v>0</v>
      </c>
      <c r="AQ265" s="16">
        <f t="shared" si="77"/>
        <v>0</v>
      </c>
      <c r="AR265" s="16">
        <f t="shared" si="78"/>
        <v>0</v>
      </c>
      <c r="AS265" s="16">
        <f t="shared" si="79"/>
        <v>0</v>
      </c>
      <c r="AT265" s="16">
        <f t="shared" si="80"/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si="81"/>
        <v>0</v>
      </c>
      <c r="BZ265" s="16">
        <v>0</v>
      </c>
      <c r="CA265" s="1">
        <v>0</v>
      </c>
    </row>
    <row r="266" spans="1:80" s="22" customFormat="1" ht="38.25">
      <c r="A266" s="24"/>
      <c r="B266" s="20" t="s">
        <v>405</v>
      </c>
      <c r="C266" s="24" t="s">
        <v>402</v>
      </c>
      <c r="D266" s="33">
        <v>0.828212</v>
      </c>
      <c r="E266" s="21">
        <v>0</v>
      </c>
      <c r="F266" s="16">
        <f t="shared" si="69"/>
        <v>0.828212</v>
      </c>
      <c r="G266" s="16">
        <f t="shared" si="70"/>
        <v>0</v>
      </c>
      <c r="H266" s="16">
        <f t="shared" si="71"/>
        <v>0</v>
      </c>
      <c r="I266" s="16">
        <f t="shared" si="72"/>
        <v>0</v>
      </c>
      <c r="J266" s="16">
        <f t="shared" si="73"/>
        <v>0</v>
      </c>
      <c r="K266" s="16">
        <f t="shared" si="74"/>
        <v>1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 aca="true" t="shared" si="89" ref="V266:AG266">V267+V268+V269</f>
        <v>0</v>
      </c>
      <c r="W266" s="16">
        <v>0</v>
      </c>
      <c r="X266" s="16">
        <f t="shared" si="89"/>
        <v>0</v>
      </c>
      <c r="Y266" s="16">
        <v>0</v>
      </c>
      <c r="Z266" s="16">
        <f t="shared" si="89"/>
        <v>0</v>
      </c>
      <c r="AA266" s="16">
        <v>0.828212</v>
      </c>
      <c r="AB266" s="16">
        <v>0</v>
      </c>
      <c r="AC266" s="16">
        <f t="shared" si="89"/>
        <v>0</v>
      </c>
      <c r="AD266" s="16">
        <v>0</v>
      </c>
      <c r="AE266" s="16">
        <f t="shared" si="89"/>
        <v>0</v>
      </c>
      <c r="AF266" s="16">
        <v>1</v>
      </c>
      <c r="AG266" s="16">
        <f t="shared" si="89"/>
        <v>0</v>
      </c>
      <c r="AH266" s="16">
        <v>0</v>
      </c>
      <c r="AI266" s="16">
        <f aca="true" t="shared" si="90" ref="AI266:AN266">AI267+AI268+AI269</f>
        <v>0</v>
      </c>
      <c r="AJ266" s="16">
        <f t="shared" si="90"/>
        <v>0</v>
      </c>
      <c r="AK266" s="16">
        <f t="shared" si="90"/>
        <v>0</v>
      </c>
      <c r="AL266" s="16">
        <f t="shared" si="90"/>
        <v>0</v>
      </c>
      <c r="AM266" s="16">
        <f t="shared" si="90"/>
        <v>0</v>
      </c>
      <c r="AN266" s="16">
        <f t="shared" si="90"/>
        <v>0</v>
      </c>
      <c r="AO266" s="16">
        <f t="shared" si="75"/>
        <v>0</v>
      </c>
      <c r="AP266" s="16">
        <f t="shared" si="76"/>
        <v>0</v>
      </c>
      <c r="AQ266" s="16">
        <f t="shared" si="77"/>
        <v>0</v>
      </c>
      <c r="AR266" s="16">
        <f t="shared" si="78"/>
        <v>0</v>
      </c>
      <c r="AS266" s="16">
        <f t="shared" si="79"/>
        <v>0</v>
      </c>
      <c r="AT266" s="16">
        <f t="shared" si="80"/>
        <v>0</v>
      </c>
      <c r="AU266" s="21">
        <v>0</v>
      </c>
      <c r="AV266" s="21">
        <v>0</v>
      </c>
      <c r="AW266" s="21">
        <v>0</v>
      </c>
      <c r="AX266" s="21">
        <v>0</v>
      </c>
      <c r="AY266" s="21">
        <v>0</v>
      </c>
      <c r="AZ266" s="21">
        <v>0</v>
      </c>
      <c r="BA266" s="21">
        <v>0</v>
      </c>
      <c r="BB266" s="21">
        <v>0</v>
      </c>
      <c r="BC266" s="21">
        <v>0</v>
      </c>
      <c r="BD266" s="21">
        <v>0</v>
      </c>
      <c r="BE266" s="21">
        <v>0</v>
      </c>
      <c r="BF266" s="21">
        <v>0</v>
      </c>
      <c r="BG266" s="21">
        <v>0</v>
      </c>
      <c r="BH266" s="21">
        <v>0</v>
      </c>
      <c r="BI266" s="21">
        <v>0</v>
      </c>
      <c r="BJ266" s="21">
        <v>0</v>
      </c>
      <c r="BK266" s="21">
        <v>0</v>
      </c>
      <c r="BL266" s="21">
        <v>0</v>
      </c>
      <c r="BM266" s="21">
        <v>0</v>
      </c>
      <c r="BN266" s="21">
        <v>0</v>
      </c>
      <c r="BO266" s="21">
        <v>0</v>
      </c>
      <c r="BP266" s="21">
        <v>0</v>
      </c>
      <c r="BQ266" s="21">
        <v>0</v>
      </c>
      <c r="BR266" s="21">
        <v>0</v>
      </c>
      <c r="BS266" s="21">
        <v>0</v>
      </c>
      <c r="BT266" s="21">
        <v>0</v>
      </c>
      <c r="BU266" s="21">
        <v>0</v>
      </c>
      <c r="BV266" s="21">
        <v>0</v>
      </c>
      <c r="BW266" s="21">
        <v>0</v>
      </c>
      <c r="BX266" s="21">
        <v>0</v>
      </c>
      <c r="BY266" s="16">
        <f t="shared" si="81"/>
        <v>-0.828212</v>
      </c>
      <c r="BZ266" s="16">
        <f t="shared" si="82"/>
        <v>-100</v>
      </c>
      <c r="CA266" s="1" t="s">
        <v>546</v>
      </c>
      <c r="CB266" s="3"/>
    </row>
    <row r="267" spans="1:80" s="22" customFormat="1" ht="38.25">
      <c r="A267" s="24"/>
      <c r="B267" s="20" t="s">
        <v>406</v>
      </c>
      <c r="C267" s="24" t="s">
        <v>402</v>
      </c>
      <c r="D267" s="33">
        <v>0.828212</v>
      </c>
      <c r="E267" s="21">
        <v>0</v>
      </c>
      <c r="F267" s="16">
        <f t="shared" si="69"/>
        <v>0.828212</v>
      </c>
      <c r="G267" s="16">
        <f t="shared" si="70"/>
        <v>0</v>
      </c>
      <c r="H267" s="16">
        <f t="shared" si="71"/>
        <v>0</v>
      </c>
      <c r="I267" s="16">
        <f t="shared" si="72"/>
        <v>0</v>
      </c>
      <c r="J267" s="16">
        <f t="shared" si="73"/>
        <v>0</v>
      </c>
      <c r="K267" s="16">
        <f t="shared" si="74"/>
        <v>1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0.828212</v>
      </c>
      <c r="AB267" s="21">
        <v>0</v>
      </c>
      <c r="AC267" s="21">
        <v>0</v>
      </c>
      <c r="AD267" s="21">
        <v>0</v>
      </c>
      <c r="AE267" s="21">
        <v>0</v>
      </c>
      <c r="AF267" s="21">
        <v>1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16">
        <f t="shared" si="75"/>
        <v>0</v>
      </c>
      <c r="AP267" s="16">
        <f t="shared" si="76"/>
        <v>0</v>
      </c>
      <c r="AQ267" s="16">
        <f t="shared" si="77"/>
        <v>0</v>
      </c>
      <c r="AR267" s="16">
        <f t="shared" si="78"/>
        <v>0</v>
      </c>
      <c r="AS267" s="16">
        <f t="shared" si="79"/>
        <v>0</v>
      </c>
      <c r="AT267" s="16">
        <f t="shared" si="80"/>
        <v>0</v>
      </c>
      <c r="AU267" s="21">
        <v>0</v>
      </c>
      <c r="AV267" s="21">
        <v>0</v>
      </c>
      <c r="AW267" s="21">
        <v>0</v>
      </c>
      <c r="AX267" s="21">
        <v>0</v>
      </c>
      <c r="AY267" s="21">
        <v>0</v>
      </c>
      <c r="AZ267" s="21">
        <v>0</v>
      </c>
      <c r="BA267" s="21">
        <v>0</v>
      </c>
      <c r="BB267" s="21">
        <v>0</v>
      </c>
      <c r="BC267" s="21">
        <v>0</v>
      </c>
      <c r="BD267" s="21">
        <v>0</v>
      </c>
      <c r="BE267" s="21">
        <v>0</v>
      </c>
      <c r="BF267" s="21">
        <v>0</v>
      </c>
      <c r="BG267" s="21">
        <v>0</v>
      </c>
      <c r="BH267" s="21">
        <v>0</v>
      </c>
      <c r="BI267" s="21">
        <v>0</v>
      </c>
      <c r="BJ267" s="21">
        <v>0</v>
      </c>
      <c r="BK267" s="21">
        <v>0</v>
      </c>
      <c r="BL267" s="21">
        <v>0</v>
      </c>
      <c r="BM267" s="21">
        <v>0</v>
      </c>
      <c r="BN267" s="21">
        <v>0</v>
      </c>
      <c r="BO267" s="21">
        <v>0</v>
      </c>
      <c r="BP267" s="21">
        <v>0</v>
      </c>
      <c r="BQ267" s="21">
        <v>0</v>
      </c>
      <c r="BR267" s="21">
        <v>0</v>
      </c>
      <c r="BS267" s="21">
        <v>0</v>
      </c>
      <c r="BT267" s="21">
        <v>0</v>
      </c>
      <c r="BU267" s="21">
        <v>0</v>
      </c>
      <c r="BV267" s="21">
        <v>0</v>
      </c>
      <c r="BW267" s="21">
        <v>0</v>
      </c>
      <c r="BX267" s="21">
        <v>0</v>
      </c>
      <c r="BY267" s="16">
        <f t="shared" si="81"/>
        <v>-0.828212</v>
      </c>
      <c r="BZ267" s="16">
        <f t="shared" si="82"/>
        <v>-100</v>
      </c>
      <c r="CA267" s="1" t="s">
        <v>546</v>
      </c>
      <c r="CB267" s="3"/>
    </row>
    <row r="268" spans="1:80" s="22" customFormat="1" ht="13.5">
      <c r="A268" s="24"/>
      <c r="B268" s="19" t="s">
        <v>167</v>
      </c>
      <c r="C268" s="24"/>
      <c r="D268" s="33">
        <v>0</v>
      </c>
      <c r="E268" s="21">
        <v>0</v>
      </c>
      <c r="F268" s="16">
        <f t="shared" si="69"/>
        <v>0</v>
      </c>
      <c r="G268" s="16">
        <f t="shared" si="70"/>
        <v>0</v>
      </c>
      <c r="H268" s="16">
        <f t="shared" si="71"/>
        <v>0</v>
      </c>
      <c r="I268" s="16">
        <f t="shared" si="72"/>
        <v>0</v>
      </c>
      <c r="J268" s="16">
        <f t="shared" si="73"/>
        <v>0</v>
      </c>
      <c r="K268" s="16">
        <f t="shared" si="74"/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16">
        <f t="shared" si="75"/>
        <v>0</v>
      </c>
      <c r="AP268" s="16">
        <f t="shared" si="76"/>
        <v>0</v>
      </c>
      <c r="AQ268" s="16">
        <f t="shared" si="77"/>
        <v>0</v>
      </c>
      <c r="AR268" s="16">
        <f t="shared" si="78"/>
        <v>0</v>
      </c>
      <c r="AS268" s="16">
        <f t="shared" si="79"/>
        <v>0</v>
      </c>
      <c r="AT268" s="16">
        <f t="shared" si="80"/>
        <v>0</v>
      </c>
      <c r="AU268" s="21">
        <v>0</v>
      </c>
      <c r="AV268" s="21">
        <v>0</v>
      </c>
      <c r="AW268" s="21">
        <v>0</v>
      </c>
      <c r="AX268" s="21">
        <v>0</v>
      </c>
      <c r="AY268" s="21">
        <v>0</v>
      </c>
      <c r="AZ268" s="21">
        <v>0</v>
      </c>
      <c r="BA268" s="21">
        <v>0</v>
      </c>
      <c r="BB268" s="21">
        <v>0</v>
      </c>
      <c r="BC268" s="21">
        <v>0</v>
      </c>
      <c r="BD268" s="21">
        <v>0</v>
      </c>
      <c r="BE268" s="21">
        <v>0</v>
      </c>
      <c r="BF268" s="21">
        <v>0</v>
      </c>
      <c r="BG268" s="21">
        <v>0</v>
      </c>
      <c r="BH268" s="21">
        <v>0</v>
      </c>
      <c r="BI268" s="21">
        <v>0</v>
      </c>
      <c r="BJ268" s="21">
        <v>0</v>
      </c>
      <c r="BK268" s="21">
        <v>0</v>
      </c>
      <c r="BL268" s="21">
        <v>0</v>
      </c>
      <c r="BM268" s="21">
        <v>0</v>
      </c>
      <c r="BN268" s="21">
        <v>0</v>
      </c>
      <c r="BO268" s="21">
        <v>0</v>
      </c>
      <c r="BP268" s="21">
        <v>0</v>
      </c>
      <c r="BQ268" s="21">
        <v>0</v>
      </c>
      <c r="BR268" s="21">
        <v>0</v>
      </c>
      <c r="BS268" s="21">
        <v>0</v>
      </c>
      <c r="BT268" s="21">
        <v>0</v>
      </c>
      <c r="BU268" s="21">
        <v>0</v>
      </c>
      <c r="BV268" s="21">
        <v>0</v>
      </c>
      <c r="BW268" s="21">
        <v>0</v>
      </c>
      <c r="BX268" s="21">
        <v>0</v>
      </c>
      <c r="BY268" s="16">
        <f t="shared" si="81"/>
        <v>0</v>
      </c>
      <c r="BZ268" s="16">
        <v>0</v>
      </c>
      <c r="CA268" s="1">
        <v>0</v>
      </c>
      <c r="CB268" s="3"/>
    </row>
    <row r="269" spans="1:80" s="22" customFormat="1" ht="38.25">
      <c r="A269" s="24"/>
      <c r="B269" s="20" t="s">
        <v>407</v>
      </c>
      <c r="C269" s="24" t="s">
        <v>402</v>
      </c>
      <c r="D269" s="33">
        <v>0.828212</v>
      </c>
      <c r="E269" s="21">
        <f>SUM(E270:E281)</f>
        <v>0</v>
      </c>
      <c r="F269" s="16">
        <f t="shared" si="69"/>
        <v>0</v>
      </c>
      <c r="G269" s="16">
        <f t="shared" si="70"/>
        <v>0</v>
      </c>
      <c r="H269" s="16">
        <f t="shared" si="71"/>
        <v>0</v>
      </c>
      <c r="I269" s="16">
        <f t="shared" si="72"/>
        <v>0</v>
      </c>
      <c r="J269" s="16">
        <f t="shared" si="73"/>
        <v>0</v>
      </c>
      <c r="K269" s="16">
        <f t="shared" si="74"/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f>SUM(V270:V281)</f>
        <v>0</v>
      </c>
      <c r="W269" s="21">
        <v>0</v>
      </c>
      <c r="X269" s="21">
        <f>SUM(X270:X281)</f>
        <v>0</v>
      </c>
      <c r="Y269" s="21">
        <v>0</v>
      </c>
      <c r="Z269" s="21">
        <f aca="true" t="shared" si="91" ref="Z269:AM269">SUM(Z270:Z281)</f>
        <v>0</v>
      </c>
      <c r="AA269" s="21">
        <v>0</v>
      </c>
      <c r="AB269" s="21">
        <v>0</v>
      </c>
      <c r="AC269" s="21">
        <f t="shared" si="91"/>
        <v>0</v>
      </c>
      <c r="AD269" s="21">
        <v>0</v>
      </c>
      <c r="AE269" s="21">
        <f t="shared" si="91"/>
        <v>0</v>
      </c>
      <c r="AF269" s="21">
        <v>0</v>
      </c>
      <c r="AG269" s="21">
        <f t="shared" si="91"/>
        <v>0</v>
      </c>
      <c r="AH269" s="21">
        <v>0</v>
      </c>
      <c r="AI269" s="21">
        <f t="shared" si="91"/>
        <v>0</v>
      </c>
      <c r="AJ269" s="21">
        <f t="shared" si="91"/>
        <v>0</v>
      </c>
      <c r="AK269" s="21">
        <f t="shared" si="91"/>
        <v>0</v>
      </c>
      <c r="AL269" s="21">
        <f t="shared" si="91"/>
        <v>0</v>
      </c>
      <c r="AM269" s="21">
        <f t="shared" si="91"/>
        <v>0</v>
      </c>
      <c r="AN269" s="21">
        <v>0</v>
      </c>
      <c r="AO269" s="16">
        <f t="shared" si="75"/>
        <v>0</v>
      </c>
      <c r="AP269" s="16">
        <f t="shared" si="76"/>
        <v>0</v>
      </c>
      <c r="AQ269" s="16">
        <f t="shared" si="77"/>
        <v>0</v>
      </c>
      <c r="AR269" s="16">
        <f t="shared" si="78"/>
        <v>0</v>
      </c>
      <c r="AS269" s="16">
        <f t="shared" si="79"/>
        <v>0</v>
      </c>
      <c r="AT269" s="16">
        <f t="shared" si="80"/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1">
        <v>0</v>
      </c>
      <c r="BE269" s="21">
        <v>0</v>
      </c>
      <c r="BF269" s="21">
        <v>0</v>
      </c>
      <c r="BG269" s="21">
        <v>0</v>
      </c>
      <c r="BH269" s="21">
        <v>0</v>
      </c>
      <c r="BI269" s="21">
        <v>0</v>
      </c>
      <c r="BJ269" s="21">
        <v>0</v>
      </c>
      <c r="BK269" s="21">
        <v>0</v>
      </c>
      <c r="BL269" s="21">
        <v>0</v>
      </c>
      <c r="BM269" s="21">
        <v>0</v>
      </c>
      <c r="BN269" s="21">
        <v>0</v>
      </c>
      <c r="BO269" s="21">
        <v>0</v>
      </c>
      <c r="BP269" s="21">
        <v>0</v>
      </c>
      <c r="BQ269" s="21">
        <v>0</v>
      </c>
      <c r="BR269" s="21">
        <v>0</v>
      </c>
      <c r="BS269" s="21">
        <v>0</v>
      </c>
      <c r="BT269" s="21">
        <v>0</v>
      </c>
      <c r="BU269" s="21">
        <v>0</v>
      </c>
      <c r="BV269" s="21">
        <v>0</v>
      </c>
      <c r="BW269" s="21">
        <v>0</v>
      </c>
      <c r="BX269" s="21">
        <v>0</v>
      </c>
      <c r="BY269" s="16">
        <f t="shared" si="81"/>
        <v>0</v>
      </c>
      <c r="BZ269" s="16">
        <v>0</v>
      </c>
      <c r="CA269" s="1">
        <v>0</v>
      </c>
      <c r="CB269" s="3"/>
    </row>
    <row r="270" spans="1:79" ht="13.5">
      <c r="A270" s="24"/>
      <c r="B270" s="19" t="s">
        <v>178</v>
      </c>
      <c r="C270" s="24"/>
      <c r="D270" s="33">
        <v>0</v>
      </c>
      <c r="E270" s="16">
        <v>0</v>
      </c>
      <c r="F270" s="16">
        <f t="shared" si="69"/>
        <v>0</v>
      </c>
      <c r="G270" s="16">
        <f t="shared" si="70"/>
        <v>0</v>
      </c>
      <c r="H270" s="16">
        <f t="shared" si="71"/>
        <v>0</v>
      </c>
      <c r="I270" s="16">
        <f t="shared" si="72"/>
        <v>0</v>
      </c>
      <c r="J270" s="16">
        <f t="shared" si="73"/>
        <v>0</v>
      </c>
      <c r="K270" s="16">
        <f t="shared" si="74"/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f t="shared" si="75"/>
        <v>0</v>
      </c>
      <c r="AP270" s="16">
        <f t="shared" si="76"/>
        <v>0</v>
      </c>
      <c r="AQ270" s="16">
        <f t="shared" si="77"/>
        <v>0</v>
      </c>
      <c r="AR270" s="16">
        <f t="shared" si="78"/>
        <v>0</v>
      </c>
      <c r="AS270" s="16">
        <f t="shared" si="79"/>
        <v>0</v>
      </c>
      <c r="AT270" s="16">
        <f t="shared" si="80"/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81"/>
        <v>0</v>
      </c>
      <c r="BZ270" s="16">
        <v>0</v>
      </c>
      <c r="CA270" s="1">
        <v>0</v>
      </c>
    </row>
    <row r="271" spans="1:79" ht="38.25">
      <c r="A271" s="24"/>
      <c r="B271" s="20" t="s">
        <v>408</v>
      </c>
      <c r="C271" s="24" t="s">
        <v>402</v>
      </c>
      <c r="D271" s="33">
        <v>0.828212</v>
      </c>
      <c r="E271" s="16">
        <v>0</v>
      </c>
      <c r="F271" s="16">
        <f t="shared" si="69"/>
        <v>0.828212</v>
      </c>
      <c r="G271" s="16">
        <f t="shared" si="70"/>
        <v>0</v>
      </c>
      <c r="H271" s="16">
        <f t="shared" si="71"/>
        <v>0</v>
      </c>
      <c r="I271" s="16">
        <f t="shared" si="72"/>
        <v>0</v>
      </c>
      <c r="J271" s="16">
        <f t="shared" si="73"/>
        <v>0</v>
      </c>
      <c r="K271" s="16">
        <f t="shared" si="74"/>
        <v>1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0.828212</v>
      </c>
      <c r="AB271" s="16">
        <v>0</v>
      </c>
      <c r="AC271" s="16">
        <v>0</v>
      </c>
      <c r="AD271" s="16">
        <v>0</v>
      </c>
      <c r="AE271" s="16">
        <v>0</v>
      </c>
      <c r="AF271" s="16">
        <v>1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f t="shared" si="75"/>
        <v>0</v>
      </c>
      <c r="AP271" s="16">
        <f t="shared" si="76"/>
        <v>0</v>
      </c>
      <c r="AQ271" s="16">
        <f t="shared" si="77"/>
        <v>0</v>
      </c>
      <c r="AR271" s="16">
        <f t="shared" si="78"/>
        <v>0</v>
      </c>
      <c r="AS271" s="16">
        <f t="shared" si="79"/>
        <v>0</v>
      </c>
      <c r="AT271" s="16">
        <f t="shared" si="80"/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81"/>
        <v>-0.828212</v>
      </c>
      <c r="BZ271" s="16">
        <f t="shared" si="82"/>
        <v>-100</v>
      </c>
      <c r="CA271" s="1" t="s">
        <v>546</v>
      </c>
    </row>
    <row r="272" spans="1:79" ht="38.25">
      <c r="A272" s="24"/>
      <c r="B272" s="20" t="s">
        <v>409</v>
      </c>
      <c r="C272" s="24" t="s">
        <v>402</v>
      </c>
      <c r="D272" s="33">
        <v>0.828212</v>
      </c>
      <c r="E272" s="16">
        <v>0</v>
      </c>
      <c r="F272" s="16">
        <f t="shared" si="69"/>
        <v>0</v>
      </c>
      <c r="G272" s="16">
        <f t="shared" si="70"/>
        <v>0</v>
      </c>
      <c r="H272" s="16">
        <f t="shared" si="71"/>
        <v>0</v>
      </c>
      <c r="I272" s="16">
        <f t="shared" si="72"/>
        <v>0</v>
      </c>
      <c r="J272" s="16">
        <f t="shared" si="73"/>
        <v>0</v>
      </c>
      <c r="K272" s="16">
        <f t="shared" si="74"/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f t="shared" si="75"/>
        <v>0</v>
      </c>
      <c r="AP272" s="16">
        <f t="shared" si="76"/>
        <v>0</v>
      </c>
      <c r="AQ272" s="16">
        <f t="shared" si="77"/>
        <v>0</v>
      </c>
      <c r="AR272" s="16">
        <f t="shared" si="78"/>
        <v>0</v>
      </c>
      <c r="AS272" s="16">
        <f t="shared" si="79"/>
        <v>0</v>
      </c>
      <c r="AT272" s="16">
        <f t="shared" si="80"/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81"/>
        <v>0</v>
      </c>
      <c r="BZ272" s="16">
        <v>0</v>
      </c>
      <c r="CA272" s="1">
        <v>0</v>
      </c>
    </row>
    <row r="273" spans="1:79" ht="38.25">
      <c r="A273" s="24"/>
      <c r="B273" s="20" t="s">
        <v>410</v>
      </c>
      <c r="C273" s="24" t="s">
        <v>402</v>
      </c>
      <c r="D273" s="33">
        <v>0.828212</v>
      </c>
      <c r="E273" s="16">
        <v>0</v>
      </c>
      <c r="F273" s="16">
        <f t="shared" si="69"/>
        <v>0.828212</v>
      </c>
      <c r="G273" s="16">
        <f t="shared" si="70"/>
        <v>0</v>
      </c>
      <c r="H273" s="16">
        <f t="shared" si="71"/>
        <v>0</v>
      </c>
      <c r="I273" s="16">
        <f t="shared" si="72"/>
        <v>0</v>
      </c>
      <c r="J273" s="16">
        <f t="shared" si="73"/>
        <v>0</v>
      </c>
      <c r="K273" s="16">
        <f t="shared" si="74"/>
        <v>1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0.828212</v>
      </c>
      <c r="AB273" s="16">
        <v>0</v>
      </c>
      <c r="AC273" s="16">
        <v>0</v>
      </c>
      <c r="AD273" s="16">
        <v>0</v>
      </c>
      <c r="AE273" s="16">
        <v>0</v>
      </c>
      <c r="AF273" s="16">
        <v>1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f t="shared" si="75"/>
        <v>0</v>
      </c>
      <c r="AP273" s="16">
        <f t="shared" si="76"/>
        <v>0</v>
      </c>
      <c r="AQ273" s="16">
        <f t="shared" si="77"/>
        <v>0</v>
      </c>
      <c r="AR273" s="16">
        <f t="shared" si="78"/>
        <v>0</v>
      </c>
      <c r="AS273" s="16">
        <f t="shared" si="79"/>
        <v>0</v>
      </c>
      <c r="AT273" s="16">
        <f t="shared" si="80"/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81"/>
        <v>-0.828212</v>
      </c>
      <c r="BZ273" s="16">
        <f t="shared" si="82"/>
        <v>-100</v>
      </c>
      <c r="CA273" s="1" t="s">
        <v>546</v>
      </c>
    </row>
    <row r="274" spans="1:79" ht="38.25">
      <c r="A274" s="24"/>
      <c r="B274" s="20" t="s">
        <v>411</v>
      </c>
      <c r="C274" s="24" t="s">
        <v>402</v>
      </c>
      <c r="D274" s="33">
        <v>0.828212</v>
      </c>
      <c r="E274" s="16">
        <v>0</v>
      </c>
      <c r="F274" s="16">
        <f t="shared" si="69"/>
        <v>0</v>
      </c>
      <c r="G274" s="16">
        <f t="shared" si="70"/>
        <v>0</v>
      </c>
      <c r="H274" s="16">
        <f t="shared" si="71"/>
        <v>0</v>
      </c>
      <c r="I274" s="16">
        <f t="shared" si="72"/>
        <v>0</v>
      </c>
      <c r="J274" s="16">
        <f t="shared" si="73"/>
        <v>0</v>
      </c>
      <c r="K274" s="16">
        <f t="shared" si="74"/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f t="shared" si="75"/>
        <v>0</v>
      </c>
      <c r="AP274" s="16">
        <f t="shared" si="76"/>
        <v>0</v>
      </c>
      <c r="AQ274" s="16">
        <f t="shared" si="77"/>
        <v>0</v>
      </c>
      <c r="AR274" s="16">
        <f t="shared" si="78"/>
        <v>0</v>
      </c>
      <c r="AS274" s="16">
        <f t="shared" si="79"/>
        <v>0</v>
      </c>
      <c r="AT274" s="16">
        <f t="shared" si="80"/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0</v>
      </c>
      <c r="BL274" s="16">
        <v>0</v>
      </c>
      <c r="BM274" s="16"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81"/>
        <v>0</v>
      </c>
      <c r="BZ274" s="16">
        <v>0</v>
      </c>
      <c r="CA274" s="1">
        <v>0</v>
      </c>
    </row>
    <row r="275" spans="1:79" ht="13.5">
      <c r="A275" s="24"/>
      <c r="B275" s="19" t="s">
        <v>224</v>
      </c>
      <c r="C275" s="24"/>
      <c r="D275" s="33">
        <v>0</v>
      </c>
      <c r="E275" s="16">
        <v>0</v>
      </c>
      <c r="F275" s="16">
        <f t="shared" si="69"/>
        <v>0</v>
      </c>
      <c r="G275" s="16">
        <f t="shared" si="70"/>
        <v>0</v>
      </c>
      <c r="H275" s="16">
        <f t="shared" si="71"/>
        <v>0</v>
      </c>
      <c r="I275" s="16">
        <f t="shared" si="72"/>
        <v>0</v>
      </c>
      <c r="J275" s="16">
        <f t="shared" si="73"/>
        <v>0</v>
      </c>
      <c r="K275" s="16">
        <f t="shared" si="74"/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f t="shared" si="75"/>
        <v>0</v>
      </c>
      <c r="AP275" s="16">
        <f t="shared" si="76"/>
        <v>0</v>
      </c>
      <c r="AQ275" s="16">
        <f t="shared" si="77"/>
        <v>0</v>
      </c>
      <c r="AR275" s="16">
        <f t="shared" si="78"/>
        <v>0</v>
      </c>
      <c r="AS275" s="16">
        <f t="shared" si="79"/>
        <v>0</v>
      </c>
      <c r="AT275" s="16">
        <f t="shared" si="80"/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81"/>
        <v>0</v>
      </c>
      <c r="BZ275" s="16">
        <v>0</v>
      </c>
      <c r="CA275" s="1">
        <v>0</v>
      </c>
    </row>
    <row r="276" spans="1:79" ht="38.25">
      <c r="A276" s="24"/>
      <c r="B276" s="20" t="s">
        <v>412</v>
      </c>
      <c r="C276" s="24" t="s">
        <v>402</v>
      </c>
      <c r="D276" s="33">
        <v>0.828212</v>
      </c>
      <c r="E276" s="16">
        <v>0</v>
      </c>
      <c r="F276" s="16">
        <f t="shared" si="69"/>
        <v>0.828212</v>
      </c>
      <c r="G276" s="16">
        <f t="shared" si="70"/>
        <v>0</v>
      </c>
      <c r="H276" s="16">
        <f t="shared" si="71"/>
        <v>0</v>
      </c>
      <c r="I276" s="16">
        <f t="shared" si="72"/>
        <v>0</v>
      </c>
      <c r="J276" s="16">
        <f t="shared" si="73"/>
        <v>0</v>
      </c>
      <c r="K276" s="16">
        <f t="shared" si="74"/>
        <v>1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0.828212</v>
      </c>
      <c r="AB276" s="16">
        <v>0</v>
      </c>
      <c r="AC276" s="16">
        <v>0</v>
      </c>
      <c r="AD276" s="16">
        <v>0</v>
      </c>
      <c r="AE276" s="16">
        <v>0</v>
      </c>
      <c r="AF276" s="16">
        <v>1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f t="shared" si="75"/>
        <v>0</v>
      </c>
      <c r="AP276" s="16">
        <f t="shared" si="76"/>
        <v>0</v>
      </c>
      <c r="AQ276" s="16">
        <f t="shared" si="77"/>
        <v>0</v>
      </c>
      <c r="AR276" s="16">
        <f t="shared" si="78"/>
        <v>0</v>
      </c>
      <c r="AS276" s="16">
        <f t="shared" si="79"/>
        <v>0</v>
      </c>
      <c r="AT276" s="16">
        <f t="shared" si="80"/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81"/>
        <v>-0.828212</v>
      </c>
      <c r="BZ276" s="16">
        <f t="shared" si="82"/>
        <v>-100</v>
      </c>
      <c r="CA276" s="1" t="s">
        <v>546</v>
      </c>
    </row>
    <row r="277" spans="1:79" ht="38.25">
      <c r="A277" s="24"/>
      <c r="B277" s="20" t="s">
        <v>413</v>
      </c>
      <c r="C277" s="24" t="s">
        <v>402</v>
      </c>
      <c r="D277" s="33">
        <v>0.828212</v>
      </c>
      <c r="E277" s="16">
        <v>0</v>
      </c>
      <c r="F277" s="16">
        <f aca="true" t="shared" si="92" ref="F277:F340">M277+T277+AA277</f>
        <v>0.828212</v>
      </c>
      <c r="G277" s="16">
        <f aca="true" t="shared" si="93" ref="G277:G340">N277+U277+AB277</f>
        <v>0</v>
      </c>
      <c r="H277" s="16">
        <f aca="true" t="shared" si="94" ref="H277:H340">O277+V277+AC277</f>
        <v>0</v>
      </c>
      <c r="I277" s="16">
        <f aca="true" t="shared" si="95" ref="I277:I340">P277+W277+AD277</f>
        <v>0</v>
      </c>
      <c r="J277" s="16">
        <f aca="true" t="shared" si="96" ref="J277:J340">Q277+X277+AE277</f>
        <v>0</v>
      </c>
      <c r="K277" s="16">
        <f aca="true" t="shared" si="97" ref="K277:K340">R277+Y277+AF277</f>
        <v>1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0.828212</v>
      </c>
      <c r="AB277" s="16">
        <v>0</v>
      </c>
      <c r="AC277" s="16">
        <v>0</v>
      </c>
      <c r="AD277" s="16">
        <v>0</v>
      </c>
      <c r="AE277" s="16">
        <v>0</v>
      </c>
      <c r="AF277" s="16">
        <v>1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f aca="true" t="shared" si="98" ref="AO277:AO340">AV277+BC277+BJ277+BQ277</f>
        <v>0</v>
      </c>
      <c r="AP277" s="16">
        <f aca="true" t="shared" si="99" ref="AP277:AP340">AW277+BD277+BK277+BR277</f>
        <v>0</v>
      </c>
      <c r="AQ277" s="16">
        <f aca="true" t="shared" si="100" ref="AQ277:AQ340">AX277+BE277+BL277+BS277</f>
        <v>0</v>
      </c>
      <c r="AR277" s="16">
        <f aca="true" t="shared" si="101" ref="AR277:AR340">AY277+BF277+BM277+BT277</f>
        <v>0</v>
      </c>
      <c r="AS277" s="16">
        <f aca="true" t="shared" si="102" ref="AS277:AS340">AZ277+BG277+BN277+BU277</f>
        <v>0</v>
      </c>
      <c r="AT277" s="16">
        <f aca="true" t="shared" si="103" ref="AT277:AT340">BA277+BH277+BO277+BV277</f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0</v>
      </c>
      <c r="BL277" s="16">
        <v>0</v>
      </c>
      <c r="BM277" s="16"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aca="true" t="shared" si="104" ref="BY277:BY340">AO277-F277</f>
        <v>-0.828212</v>
      </c>
      <c r="BZ277" s="16">
        <f aca="true" t="shared" si="105" ref="BZ277:BZ340">BY277/F277*100</f>
        <v>-100</v>
      </c>
      <c r="CA277" s="1" t="s">
        <v>546</v>
      </c>
    </row>
    <row r="278" spans="1:79" ht="38.25">
      <c r="A278" s="24"/>
      <c r="B278" s="20" t="s">
        <v>414</v>
      </c>
      <c r="C278" s="24" t="s">
        <v>402</v>
      </c>
      <c r="D278" s="33">
        <v>0.828212</v>
      </c>
      <c r="E278" s="16">
        <v>0</v>
      </c>
      <c r="F278" s="16">
        <f t="shared" si="92"/>
        <v>0.828212</v>
      </c>
      <c r="G278" s="16">
        <f t="shared" si="93"/>
        <v>0</v>
      </c>
      <c r="H278" s="16">
        <f t="shared" si="94"/>
        <v>0</v>
      </c>
      <c r="I278" s="16">
        <f t="shared" si="95"/>
        <v>0</v>
      </c>
      <c r="J278" s="16">
        <f t="shared" si="96"/>
        <v>0</v>
      </c>
      <c r="K278" s="16">
        <f t="shared" si="97"/>
        <v>1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0.828212</v>
      </c>
      <c r="AB278" s="16">
        <v>0</v>
      </c>
      <c r="AC278" s="16">
        <v>0</v>
      </c>
      <c r="AD278" s="16">
        <v>0</v>
      </c>
      <c r="AE278" s="16">
        <v>0</v>
      </c>
      <c r="AF278" s="16">
        <v>1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f t="shared" si="98"/>
        <v>0</v>
      </c>
      <c r="AP278" s="16">
        <f t="shared" si="99"/>
        <v>0</v>
      </c>
      <c r="AQ278" s="16">
        <f t="shared" si="100"/>
        <v>0</v>
      </c>
      <c r="AR278" s="16">
        <f t="shared" si="101"/>
        <v>0</v>
      </c>
      <c r="AS278" s="16">
        <f t="shared" si="102"/>
        <v>0</v>
      </c>
      <c r="AT278" s="16">
        <f t="shared" si="103"/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f t="shared" si="104"/>
        <v>-0.828212</v>
      </c>
      <c r="BZ278" s="16">
        <f t="shared" si="105"/>
        <v>-100</v>
      </c>
      <c r="CA278" s="1" t="s">
        <v>546</v>
      </c>
    </row>
    <row r="279" spans="1:79" ht="13.5">
      <c r="A279" s="24"/>
      <c r="B279" s="19" t="s">
        <v>168</v>
      </c>
      <c r="C279" s="24"/>
      <c r="D279" s="33">
        <v>0</v>
      </c>
      <c r="E279" s="16">
        <v>0</v>
      </c>
      <c r="F279" s="16">
        <f t="shared" si="92"/>
        <v>0</v>
      </c>
      <c r="G279" s="16">
        <f t="shared" si="93"/>
        <v>0</v>
      </c>
      <c r="H279" s="16">
        <f t="shared" si="94"/>
        <v>0</v>
      </c>
      <c r="I279" s="16">
        <f t="shared" si="95"/>
        <v>0</v>
      </c>
      <c r="J279" s="16">
        <f t="shared" si="96"/>
        <v>0</v>
      </c>
      <c r="K279" s="16">
        <f t="shared" si="97"/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f t="shared" si="98"/>
        <v>0</v>
      </c>
      <c r="AP279" s="16">
        <f t="shared" si="99"/>
        <v>0</v>
      </c>
      <c r="AQ279" s="16">
        <f t="shared" si="100"/>
        <v>0</v>
      </c>
      <c r="AR279" s="16">
        <f t="shared" si="101"/>
        <v>0</v>
      </c>
      <c r="AS279" s="16">
        <f t="shared" si="102"/>
        <v>0</v>
      </c>
      <c r="AT279" s="16">
        <f t="shared" si="103"/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f t="shared" si="104"/>
        <v>0</v>
      </c>
      <c r="BZ279" s="16">
        <v>0</v>
      </c>
      <c r="CA279" s="1">
        <v>0</v>
      </c>
    </row>
    <row r="280" spans="1:79" ht="38.25">
      <c r="A280" s="24"/>
      <c r="B280" s="20" t="s">
        <v>415</v>
      </c>
      <c r="C280" s="24" t="s">
        <v>402</v>
      </c>
      <c r="D280" s="33">
        <v>0.828212</v>
      </c>
      <c r="E280" s="16">
        <v>0</v>
      </c>
      <c r="F280" s="16">
        <f t="shared" si="92"/>
        <v>0</v>
      </c>
      <c r="G280" s="16">
        <f t="shared" si="93"/>
        <v>0</v>
      </c>
      <c r="H280" s="16">
        <f t="shared" si="94"/>
        <v>0</v>
      </c>
      <c r="I280" s="16">
        <f t="shared" si="95"/>
        <v>0</v>
      </c>
      <c r="J280" s="16">
        <f t="shared" si="96"/>
        <v>0</v>
      </c>
      <c r="K280" s="16">
        <f t="shared" si="97"/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f aca="true" t="shared" si="106" ref="V280:AN280">V281+V307</f>
        <v>0</v>
      </c>
      <c r="W280" s="16">
        <v>0</v>
      </c>
      <c r="X280" s="16">
        <f t="shared" si="106"/>
        <v>0</v>
      </c>
      <c r="Y280" s="16">
        <v>0</v>
      </c>
      <c r="Z280" s="16">
        <f t="shared" si="106"/>
        <v>0</v>
      </c>
      <c r="AA280" s="16">
        <v>0</v>
      </c>
      <c r="AB280" s="16">
        <v>0</v>
      </c>
      <c r="AC280" s="16">
        <f t="shared" si="106"/>
        <v>0</v>
      </c>
      <c r="AD280" s="16">
        <v>0</v>
      </c>
      <c r="AE280" s="16">
        <f t="shared" si="106"/>
        <v>0</v>
      </c>
      <c r="AF280" s="16">
        <v>0</v>
      </c>
      <c r="AG280" s="16">
        <f t="shared" si="106"/>
        <v>0</v>
      </c>
      <c r="AH280" s="16">
        <f t="shared" si="106"/>
        <v>0</v>
      </c>
      <c r="AI280" s="16">
        <f t="shared" si="106"/>
        <v>0</v>
      </c>
      <c r="AJ280" s="16">
        <f t="shared" si="106"/>
        <v>0</v>
      </c>
      <c r="AK280" s="16">
        <f t="shared" si="106"/>
        <v>0</v>
      </c>
      <c r="AL280" s="16">
        <f t="shared" si="106"/>
        <v>0</v>
      </c>
      <c r="AM280" s="16">
        <f t="shared" si="106"/>
        <v>0</v>
      </c>
      <c r="AN280" s="16">
        <f t="shared" si="106"/>
        <v>0</v>
      </c>
      <c r="AO280" s="16">
        <f t="shared" si="98"/>
        <v>0</v>
      </c>
      <c r="AP280" s="16">
        <f t="shared" si="99"/>
        <v>0</v>
      </c>
      <c r="AQ280" s="16">
        <f t="shared" si="100"/>
        <v>0</v>
      </c>
      <c r="AR280" s="16">
        <f t="shared" si="101"/>
        <v>0</v>
      </c>
      <c r="AS280" s="16">
        <f t="shared" si="102"/>
        <v>0</v>
      </c>
      <c r="AT280" s="16">
        <f t="shared" si="103"/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f>BW281+BW307</f>
        <v>0</v>
      </c>
      <c r="BX280" s="16">
        <v>0</v>
      </c>
      <c r="BY280" s="16">
        <f t="shared" si="104"/>
        <v>0</v>
      </c>
      <c r="BZ280" s="16">
        <v>0</v>
      </c>
      <c r="CA280" s="1">
        <v>0</v>
      </c>
    </row>
    <row r="281" spans="1:79" ht="38.25">
      <c r="A281" s="24"/>
      <c r="B281" s="20" t="s">
        <v>416</v>
      </c>
      <c r="C281" s="24" t="s">
        <v>402</v>
      </c>
      <c r="D281" s="33">
        <v>0.828212</v>
      </c>
      <c r="E281" s="16">
        <v>0</v>
      </c>
      <c r="F281" s="16">
        <f t="shared" si="92"/>
        <v>0.828212</v>
      </c>
      <c r="G281" s="16">
        <f t="shared" si="93"/>
        <v>0</v>
      </c>
      <c r="H281" s="16">
        <f t="shared" si="94"/>
        <v>0</v>
      </c>
      <c r="I281" s="16">
        <f t="shared" si="95"/>
        <v>0</v>
      </c>
      <c r="J281" s="16">
        <f t="shared" si="96"/>
        <v>0</v>
      </c>
      <c r="K281" s="16">
        <f t="shared" si="97"/>
        <v>1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0.828212</v>
      </c>
      <c r="AB281" s="16">
        <v>0</v>
      </c>
      <c r="AC281" s="16">
        <v>0</v>
      </c>
      <c r="AD281" s="16">
        <v>0</v>
      </c>
      <c r="AE281" s="16">
        <v>0</v>
      </c>
      <c r="AF281" s="16">
        <v>1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f t="shared" si="98"/>
        <v>0</v>
      </c>
      <c r="AP281" s="16">
        <f t="shared" si="99"/>
        <v>0</v>
      </c>
      <c r="AQ281" s="16">
        <f t="shared" si="100"/>
        <v>0</v>
      </c>
      <c r="AR281" s="16">
        <f t="shared" si="101"/>
        <v>0</v>
      </c>
      <c r="AS281" s="16">
        <f t="shared" si="102"/>
        <v>0</v>
      </c>
      <c r="AT281" s="16">
        <f t="shared" si="103"/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16"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v>0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  <c r="BW281" s="16">
        <v>0</v>
      </c>
      <c r="BX281" s="16">
        <v>0</v>
      </c>
      <c r="BY281" s="16">
        <f t="shared" si="104"/>
        <v>-0.828212</v>
      </c>
      <c r="BZ281" s="16">
        <f t="shared" si="105"/>
        <v>-100</v>
      </c>
      <c r="CA281" s="1" t="s">
        <v>546</v>
      </c>
    </row>
    <row r="282" spans="1:79" ht="13.5">
      <c r="A282" s="24"/>
      <c r="B282" s="19" t="s">
        <v>225</v>
      </c>
      <c r="C282" s="24"/>
      <c r="D282" s="33">
        <v>0</v>
      </c>
      <c r="E282" s="16">
        <v>0</v>
      </c>
      <c r="F282" s="16">
        <f t="shared" si="92"/>
        <v>0</v>
      </c>
      <c r="G282" s="16">
        <f t="shared" si="93"/>
        <v>0</v>
      </c>
      <c r="H282" s="16">
        <f t="shared" si="94"/>
        <v>0</v>
      </c>
      <c r="I282" s="16">
        <f t="shared" si="95"/>
        <v>0</v>
      </c>
      <c r="J282" s="16">
        <f t="shared" si="96"/>
        <v>0</v>
      </c>
      <c r="K282" s="16">
        <f t="shared" si="97"/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f t="shared" si="98"/>
        <v>0</v>
      </c>
      <c r="AP282" s="16">
        <f t="shared" si="99"/>
        <v>0</v>
      </c>
      <c r="AQ282" s="16">
        <f t="shared" si="100"/>
        <v>0</v>
      </c>
      <c r="AR282" s="16">
        <f t="shared" si="101"/>
        <v>0</v>
      </c>
      <c r="AS282" s="16">
        <f t="shared" si="102"/>
        <v>0</v>
      </c>
      <c r="AT282" s="16">
        <f t="shared" si="103"/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16"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v>0</v>
      </c>
      <c r="BL282" s="16">
        <v>0</v>
      </c>
      <c r="BM282" s="16"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f t="shared" si="104"/>
        <v>0</v>
      </c>
      <c r="BZ282" s="16">
        <v>0</v>
      </c>
      <c r="CA282" s="1">
        <v>0</v>
      </c>
    </row>
    <row r="283" spans="1:79" ht="51">
      <c r="A283" s="24"/>
      <c r="B283" s="28" t="s">
        <v>417</v>
      </c>
      <c r="C283" s="24" t="s">
        <v>402</v>
      </c>
      <c r="D283" s="33">
        <v>0.828212</v>
      </c>
      <c r="E283" s="16">
        <v>0</v>
      </c>
      <c r="F283" s="16">
        <f t="shared" si="92"/>
        <v>0.828212</v>
      </c>
      <c r="G283" s="16">
        <f t="shared" si="93"/>
        <v>0</v>
      </c>
      <c r="H283" s="16">
        <f t="shared" si="94"/>
        <v>0</v>
      </c>
      <c r="I283" s="16">
        <f t="shared" si="95"/>
        <v>0</v>
      </c>
      <c r="J283" s="16">
        <f t="shared" si="96"/>
        <v>0</v>
      </c>
      <c r="K283" s="16">
        <f t="shared" si="97"/>
        <v>1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0.828212</v>
      </c>
      <c r="AB283" s="16">
        <v>0</v>
      </c>
      <c r="AC283" s="16">
        <v>0</v>
      </c>
      <c r="AD283" s="16">
        <v>0</v>
      </c>
      <c r="AE283" s="16">
        <v>0</v>
      </c>
      <c r="AF283" s="16">
        <v>1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f t="shared" si="98"/>
        <v>0</v>
      </c>
      <c r="AP283" s="16">
        <f t="shared" si="99"/>
        <v>0</v>
      </c>
      <c r="AQ283" s="16">
        <f t="shared" si="100"/>
        <v>0</v>
      </c>
      <c r="AR283" s="16">
        <f t="shared" si="101"/>
        <v>0</v>
      </c>
      <c r="AS283" s="16">
        <f t="shared" si="102"/>
        <v>0</v>
      </c>
      <c r="AT283" s="16">
        <f t="shared" si="103"/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16"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v>0</v>
      </c>
      <c r="BL283" s="16">
        <v>0</v>
      </c>
      <c r="BM283" s="16"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f t="shared" si="104"/>
        <v>-0.828212</v>
      </c>
      <c r="BZ283" s="16">
        <f t="shared" si="105"/>
        <v>-100</v>
      </c>
      <c r="CA283" s="1" t="s">
        <v>546</v>
      </c>
    </row>
    <row r="284" spans="1:79" ht="25.5">
      <c r="A284" s="34" t="s">
        <v>183</v>
      </c>
      <c r="B284" s="25" t="s">
        <v>184</v>
      </c>
      <c r="C284" s="24"/>
      <c r="D284" s="33">
        <v>40.92598938996357</v>
      </c>
      <c r="E284" s="16">
        <v>0</v>
      </c>
      <c r="F284" s="16">
        <f t="shared" si="92"/>
        <v>12.448089999999993</v>
      </c>
      <c r="G284" s="16">
        <f t="shared" si="93"/>
        <v>0</v>
      </c>
      <c r="H284" s="16">
        <f t="shared" si="94"/>
        <v>0</v>
      </c>
      <c r="I284" s="16">
        <f t="shared" si="95"/>
        <v>0</v>
      </c>
      <c r="J284" s="16">
        <f t="shared" si="96"/>
        <v>0</v>
      </c>
      <c r="K284" s="16">
        <f t="shared" si="97"/>
        <v>50</v>
      </c>
      <c r="L284" s="16">
        <v>0</v>
      </c>
      <c r="M284" s="16">
        <v>2.935241</v>
      </c>
      <c r="N284" s="16">
        <v>0</v>
      </c>
      <c r="O284" s="16">
        <v>0</v>
      </c>
      <c r="P284" s="16">
        <v>0</v>
      </c>
      <c r="Q284" s="16">
        <v>0</v>
      </c>
      <c r="R284" s="16">
        <v>12</v>
      </c>
      <c r="S284" s="16">
        <v>0</v>
      </c>
      <c r="T284" s="16">
        <v>8.898034999999995</v>
      </c>
      <c r="U284" s="16">
        <v>0</v>
      </c>
      <c r="V284" s="16">
        <v>0</v>
      </c>
      <c r="W284" s="16">
        <v>0</v>
      </c>
      <c r="X284" s="16">
        <v>0</v>
      </c>
      <c r="Y284" s="16">
        <v>36</v>
      </c>
      <c r="Z284" s="16">
        <v>0</v>
      </c>
      <c r="AA284" s="16">
        <v>0.614814</v>
      </c>
      <c r="AB284" s="16">
        <v>0</v>
      </c>
      <c r="AC284" s="16">
        <v>0</v>
      </c>
      <c r="AD284" s="16">
        <v>0</v>
      </c>
      <c r="AE284" s="16">
        <v>0</v>
      </c>
      <c r="AF284" s="16">
        <v>2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f t="shared" si="98"/>
        <v>12.286139359999998</v>
      </c>
      <c r="AP284" s="16">
        <f t="shared" si="99"/>
        <v>0</v>
      </c>
      <c r="AQ284" s="16">
        <f t="shared" si="100"/>
        <v>0</v>
      </c>
      <c r="AR284" s="16">
        <f t="shared" si="101"/>
        <v>0</v>
      </c>
      <c r="AS284" s="16">
        <f t="shared" si="102"/>
        <v>0</v>
      </c>
      <c r="AT284" s="16">
        <f t="shared" si="103"/>
        <v>48</v>
      </c>
      <c r="AU284" s="16">
        <v>0</v>
      </c>
      <c r="AV284" s="16">
        <v>10.915506979999998</v>
      </c>
      <c r="AW284" s="16">
        <v>0</v>
      </c>
      <c r="AX284" s="16">
        <v>0</v>
      </c>
      <c r="AY284" s="16">
        <v>0</v>
      </c>
      <c r="AZ284" s="16">
        <v>0</v>
      </c>
      <c r="BA284" s="16">
        <v>44</v>
      </c>
      <c r="BB284" s="16">
        <v>0</v>
      </c>
      <c r="BC284" s="16">
        <v>0.6274944600000001</v>
      </c>
      <c r="BD284" s="16">
        <v>0</v>
      </c>
      <c r="BE284" s="16">
        <v>0</v>
      </c>
      <c r="BF284" s="16">
        <v>0</v>
      </c>
      <c r="BG284" s="16">
        <v>0</v>
      </c>
      <c r="BH284" s="16">
        <v>1</v>
      </c>
      <c r="BI284" s="16">
        <v>0</v>
      </c>
      <c r="BJ284" s="16">
        <v>0.7431379199999999</v>
      </c>
      <c r="BK284" s="16">
        <v>0</v>
      </c>
      <c r="BL284" s="16">
        <v>0</v>
      </c>
      <c r="BM284" s="16">
        <v>0</v>
      </c>
      <c r="BN284" s="16">
        <v>0</v>
      </c>
      <c r="BO284" s="16">
        <v>3</v>
      </c>
      <c r="BP284" s="16">
        <v>0</v>
      </c>
      <c r="BQ284" s="16">
        <v>0</v>
      </c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0</v>
      </c>
      <c r="BY284" s="16">
        <f t="shared" si="104"/>
        <v>-0.16195063999999526</v>
      </c>
      <c r="BZ284" s="16">
        <f t="shared" si="105"/>
        <v>-1.3010079457972696</v>
      </c>
      <c r="CA284" s="1">
        <v>0</v>
      </c>
    </row>
    <row r="285" spans="1:80" s="22" customFormat="1" ht="25.5">
      <c r="A285" s="35" t="s">
        <v>185</v>
      </c>
      <c r="B285" s="25" t="s">
        <v>186</v>
      </c>
      <c r="C285" s="24"/>
      <c r="D285" s="33">
        <v>0</v>
      </c>
      <c r="E285" s="21">
        <v>0</v>
      </c>
      <c r="F285" s="16">
        <f t="shared" si="92"/>
        <v>0</v>
      </c>
      <c r="G285" s="16">
        <f t="shared" si="93"/>
        <v>0</v>
      </c>
      <c r="H285" s="16">
        <f t="shared" si="94"/>
        <v>0</v>
      </c>
      <c r="I285" s="16">
        <f t="shared" si="95"/>
        <v>0</v>
      </c>
      <c r="J285" s="16">
        <f t="shared" si="96"/>
        <v>0</v>
      </c>
      <c r="K285" s="16">
        <f t="shared" si="97"/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16">
        <f t="shared" si="98"/>
        <v>0</v>
      </c>
      <c r="AP285" s="16">
        <f t="shared" si="99"/>
        <v>0</v>
      </c>
      <c r="AQ285" s="16">
        <f t="shared" si="100"/>
        <v>0</v>
      </c>
      <c r="AR285" s="16">
        <f t="shared" si="101"/>
        <v>0</v>
      </c>
      <c r="AS285" s="16">
        <f t="shared" si="102"/>
        <v>0</v>
      </c>
      <c r="AT285" s="16">
        <f t="shared" si="103"/>
        <v>0</v>
      </c>
      <c r="AU285" s="21">
        <v>0</v>
      </c>
      <c r="AV285" s="21">
        <v>0</v>
      </c>
      <c r="AW285" s="21">
        <v>0</v>
      </c>
      <c r="AX285" s="21">
        <v>0</v>
      </c>
      <c r="AY285" s="21">
        <v>0</v>
      </c>
      <c r="AZ285" s="21">
        <v>0</v>
      </c>
      <c r="BA285" s="21">
        <v>0</v>
      </c>
      <c r="BB285" s="21">
        <v>0</v>
      </c>
      <c r="BC285" s="21">
        <v>0</v>
      </c>
      <c r="BD285" s="21">
        <v>0</v>
      </c>
      <c r="BE285" s="21">
        <v>0</v>
      </c>
      <c r="BF285" s="21">
        <v>0</v>
      </c>
      <c r="BG285" s="21">
        <v>0</v>
      </c>
      <c r="BH285" s="21">
        <v>0</v>
      </c>
      <c r="BI285" s="21">
        <v>0</v>
      </c>
      <c r="BJ285" s="21">
        <v>0</v>
      </c>
      <c r="BK285" s="21">
        <v>0</v>
      </c>
      <c r="BL285" s="21">
        <v>0</v>
      </c>
      <c r="BM285" s="21">
        <v>0</v>
      </c>
      <c r="BN285" s="21">
        <v>0</v>
      </c>
      <c r="BO285" s="21">
        <v>0</v>
      </c>
      <c r="BP285" s="21">
        <v>0</v>
      </c>
      <c r="BQ285" s="21">
        <v>0</v>
      </c>
      <c r="BR285" s="21">
        <v>0</v>
      </c>
      <c r="BS285" s="21">
        <v>0</v>
      </c>
      <c r="BT285" s="21">
        <v>0</v>
      </c>
      <c r="BU285" s="21">
        <v>0</v>
      </c>
      <c r="BV285" s="21">
        <v>0</v>
      </c>
      <c r="BW285" s="21">
        <v>0</v>
      </c>
      <c r="BX285" s="21">
        <v>0</v>
      </c>
      <c r="BY285" s="16">
        <f t="shared" si="104"/>
        <v>0</v>
      </c>
      <c r="BZ285" s="16">
        <v>0</v>
      </c>
      <c r="CA285" s="1">
        <v>0</v>
      </c>
      <c r="CB285" s="3"/>
    </row>
    <row r="286" spans="1:80" s="22" customFormat="1" ht="25.5">
      <c r="A286" s="35" t="s">
        <v>187</v>
      </c>
      <c r="B286" s="25" t="s">
        <v>188</v>
      </c>
      <c r="C286" s="24"/>
      <c r="D286" s="33">
        <v>0</v>
      </c>
      <c r="E286" s="21">
        <v>0</v>
      </c>
      <c r="F286" s="16">
        <f t="shared" si="92"/>
        <v>0</v>
      </c>
      <c r="G286" s="16">
        <f t="shared" si="93"/>
        <v>0</v>
      </c>
      <c r="H286" s="16">
        <f t="shared" si="94"/>
        <v>0</v>
      </c>
      <c r="I286" s="16">
        <f t="shared" si="95"/>
        <v>0</v>
      </c>
      <c r="J286" s="16">
        <f t="shared" si="96"/>
        <v>0</v>
      </c>
      <c r="K286" s="16">
        <f t="shared" si="97"/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16">
        <f t="shared" si="98"/>
        <v>0</v>
      </c>
      <c r="AP286" s="16">
        <f t="shared" si="99"/>
        <v>0</v>
      </c>
      <c r="AQ286" s="16">
        <f t="shared" si="100"/>
        <v>0</v>
      </c>
      <c r="AR286" s="16">
        <f t="shared" si="101"/>
        <v>0</v>
      </c>
      <c r="AS286" s="16">
        <f t="shared" si="102"/>
        <v>0</v>
      </c>
      <c r="AT286" s="16">
        <f t="shared" si="103"/>
        <v>0</v>
      </c>
      <c r="AU286" s="21">
        <v>0</v>
      </c>
      <c r="AV286" s="21">
        <v>0</v>
      </c>
      <c r="AW286" s="21">
        <v>0</v>
      </c>
      <c r="AX286" s="21">
        <v>0</v>
      </c>
      <c r="AY286" s="21">
        <v>0</v>
      </c>
      <c r="AZ286" s="21">
        <v>0</v>
      </c>
      <c r="BA286" s="21">
        <v>0</v>
      </c>
      <c r="BB286" s="21">
        <v>0</v>
      </c>
      <c r="BC286" s="21">
        <v>0</v>
      </c>
      <c r="BD286" s="21">
        <v>0</v>
      </c>
      <c r="BE286" s="21">
        <v>0</v>
      </c>
      <c r="BF286" s="21">
        <v>0</v>
      </c>
      <c r="BG286" s="21">
        <v>0</v>
      </c>
      <c r="BH286" s="21">
        <v>0</v>
      </c>
      <c r="BI286" s="21">
        <v>0</v>
      </c>
      <c r="BJ286" s="21">
        <v>0</v>
      </c>
      <c r="BK286" s="21">
        <v>0</v>
      </c>
      <c r="BL286" s="21">
        <v>0</v>
      </c>
      <c r="BM286" s="21">
        <v>0</v>
      </c>
      <c r="BN286" s="21">
        <v>0</v>
      </c>
      <c r="BO286" s="21">
        <v>0</v>
      </c>
      <c r="BP286" s="21">
        <v>0</v>
      </c>
      <c r="BQ286" s="21">
        <v>0</v>
      </c>
      <c r="BR286" s="21">
        <v>0</v>
      </c>
      <c r="BS286" s="21">
        <v>0</v>
      </c>
      <c r="BT286" s="21">
        <v>0</v>
      </c>
      <c r="BU286" s="21">
        <v>0</v>
      </c>
      <c r="BV286" s="21">
        <v>0</v>
      </c>
      <c r="BW286" s="21">
        <v>0</v>
      </c>
      <c r="BX286" s="21">
        <v>0</v>
      </c>
      <c r="BY286" s="16">
        <f t="shared" si="104"/>
        <v>0</v>
      </c>
      <c r="BZ286" s="16">
        <v>0</v>
      </c>
      <c r="CA286" s="1">
        <v>0</v>
      </c>
      <c r="CB286" s="3"/>
    </row>
    <row r="287" spans="1:79" ht="25.5">
      <c r="A287" s="35" t="s">
        <v>189</v>
      </c>
      <c r="B287" s="25" t="s">
        <v>190</v>
      </c>
      <c r="C287" s="24"/>
      <c r="D287" s="33">
        <v>0</v>
      </c>
      <c r="E287" s="16">
        <v>0</v>
      </c>
      <c r="F287" s="16">
        <f t="shared" si="92"/>
        <v>0</v>
      </c>
      <c r="G287" s="16">
        <f t="shared" si="93"/>
        <v>0</v>
      </c>
      <c r="H287" s="16">
        <f t="shared" si="94"/>
        <v>0</v>
      </c>
      <c r="I287" s="16">
        <f t="shared" si="95"/>
        <v>0</v>
      </c>
      <c r="J287" s="16">
        <f t="shared" si="96"/>
        <v>0</v>
      </c>
      <c r="K287" s="16">
        <f t="shared" si="97"/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f t="shared" si="98"/>
        <v>0</v>
      </c>
      <c r="AP287" s="16">
        <f t="shared" si="99"/>
        <v>0</v>
      </c>
      <c r="AQ287" s="16">
        <f t="shared" si="100"/>
        <v>0</v>
      </c>
      <c r="AR287" s="16">
        <f t="shared" si="101"/>
        <v>0</v>
      </c>
      <c r="AS287" s="16">
        <f t="shared" si="102"/>
        <v>0</v>
      </c>
      <c r="AT287" s="16">
        <f t="shared" si="103"/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v>0</v>
      </c>
      <c r="BX287" s="16">
        <v>0</v>
      </c>
      <c r="BY287" s="16">
        <f t="shared" si="104"/>
        <v>0</v>
      </c>
      <c r="BZ287" s="16">
        <v>0</v>
      </c>
      <c r="CA287" s="1">
        <v>0</v>
      </c>
    </row>
    <row r="288" spans="1:79" ht="25.5">
      <c r="A288" s="35" t="s">
        <v>191</v>
      </c>
      <c r="B288" s="25" t="s">
        <v>192</v>
      </c>
      <c r="C288" s="24"/>
      <c r="D288" s="33">
        <v>0</v>
      </c>
      <c r="E288" s="16">
        <v>0</v>
      </c>
      <c r="F288" s="16">
        <f t="shared" si="92"/>
        <v>0</v>
      </c>
      <c r="G288" s="16">
        <f t="shared" si="93"/>
        <v>0</v>
      </c>
      <c r="H288" s="16">
        <f t="shared" si="94"/>
        <v>0</v>
      </c>
      <c r="I288" s="16">
        <f t="shared" si="95"/>
        <v>0</v>
      </c>
      <c r="J288" s="16">
        <f t="shared" si="96"/>
        <v>0</v>
      </c>
      <c r="K288" s="16">
        <f t="shared" si="97"/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f t="shared" si="98"/>
        <v>0</v>
      </c>
      <c r="AP288" s="16">
        <f t="shared" si="99"/>
        <v>0</v>
      </c>
      <c r="AQ288" s="16">
        <f t="shared" si="100"/>
        <v>0</v>
      </c>
      <c r="AR288" s="16">
        <f t="shared" si="101"/>
        <v>0</v>
      </c>
      <c r="AS288" s="16">
        <f t="shared" si="102"/>
        <v>0</v>
      </c>
      <c r="AT288" s="16">
        <f t="shared" si="103"/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v>0</v>
      </c>
      <c r="BX288" s="16">
        <v>0</v>
      </c>
      <c r="BY288" s="16">
        <f t="shared" si="104"/>
        <v>0</v>
      </c>
      <c r="BZ288" s="16">
        <v>0</v>
      </c>
      <c r="CA288" s="1">
        <v>0</v>
      </c>
    </row>
    <row r="289" spans="1:79" ht="38.25">
      <c r="A289" s="34" t="s">
        <v>193</v>
      </c>
      <c r="B289" s="25" t="s">
        <v>194</v>
      </c>
      <c r="C289" s="24" t="s">
        <v>109</v>
      </c>
      <c r="D289" s="33">
        <v>38.60520138996357</v>
      </c>
      <c r="E289" s="16">
        <v>0</v>
      </c>
      <c r="F289" s="16">
        <f t="shared" si="92"/>
        <v>10.695959999999994</v>
      </c>
      <c r="G289" s="16">
        <f t="shared" si="93"/>
        <v>0</v>
      </c>
      <c r="H289" s="16">
        <f t="shared" si="94"/>
        <v>0</v>
      </c>
      <c r="I289" s="16">
        <f t="shared" si="95"/>
        <v>0</v>
      </c>
      <c r="J289" s="16">
        <f t="shared" si="96"/>
        <v>0</v>
      </c>
      <c r="K289" s="16">
        <f t="shared" si="97"/>
        <v>44</v>
      </c>
      <c r="L289" s="16">
        <v>0</v>
      </c>
      <c r="M289" s="16">
        <v>2.67399</v>
      </c>
      <c r="N289" s="16">
        <v>0</v>
      </c>
      <c r="O289" s="16">
        <v>0</v>
      </c>
      <c r="P289" s="16">
        <v>0</v>
      </c>
      <c r="Q289" s="16">
        <v>0</v>
      </c>
      <c r="R289" s="16">
        <v>11</v>
      </c>
      <c r="S289" s="16">
        <v>0</v>
      </c>
      <c r="T289" s="16">
        <v>8.021969999999994</v>
      </c>
      <c r="U289" s="16">
        <v>0</v>
      </c>
      <c r="V289" s="16">
        <v>0</v>
      </c>
      <c r="W289" s="16">
        <v>0</v>
      </c>
      <c r="X289" s="16">
        <v>0</v>
      </c>
      <c r="Y289" s="16">
        <v>33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f t="shared" si="98"/>
        <v>10.840073969999999</v>
      </c>
      <c r="AP289" s="16">
        <f t="shared" si="99"/>
        <v>0</v>
      </c>
      <c r="AQ289" s="16">
        <f t="shared" si="100"/>
        <v>0</v>
      </c>
      <c r="AR289" s="16">
        <f t="shared" si="101"/>
        <v>0</v>
      </c>
      <c r="AS289" s="16">
        <f t="shared" si="102"/>
        <v>0</v>
      </c>
      <c r="AT289" s="16">
        <f t="shared" si="103"/>
        <v>44</v>
      </c>
      <c r="AU289" s="16">
        <v>0</v>
      </c>
      <c r="AV289" s="16">
        <v>10.840073969999999</v>
      </c>
      <c r="AW289" s="16">
        <v>0</v>
      </c>
      <c r="AX289" s="16">
        <v>0</v>
      </c>
      <c r="AY289" s="16">
        <v>0</v>
      </c>
      <c r="AZ289" s="16">
        <v>0</v>
      </c>
      <c r="BA289" s="16">
        <v>44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  <c r="BL289" s="16">
        <v>0</v>
      </c>
      <c r="BM289" s="16"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0</v>
      </c>
      <c r="BY289" s="16">
        <f t="shared" si="104"/>
        <v>0.1441139700000047</v>
      </c>
      <c r="BZ289" s="16">
        <f t="shared" si="105"/>
        <v>1.3473682586696731</v>
      </c>
      <c r="CA289" s="1">
        <v>0</v>
      </c>
    </row>
    <row r="290" spans="1:79" ht="25.5">
      <c r="A290" s="34" t="s">
        <v>193</v>
      </c>
      <c r="B290" s="27" t="s">
        <v>195</v>
      </c>
      <c r="C290" s="24" t="s">
        <v>418</v>
      </c>
      <c r="D290" s="33">
        <v>38.60520138996357</v>
      </c>
      <c r="E290" s="16">
        <v>0</v>
      </c>
      <c r="F290" s="16">
        <f t="shared" si="92"/>
        <v>10.695959999999994</v>
      </c>
      <c r="G290" s="16">
        <f t="shared" si="93"/>
        <v>0</v>
      </c>
      <c r="H290" s="16">
        <f t="shared" si="94"/>
        <v>0</v>
      </c>
      <c r="I290" s="16">
        <f t="shared" si="95"/>
        <v>0</v>
      </c>
      <c r="J290" s="16">
        <f t="shared" si="96"/>
        <v>0</v>
      </c>
      <c r="K290" s="16">
        <f t="shared" si="97"/>
        <v>44</v>
      </c>
      <c r="L290" s="16">
        <v>0</v>
      </c>
      <c r="M290" s="16">
        <v>2.67399</v>
      </c>
      <c r="N290" s="16">
        <v>0</v>
      </c>
      <c r="O290" s="16">
        <v>0</v>
      </c>
      <c r="P290" s="16">
        <v>0</v>
      </c>
      <c r="Q290" s="16">
        <v>0</v>
      </c>
      <c r="R290" s="16">
        <v>11</v>
      </c>
      <c r="S290" s="16">
        <v>0</v>
      </c>
      <c r="T290" s="16">
        <v>8.021969999999994</v>
      </c>
      <c r="U290" s="16">
        <v>0</v>
      </c>
      <c r="V290" s="16">
        <v>0</v>
      </c>
      <c r="W290" s="16">
        <v>0</v>
      </c>
      <c r="X290" s="16">
        <v>0</v>
      </c>
      <c r="Y290" s="16">
        <v>33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f t="shared" si="98"/>
        <v>10.840073969999999</v>
      </c>
      <c r="AP290" s="16">
        <f t="shared" si="99"/>
        <v>0</v>
      </c>
      <c r="AQ290" s="16">
        <f t="shared" si="100"/>
        <v>0</v>
      </c>
      <c r="AR290" s="16">
        <f t="shared" si="101"/>
        <v>0</v>
      </c>
      <c r="AS290" s="16">
        <f t="shared" si="102"/>
        <v>0</v>
      </c>
      <c r="AT290" s="16">
        <f t="shared" si="103"/>
        <v>44</v>
      </c>
      <c r="AU290" s="16">
        <v>0</v>
      </c>
      <c r="AV290" s="16">
        <v>10.840073969999999</v>
      </c>
      <c r="AW290" s="16">
        <v>0</v>
      </c>
      <c r="AX290" s="16">
        <v>0</v>
      </c>
      <c r="AY290" s="16">
        <v>0</v>
      </c>
      <c r="AZ290" s="16">
        <v>0</v>
      </c>
      <c r="BA290" s="16">
        <v>44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v>0</v>
      </c>
      <c r="BY290" s="16">
        <f t="shared" si="104"/>
        <v>0.1441139700000047</v>
      </c>
      <c r="BZ290" s="16">
        <f t="shared" si="105"/>
        <v>1.3473682586696731</v>
      </c>
      <c r="CA290" s="1">
        <v>0</v>
      </c>
    </row>
    <row r="291" spans="1:79" ht="13.5">
      <c r="A291" s="35"/>
      <c r="B291" s="19" t="s">
        <v>199</v>
      </c>
      <c r="C291" s="24"/>
      <c r="D291" s="33">
        <v>0</v>
      </c>
      <c r="E291" s="16">
        <v>0</v>
      </c>
      <c r="F291" s="16">
        <f t="shared" si="92"/>
        <v>0</v>
      </c>
      <c r="G291" s="16">
        <f t="shared" si="93"/>
        <v>0</v>
      </c>
      <c r="H291" s="16">
        <f t="shared" si="94"/>
        <v>0</v>
      </c>
      <c r="I291" s="16">
        <f t="shared" si="95"/>
        <v>0</v>
      </c>
      <c r="J291" s="16">
        <f t="shared" si="96"/>
        <v>0</v>
      </c>
      <c r="K291" s="16">
        <f t="shared" si="97"/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f t="shared" si="98"/>
        <v>0</v>
      </c>
      <c r="AP291" s="16">
        <f t="shared" si="99"/>
        <v>0</v>
      </c>
      <c r="AQ291" s="16">
        <f t="shared" si="100"/>
        <v>0</v>
      </c>
      <c r="AR291" s="16">
        <f t="shared" si="101"/>
        <v>0</v>
      </c>
      <c r="AS291" s="16">
        <f t="shared" si="102"/>
        <v>0</v>
      </c>
      <c r="AT291" s="16">
        <f t="shared" si="103"/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  <c r="BW291" s="16">
        <v>0</v>
      </c>
      <c r="BX291" s="16">
        <v>0</v>
      </c>
      <c r="BY291" s="16">
        <f t="shared" si="104"/>
        <v>0</v>
      </c>
      <c r="BZ291" s="16">
        <v>0</v>
      </c>
      <c r="CA291" s="1">
        <v>0</v>
      </c>
    </row>
    <row r="292" spans="1:79" ht="25.5">
      <c r="A292" s="35"/>
      <c r="B292" s="20" t="s">
        <v>419</v>
      </c>
      <c r="C292" s="24" t="s">
        <v>420</v>
      </c>
      <c r="D292" s="33">
        <v>0.24309</v>
      </c>
      <c r="E292" s="16">
        <v>0</v>
      </c>
      <c r="F292" s="16">
        <f t="shared" si="92"/>
        <v>0.24309</v>
      </c>
      <c r="G292" s="16">
        <f t="shared" si="93"/>
        <v>0</v>
      </c>
      <c r="H292" s="16">
        <f t="shared" si="94"/>
        <v>0</v>
      </c>
      <c r="I292" s="16">
        <f t="shared" si="95"/>
        <v>0</v>
      </c>
      <c r="J292" s="16">
        <f t="shared" si="96"/>
        <v>0</v>
      </c>
      <c r="K292" s="16">
        <f t="shared" si="97"/>
        <v>1</v>
      </c>
      <c r="L292" s="16">
        <v>0</v>
      </c>
      <c r="M292" s="16">
        <v>0.24309</v>
      </c>
      <c r="N292" s="16">
        <v>0</v>
      </c>
      <c r="O292" s="16">
        <v>0</v>
      </c>
      <c r="P292" s="16">
        <v>0</v>
      </c>
      <c r="Q292" s="16">
        <v>0</v>
      </c>
      <c r="R292" s="16">
        <v>1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f t="shared" si="98"/>
        <v>0.25897866</v>
      </c>
      <c r="AP292" s="16">
        <f t="shared" si="99"/>
        <v>0</v>
      </c>
      <c r="AQ292" s="16">
        <f t="shared" si="100"/>
        <v>0</v>
      </c>
      <c r="AR292" s="16">
        <f t="shared" si="101"/>
        <v>0</v>
      </c>
      <c r="AS292" s="16">
        <f t="shared" si="102"/>
        <v>0</v>
      </c>
      <c r="AT292" s="16">
        <f t="shared" si="103"/>
        <v>1</v>
      </c>
      <c r="AU292" s="16">
        <v>0</v>
      </c>
      <c r="AV292" s="16">
        <v>0.25897866</v>
      </c>
      <c r="AW292" s="16">
        <v>0</v>
      </c>
      <c r="AX292" s="16">
        <v>0</v>
      </c>
      <c r="AY292" s="16">
        <v>0</v>
      </c>
      <c r="AZ292" s="16">
        <v>0</v>
      </c>
      <c r="BA292" s="16">
        <v>1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  <c r="BW292" s="16">
        <v>0</v>
      </c>
      <c r="BX292" s="16">
        <v>0</v>
      </c>
      <c r="BY292" s="16">
        <f t="shared" si="104"/>
        <v>0.015888660000000027</v>
      </c>
      <c r="BZ292" s="16">
        <f t="shared" si="105"/>
        <v>6.536122423793668</v>
      </c>
      <c r="CA292" s="1">
        <v>0</v>
      </c>
    </row>
    <row r="293" spans="1:79" ht="25.5">
      <c r="A293" s="35"/>
      <c r="B293" s="20" t="s">
        <v>421</v>
      </c>
      <c r="C293" s="24" t="s">
        <v>420</v>
      </c>
      <c r="D293" s="33">
        <v>0.24309</v>
      </c>
      <c r="E293" s="16">
        <v>0</v>
      </c>
      <c r="F293" s="16">
        <f t="shared" si="92"/>
        <v>0.24309</v>
      </c>
      <c r="G293" s="16">
        <f t="shared" si="93"/>
        <v>0</v>
      </c>
      <c r="H293" s="16">
        <f t="shared" si="94"/>
        <v>0</v>
      </c>
      <c r="I293" s="16">
        <f t="shared" si="95"/>
        <v>0</v>
      </c>
      <c r="J293" s="16">
        <f t="shared" si="96"/>
        <v>0</v>
      </c>
      <c r="K293" s="16">
        <f t="shared" si="97"/>
        <v>1</v>
      </c>
      <c r="L293" s="16">
        <v>0</v>
      </c>
      <c r="M293" s="16">
        <v>0.24309</v>
      </c>
      <c r="N293" s="16">
        <v>0</v>
      </c>
      <c r="O293" s="16">
        <v>0</v>
      </c>
      <c r="P293" s="16">
        <v>0</v>
      </c>
      <c r="Q293" s="16">
        <v>0</v>
      </c>
      <c r="R293" s="16">
        <v>1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f t="shared" si="98"/>
        <v>0.2603927</v>
      </c>
      <c r="AP293" s="16">
        <f t="shared" si="99"/>
        <v>0</v>
      </c>
      <c r="AQ293" s="16">
        <f t="shared" si="100"/>
        <v>0</v>
      </c>
      <c r="AR293" s="16">
        <f t="shared" si="101"/>
        <v>0</v>
      </c>
      <c r="AS293" s="16">
        <f t="shared" si="102"/>
        <v>0</v>
      </c>
      <c r="AT293" s="16">
        <f t="shared" si="103"/>
        <v>1</v>
      </c>
      <c r="AU293" s="16">
        <v>0</v>
      </c>
      <c r="AV293" s="16">
        <v>0.2603927</v>
      </c>
      <c r="AW293" s="16">
        <v>0</v>
      </c>
      <c r="AX293" s="16">
        <v>0</v>
      </c>
      <c r="AY293" s="16">
        <v>0</v>
      </c>
      <c r="AZ293" s="16">
        <v>0</v>
      </c>
      <c r="BA293" s="16">
        <v>1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f t="shared" si="104"/>
        <v>0.017302699999999976</v>
      </c>
      <c r="BZ293" s="16">
        <f t="shared" si="105"/>
        <v>7.117816446583561</v>
      </c>
      <c r="CA293" s="1">
        <v>0</v>
      </c>
    </row>
    <row r="294" spans="1:79" ht="25.5">
      <c r="A294" s="35"/>
      <c r="B294" s="20" t="s">
        <v>422</v>
      </c>
      <c r="C294" s="24" t="s">
        <v>420</v>
      </c>
      <c r="D294" s="33">
        <v>0.24309</v>
      </c>
      <c r="E294" s="16">
        <v>0</v>
      </c>
      <c r="F294" s="16">
        <f t="shared" si="92"/>
        <v>0.24309</v>
      </c>
      <c r="G294" s="16">
        <f t="shared" si="93"/>
        <v>0</v>
      </c>
      <c r="H294" s="16">
        <f t="shared" si="94"/>
        <v>0</v>
      </c>
      <c r="I294" s="16">
        <f t="shared" si="95"/>
        <v>0</v>
      </c>
      <c r="J294" s="16">
        <f t="shared" si="96"/>
        <v>0</v>
      </c>
      <c r="K294" s="16">
        <f t="shared" si="97"/>
        <v>1</v>
      </c>
      <c r="L294" s="16">
        <v>0</v>
      </c>
      <c r="M294" s="16">
        <v>0.24309</v>
      </c>
      <c r="N294" s="16">
        <v>0</v>
      </c>
      <c r="O294" s="16">
        <v>0</v>
      </c>
      <c r="P294" s="16">
        <v>0</v>
      </c>
      <c r="Q294" s="16">
        <v>0</v>
      </c>
      <c r="R294" s="16">
        <v>1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f t="shared" si="98"/>
        <v>0.22734526</v>
      </c>
      <c r="AP294" s="16">
        <f t="shared" si="99"/>
        <v>0</v>
      </c>
      <c r="AQ294" s="16">
        <f t="shared" si="100"/>
        <v>0</v>
      </c>
      <c r="AR294" s="16">
        <f t="shared" si="101"/>
        <v>0</v>
      </c>
      <c r="AS294" s="16">
        <f t="shared" si="102"/>
        <v>0</v>
      </c>
      <c r="AT294" s="16">
        <f t="shared" si="103"/>
        <v>1</v>
      </c>
      <c r="AU294" s="16">
        <v>0</v>
      </c>
      <c r="AV294" s="16">
        <v>0.22734526</v>
      </c>
      <c r="AW294" s="16">
        <v>0</v>
      </c>
      <c r="AX294" s="16">
        <v>0</v>
      </c>
      <c r="AY294" s="16">
        <v>0</v>
      </c>
      <c r="AZ294" s="16">
        <v>0</v>
      </c>
      <c r="BA294" s="16">
        <v>1</v>
      </c>
      <c r="BB294" s="16">
        <v>0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  <c r="BL294" s="16">
        <v>0</v>
      </c>
      <c r="BM294" s="16">
        <v>0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f t="shared" si="104"/>
        <v>-0.015744740000000007</v>
      </c>
      <c r="BZ294" s="16">
        <f t="shared" si="105"/>
        <v>-6.476918013904317</v>
      </c>
      <c r="CA294" s="1">
        <v>0</v>
      </c>
    </row>
    <row r="295" spans="1:79" ht="25.5">
      <c r="A295" s="35"/>
      <c r="B295" s="20" t="s">
        <v>423</v>
      </c>
      <c r="C295" s="24" t="s">
        <v>420</v>
      </c>
      <c r="D295" s="33">
        <v>0.24309</v>
      </c>
      <c r="E295" s="16">
        <v>0</v>
      </c>
      <c r="F295" s="16">
        <f t="shared" si="92"/>
        <v>0.24309</v>
      </c>
      <c r="G295" s="16">
        <f t="shared" si="93"/>
        <v>0</v>
      </c>
      <c r="H295" s="16">
        <f t="shared" si="94"/>
        <v>0</v>
      </c>
      <c r="I295" s="16">
        <f t="shared" si="95"/>
        <v>0</v>
      </c>
      <c r="J295" s="16">
        <f t="shared" si="96"/>
        <v>0</v>
      </c>
      <c r="K295" s="16">
        <f t="shared" si="97"/>
        <v>1</v>
      </c>
      <c r="L295" s="16">
        <v>0</v>
      </c>
      <c r="M295" s="16">
        <v>0.24309</v>
      </c>
      <c r="N295" s="16">
        <v>0</v>
      </c>
      <c r="O295" s="16">
        <v>0</v>
      </c>
      <c r="P295" s="16">
        <v>0</v>
      </c>
      <c r="Q295" s="16">
        <v>0</v>
      </c>
      <c r="R295" s="16">
        <v>1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f t="shared" si="98"/>
        <v>0.26065369</v>
      </c>
      <c r="AP295" s="16">
        <f t="shared" si="99"/>
        <v>0</v>
      </c>
      <c r="AQ295" s="16">
        <f t="shared" si="100"/>
        <v>0</v>
      </c>
      <c r="AR295" s="16">
        <f t="shared" si="101"/>
        <v>0</v>
      </c>
      <c r="AS295" s="16">
        <f t="shared" si="102"/>
        <v>0</v>
      </c>
      <c r="AT295" s="16">
        <f t="shared" si="103"/>
        <v>1</v>
      </c>
      <c r="AU295" s="16">
        <v>0</v>
      </c>
      <c r="AV295" s="16">
        <v>0.26065369</v>
      </c>
      <c r="AW295" s="16">
        <v>0</v>
      </c>
      <c r="AX295" s="16">
        <v>0</v>
      </c>
      <c r="AY295" s="16">
        <v>0</v>
      </c>
      <c r="AZ295" s="16">
        <v>0</v>
      </c>
      <c r="BA295" s="16">
        <v>1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v>0</v>
      </c>
      <c r="BL295" s="16">
        <v>0</v>
      </c>
      <c r="BM295" s="16">
        <v>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v>0</v>
      </c>
      <c r="BY295" s="16">
        <f t="shared" si="104"/>
        <v>0.017563689999999993</v>
      </c>
      <c r="BZ295" s="16">
        <f t="shared" si="105"/>
        <v>7.22517997449504</v>
      </c>
      <c r="CA295" s="1">
        <v>0</v>
      </c>
    </row>
    <row r="296" spans="1:79" ht="25.5">
      <c r="A296" s="35"/>
      <c r="B296" s="20" t="s">
        <v>424</v>
      </c>
      <c r="C296" s="24" t="s">
        <v>420</v>
      </c>
      <c r="D296" s="33">
        <v>0.24309</v>
      </c>
      <c r="E296" s="16">
        <v>0</v>
      </c>
      <c r="F296" s="16">
        <f t="shared" si="92"/>
        <v>0.24309</v>
      </c>
      <c r="G296" s="16">
        <f t="shared" si="93"/>
        <v>0</v>
      </c>
      <c r="H296" s="16">
        <f t="shared" si="94"/>
        <v>0</v>
      </c>
      <c r="I296" s="16">
        <f t="shared" si="95"/>
        <v>0</v>
      </c>
      <c r="J296" s="16">
        <f t="shared" si="96"/>
        <v>0</v>
      </c>
      <c r="K296" s="16">
        <f t="shared" si="97"/>
        <v>1</v>
      </c>
      <c r="L296" s="16">
        <v>0</v>
      </c>
      <c r="M296" s="16">
        <v>0.24309</v>
      </c>
      <c r="N296" s="16">
        <v>0</v>
      </c>
      <c r="O296" s="16">
        <v>0</v>
      </c>
      <c r="P296" s="16">
        <v>0</v>
      </c>
      <c r="Q296" s="16">
        <v>0</v>
      </c>
      <c r="R296" s="16">
        <v>1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f t="shared" si="98"/>
        <v>0.22734526</v>
      </c>
      <c r="AP296" s="16">
        <f t="shared" si="99"/>
        <v>0</v>
      </c>
      <c r="AQ296" s="16">
        <f t="shared" si="100"/>
        <v>0</v>
      </c>
      <c r="AR296" s="16">
        <f t="shared" si="101"/>
        <v>0</v>
      </c>
      <c r="AS296" s="16">
        <f t="shared" si="102"/>
        <v>0</v>
      </c>
      <c r="AT296" s="16">
        <f t="shared" si="103"/>
        <v>1</v>
      </c>
      <c r="AU296" s="16">
        <v>0</v>
      </c>
      <c r="AV296" s="16">
        <v>0.22734526</v>
      </c>
      <c r="AW296" s="16">
        <v>0</v>
      </c>
      <c r="AX296" s="16">
        <v>0</v>
      </c>
      <c r="AY296" s="16">
        <v>0</v>
      </c>
      <c r="AZ296" s="16">
        <v>0</v>
      </c>
      <c r="BA296" s="16">
        <v>1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v>0</v>
      </c>
      <c r="BY296" s="16">
        <f t="shared" si="104"/>
        <v>-0.015744740000000007</v>
      </c>
      <c r="BZ296" s="16">
        <f t="shared" si="105"/>
        <v>-6.476918013904317</v>
      </c>
      <c r="CA296" s="1">
        <v>0</v>
      </c>
    </row>
    <row r="297" spans="1:79" ht="25.5">
      <c r="A297" s="35"/>
      <c r="B297" s="20" t="s">
        <v>425</v>
      </c>
      <c r="C297" s="24" t="s">
        <v>420</v>
      </c>
      <c r="D297" s="33">
        <v>0.24309</v>
      </c>
      <c r="E297" s="16">
        <v>0</v>
      </c>
      <c r="F297" s="16">
        <f t="shared" si="92"/>
        <v>0.24309</v>
      </c>
      <c r="G297" s="16">
        <f t="shared" si="93"/>
        <v>0</v>
      </c>
      <c r="H297" s="16">
        <f t="shared" si="94"/>
        <v>0</v>
      </c>
      <c r="I297" s="16">
        <f t="shared" si="95"/>
        <v>0</v>
      </c>
      <c r="J297" s="16">
        <f t="shared" si="96"/>
        <v>0</v>
      </c>
      <c r="K297" s="16">
        <f t="shared" si="97"/>
        <v>1</v>
      </c>
      <c r="L297" s="16">
        <v>0</v>
      </c>
      <c r="M297" s="16">
        <v>0.24309</v>
      </c>
      <c r="N297" s="16">
        <v>0</v>
      </c>
      <c r="O297" s="16">
        <v>0</v>
      </c>
      <c r="P297" s="16">
        <v>0</v>
      </c>
      <c r="Q297" s="16">
        <v>0</v>
      </c>
      <c r="R297" s="16">
        <v>1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f t="shared" si="98"/>
        <v>0.22566437</v>
      </c>
      <c r="AP297" s="16">
        <f t="shared" si="99"/>
        <v>0</v>
      </c>
      <c r="AQ297" s="16">
        <f t="shared" si="100"/>
        <v>0</v>
      </c>
      <c r="AR297" s="16">
        <f t="shared" si="101"/>
        <v>0</v>
      </c>
      <c r="AS297" s="16">
        <f t="shared" si="102"/>
        <v>0</v>
      </c>
      <c r="AT297" s="16">
        <f t="shared" si="103"/>
        <v>1</v>
      </c>
      <c r="AU297" s="16">
        <v>0</v>
      </c>
      <c r="AV297" s="16">
        <v>0.22566437</v>
      </c>
      <c r="AW297" s="16">
        <v>0</v>
      </c>
      <c r="AX297" s="16">
        <v>0</v>
      </c>
      <c r="AY297" s="16">
        <v>0</v>
      </c>
      <c r="AZ297" s="16">
        <v>0</v>
      </c>
      <c r="BA297" s="16">
        <v>1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f t="shared" si="104"/>
        <v>-0.017425629999999998</v>
      </c>
      <c r="BZ297" s="16">
        <f t="shared" si="105"/>
        <v>-7.168386194413591</v>
      </c>
      <c r="CA297" s="1">
        <v>0</v>
      </c>
    </row>
    <row r="298" spans="1:79" ht="25.5">
      <c r="A298" s="35"/>
      <c r="B298" s="20" t="s">
        <v>426</v>
      </c>
      <c r="C298" s="24" t="s">
        <v>420</v>
      </c>
      <c r="D298" s="33">
        <v>0.24309</v>
      </c>
      <c r="E298" s="16">
        <v>0</v>
      </c>
      <c r="F298" s="16">
        <f t="shared" si="92"/>
        <v>0.24309</v>
      </c>
      <c r="G298" s="16">
        <f t="shared" si="93"/>
        <v>0</v>
      </c>
      <c r="H298" s="16">
        <f t="shared" si="94"/>
        <v>0</v>
      </c>
      <c r="I298" s="16">
        <f t="shared" si="95"/>
        <v>0</v>
      </c>
      <c r="J298" s="16">
        <f t="shared" si="96"/>
        <v>0</v>
      </c>
      <c r="K298" s="16">
        <f t="shared" si="97"/>
        <v>1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0.24309</v>
      </c>
      <c r="U298" s="16">
        <v>0</v>
      </c>
      <c r="V298" s="16">
        <v>0</v>
      </c>
      <c r="W298" s="16">
        <v>0</v>
      </c>
      <c r="X298" s="16">
        <v>0</v>
      </c>
      <c r="Y298" s="16">
        <v>1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f t="shared" si="98"/>
        <v>0.23724224</v>
      </c>
      <c r="AP298" s="16">
        <f t="shared" si="99"/>
        <v>0</v>
      </c>
      <c r="AQ298" s="16">
        <f t="shared" si="100"/>
        <v>0</v>
      </c>
      <c r="AR298" s="16">
        <f t="shared" si="101"/>
        <v>0</v>
      </c>
      <c r="AS298" s="16">
        <f t="shared" si="102"/>
        <v>0</v>
      </c>
      <c r="AT298" s="16">
        <f t="shared" si="103"/>
        <v>1</v>
      </c>
      <c r="AU298" s="16">
        <v>0</v>
      </c>
      <c r="AV298" s="16">
        <v>0.23724224</v>
      </c>
      <c r="AW298" s="16">
        <v>0</v>
      </c>
      <c r="AX298" s="16">
        <v>0</v>
      </c>
      <c r="AY298" s="16">
        <v>0</v>
      </c>
      <c r="AZ298" s="16">
        <v>0</v>
      </c>
      <c r="BA298" s="16">
        <v>1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  <c r="BL298" s="16">
        <v>0</v>
      </c>
      <c r="BM298" s="16"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f t="shared" si="104"/>
        <v>-0.005847760000000007</v>
      </c>
      <c r="BZ298" s="16">
        <f t="shared" si="105"/>
        <v>-2.405594635731625</v>
      </c>
      <c r="CA298" s="1">
        <v>0</v>
      </c>
    </row>
    <row r="299" spans="1:79" ht="25.5">
      <c r="A299" s="35"/>
      <c r="B299" s="20" t="s">
        <v>427</v>
      </c>
      <c r="C299" s="24" t="s">
        <v>420</v>
      </c>
      <c r="D299" s="33">
        <v>0.24309</v>
      </c>
      <c r="E299" s="16">
        <v>0</v>
      </c>
      <c r="F299" s="16">
        <f t="shared" si="92"/>
        <v>0.24309</v>
      </c>
      <c r="G299" s="16">
        <f t="shared" si="93"/>
        <v>0</v>
      </c>
      <c r="H299" s="16">
        <f t="shared" si="94"/>
        <v>0</v>
      </c>
      <c r="I299" s="16">
        <f t="shared" si="95"/>
        <v>0</v>
      </c>
      <c r="J299" s="16">
        <f t="shared" si="96"/>
        <v>0</v>
      </c>
      <c r="K299" s="16">
        <f t="shared" si="97"/>
        <v>1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0.24309</v>
      </c>
      <c r="U299" s="16">
        <v>0</v>
      </c>
      <c r="V299" s="16">
        <v>0</v>
      </c>
      <c r="W299" s="16">
        <v>0</v>
      </c>
      <c r="X299" s="16">
        <v>0</v>
      </c>
      <c r="Y299" s="16">
        <v>1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f t="shared" si="98"/>
        <v>0.24583897</v>
      </c>
      <c r="AP299" s="16">
        <f t="shared" si="99"/>
        <v>0</v>
      </c>
      <c r="AQ299" s="16">
        <f t="shared" si="100"/>
        <v>0</v>
      </c>
      <c r="AR299" s="16">
        <f t="shared" si="101"/>
        <v>0</v>
      </c>
      <c r="AS299" s="16">
        <f t="shared" si="102"/>
        <v>0</v>
      </c>
      <c r="AT299" s="16">
        <f t="shared" si="103"/>
        <v>1</v>
      </c>
      <c r="AU299" s="16">
        <v>0</v>
      </c>
      <c r="AV299" s="16">
        <v>0.24583897</v>
      </c>
      <c r="AW299" s="16">
        <v>0</v>
      </c>
      <c r="AX299" s="16">
        <v>0</v>
      </c>
      <c r="AY299" s="16">
        <v>0</v>
      </c>
      <c r="AZ299" s="16">
        <v>0</v>
      </c>
      <c r="BA299" s="16">
        <v>1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  <c r="BW299" s="16">
        <v>0</v>
      </c>
      <c r="BX299" s="16">
        <v>0</v>
      </c>
      <c r="BY299" s="16">
        <f t="shared" si="104"/>
        <v>0.0027489699999999895</v>
      </c>
      <c r="BZ299" s="16">
        <f t="shared" si="105"/>
        <v>1.1308445431733058</v>
      </c>
      <c r="CA299" s="1">
        <v>0</v>
      </c>
    </row>
    <row r="300" spans="1:79" ht="25.5">
      <c r="A300" s="35"/>
      <c r="B300" s="20" t="s">
        <v>428</v>
      </c>
      <c r="C300" s="24" t="s">
        <v>420</v>
      </c>
      <c r="D300" s="33">
        <v>0.24309</v>
      </c>
      <c r="E300" s="16">
        <v>0</v>
      </c>
      <c r="F300" s="16">
        <f t="shared" si="92"/>
        <v>0.24309</v>
      </c>
      <c r="G300" s="16">
        <f t="shared" si="93"/>
        <v>0</v>
      </c>
      <c r="H300" s="16">
        <f t="shared" si="94"/>
        <v>0</v>
      </c>
      <c r="I300" s="16">
        <f t="shared" si="95"/>
        <v>0</v>
      </c>
      <c r="J300" s="16">
        <f t="shared" si="96"/>
        <v>0</v>
      </c>
      <c r="K300" s="16">
        <f t="shared" si="97"/>
        <v>1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0.24309</v>
      </c>
      <c r="U300" s="16">
        <v>0</v>
      </c>
      <c r="V300" s="16">
        <v>0</v>
      </c>
      <c r="W300" s="16">
        <v>0</v>
      </c>
      <c r="X300" s="16">
        <v>0</v>
      </c>
      <c r="Y300" s="16">
        <v>1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f t="shared" si="98"/>
        <v>0.23268448</v>
      </c>
      <c r="AP300" s="16">
        <f t="shared" si="99"/>
        <v>0</v>
      </c>
      <c r="AQ300" s="16">
        <f t="shared" si="100"/>
        <v>0</v>
      </c>
      <c r="AR300" s="16">
        <f t="shared" si="101"/>
        <v>0</v>
      </c>
      <c r="AS300" s="16">
        <f t="shared" si="102"/>
        <v>0</v>
      </c>
      <c r="AT300" s="16">
        <f t="shared" si="103"/>
        <v>1</v>
      </c>
      <c r="AU300" s="16">
        <v>0</v>
      </c>
      <c r="AV300" s="16">
        <v>0.23268448</v>
      </c>
      <c r="AW300" s="16">
        <v>0</v>
      </c>
      <c r="AX300" s="16">
        <v>0</v>
      </c>
      <c r="AY300" s="16">
        <v>0</v>
      </c>
      <c r="AZ300" s="16">
        <v>0</v>
      </c>
      <c r="BA300" s="16">
        <v>1</v>
      </c>
      <c r="BB300" s="16">
        <v>0</v>
      </c>
      <c r="BC300" s="16">
        <v>0</v>
      </c>
      <c r="BD300" s="16">
        <v>0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16">
        <v>0</v>
      </c>
      <c r="BP300" s="16">
        <v>0</v>
      </c>
      <c r="BQ300" s="16">
        <v>0</v>
      </c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  <c r="BW300" s="16">
        <v>0</v>
      </c>
      <c r="BX300" s="16">
        <v>0</v>
      </c>
      <c r="BY300" s="16">
        <f t="shared" si="104"/>
        <v>-0.010405520000000001</v>
      </c>
      <c r="BZ300" s="16">
        <f t="shared" si="105"/>
        <v>-4.28052161750792</v>
      </c>
      <c r="CA300" s="1">
        <v>0</v>
      </c>
    </row>
    <row r="301" spans="1:79" ht="25.5">
      <c r="A301" s="35"/>
      <c r="B301" s="20" t="s">
        <v>429</v>
      </c>
      <c r="C301" s="24" t="s">
        <v>420</v>
      </c>
      <c r="D301" s="33">
        <v>0.24309</v>
      </c>
      <c r="E301" s="16">
        <v>0</v>
      </c>
      <c r="F301" s="16">
        <f t="shared" si="92"/>
        <v>0.24309</v>
      </c>
      <c r="G301" s="16">
        <f t="shared" si="93"/>
        <v>0</v>
      </c>
      <c r="H301" s="16">
        <f t="shared" si="94"/>
        <v>0</v>
      </c>
      <c r="I301" s="16">
        <f t="shared" si="95"/>
        <v>0</v>
      </c>
      <c r="J301" s="16">
        <f t="shared" si="96"/>
        <v>0</v>
      </c>
      <c r="K301" s="16">
        <f t="shared" si="97"/>
        <v>1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0.24309</v>
      </c>
      <c r="U301" s="16">
        <v>0</v>
      </c>
      <c r="V301" s="16">
        <v>0</v>
      </c>
      <c r="W301" s="16">
        <v>0</v>
      </c>
      <c r="X301" s="16">
        <v>0</v>
      </c>
      <c r="Y301" s="16">
        <v>1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f t="shared" si="98"/>
        <v>0.23687004</v>
      </c>
      <c r="AP301" s="16">
        <f t="shared" si="99"/>
        <v>0</v>
      </c>
      <c r="AQ301" s="16">
        <f t="shared" si="100"/>
        <v>0</v>
      </c>
      <c r="AR301" s="16">
        <f t="shared" si="101"/>
        <v>0</v>
      </c>
      <c r="AS301" s="16">
        <f t="shared" si="102"/>
        <v>0</v>
      </c>
      <c r="AT301" s="16">
        <f t="shared" si="103"/>
        <v>1</v>
      </c>
      <c r="AU301" s="16">
        <v>0</v>
      </c>
      <c r="AV301" s="16">
        <v>0.23687004</v>
      </c>
      <c r="AW301" s="16">
        <v>0</v>
      </c>
      <c r="AX301" s="16">
        <v>0</v>
      </c>
      <c r="AY301" s="16">
        <v>0</v>
      </c>
      <c r="AZ301" s="16">
        <v>0</v>
      </c>
      <c r="BA301" s="16">
        <v>1</v>
      </c>
      <c r="BB301" s="16">
        <v>0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  <c r="BW301" s="16">
        <v>0</v>
      </c>
      <c r="BX301" s="16">
        <v>0</v>
      </c>
      <c r="BY301" s="16">
        <f t="shared" si="104"/>
        <v>-0.006219959999999997</v>
      </c>
      <c r="BZ301" s="16">
        <f t="shared" si="105"/>
        <v>-2.558706651857335</v>
      </c>
      <c r="CA301" s="1">
        <v>0</v>
      </c>
    </row>
    <row r="302" spans="1:79" ht="25.5">
      <c r="A302" s="35"/>
      <c r="B302" s="20" t="s">
        <v>430</v>
      </c>
      <c r="C302" s="24" t="s">
        <v>420</v>
      </c>
      <c r="D302" s="33">
        <v>0.24309</v>
      </c>
      <c r="E302" s="16">
        <v>0</v>
      </c>
      <c r="F302" s="16">
        <f t="shared" si="92"/>
        <v>0.24309</v>
      </c>
      <c r="G302" s="16">
        <f t="shared" si="93"/>
        <v>0</v>
      </c>
      <c r="H302" s="16">
        <f t="shared" si="94"/>
        <v>0</v>
      </c>
      <c r="I302" s="16">
        <f t="shared" si="95"/>
        <v>0</v>
      </c>
      <c r="J302" s="16">
        <f t="shared" si="96"/>
        <v>0</v>
      </c>
      <c r="K302" s="16">
        <f t="shared" si="97"/>
        <v>1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0.24309</v>
      </c>
      <c r="U302" s="16">
        <v>0</v>
      </c>
      <c r="V302" s="16">
        <v>0</v>
      </c>
      <c r="W302" s="16">
        <v>0</v>
      </c>
      <c r="X302" s="16">
        <v>0</v>
      </c>
      <c r="Y302" s="16">
        <v>1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f t="shared" si="98"/>
        <v>0.24519641</v>
      </c>
      <c r="AP302" s="16">
        <f t="shared" si="99"/>
        <v>0</v>
      </c>
      <c r="AQ302" s="16">
        <f t="shared" si="100"/>
        <v>0</v>
      </c>
      <c r="AR302" s="16">
        <f t="shared" si="101"/>
        <v>0</v>
      </c>
      <c r="AS302" s="16">
        <f t="shared" si="102"/>
        <v>0</v>
      </c>
      <c r="AT302" s="16">
        <f t="shared" si="103"/>
        <v>1</v>
      </c>
      <c r="AU302" s="16">
        <v>0</v>
      </c>
      <c r="AV302" s="16">
        <v>0.24519641</v>
      </c>
      <c r="AW302" s="16">
        <v>0</v>
      </c>
      <c r="AX302" s="16">
        <v>0</v>
      </c>
      <c r="AY302" s="16">
        <v>0</v>
      </c>
      <c r="AZ302" s="16">
        <v>0</v>
      </c>
      <c r="BA302" s="16">
        <v>1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  <c r="BW302" s="16">
        <v>0</v>
      </c>
      <c r="BX302" s="16">
        <v>0</v>
      </c>
      <c r="BY302" s="16">
        <f t="shared" si="104"/>
        <v>0.002106410000000003</v>
      </c>
      <c r="BZ302" s="16">
        <f t="shared" si="105"/>
        <v>0.8665144596651458</v>
      </c>
      <c r="CA302" s="1">
        <v>0</v>
      </c>
    </row>
    <row r="303" spans="1:79" ht="25.5">
      <c r="A303" s="35"/>
      <c r="B303" s="20" t="s">
        <v>431</v>
      </c>
      <c r="C303" s="24" t="s">
        <v>420</v>
      </c>
      <c r="D303" s="33">
        <v>0.24309</v>
      </c>
      <c r="E303" s="16">
        <v>0</v>
      </c>
      <c r="F303" s="16">
        <f t="shared" si="92"/>
        <v>0.24309</v>
      </c>
      <c r="G303" s="16">
        <f t="shared" si="93"/>
        <v>0</v>
      </c>
      <c r="H303" s="16">
        <f t="shared" si="94"/>
        <v>0</v>
      </c>
      <c r="I303" s="16">
        <f t="shared" si="95"/>
        <v>0</v>
      </c>
      <c r="J303" s="16">
        <f t="shared" si="96"/>
        <v>0</v>
      </c>
      <c r="K303" s="16">
        <f t="shared" si="97"/>
        <v>1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0.24309</v>
      </c>
      <c r="U303" s="16">
        <v>0</v>
      </c>
      <c r="V303" s="16">
        <v>0</v>
      </c>
      <c r="W303" s="16">
        <v>0</v>
      </c>
      <c r="X303" s="16">
        <v>0</v>
      </c>
      <c r="Y303" s="16">
        <v>1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f t="shared" si="98"/>
        <v>0.23252561</v>
      </c>
      <c r="AP303" s="16">
        <f t="shared" si="99"/>
        <v>0</v>
      </c>
      <c r="AQ303" s="16">
        <f t="shared" si="100"/>
        <v>0</v>
      </c>
      <c r="AR303" s="16">
        <f t="shared" si="101"/>
        <v>0</v>
      </c>
      <c r="AS303" s="16">
        <f t="shared" si="102"/>
        <v>0</v>
      </c>
      <c r="AT303" s="16">
        <f t="shared" si="103"/>
        <v>1</v>
      </c>
      <c r="AU303" s="16">
        <v>0</v>
      </c>
      <c r="AV303" s="16">
        <v>0.23252561</v>
      </c>
      <c r="AW303" s="16">
        <v>0</v>
      </c>
      <c r="AX303" s="16">
        <v>0</v>
      </c>
      <c r="AY303" s="16">
        <v>0</v>
      </c>
      <c r="AZ303" s="16">
        <v>0</v>
      </c>
      <c r="BA303" s="16">
        <v>1</v>
      </c>
      <c r="BB303" s="16">
        <v>0</v>
      </c>
      <c r="BC303" s="16">
        <v>0</v>
      </c>
      <c r="BD303" s="16">
        <v>0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  <c r="BW303" s="16">
        <v>0</v>
      </c>
      <c r="BX303" s="16">
        <v>0</v>
      </c>
      <c r="BY303" s="16">
        <f t="shared" si="104"/>
        <v>-0.010564390000000007</v>
      </c>
      <c r="BZ303" s="16">
        <f t="shared" si="105"/>
        <v>-4.3458760129993035</v>
      </c>
      <c r="CA303" s="1">
        <v>0</v>
      </c>
    </row>
    <row r="304" spans="1:79" ht="25.5">
      <c r="A304" s="35"/>
      <c r="B304" s="20" t="s">
        <v>432</v>
      </c>
      <c r="C304" s="24" t="s">
        <v>420</v>
      </c>
      <c r="D304" s="33">
        <v>0.24309</v>
      </c>
      <c r="E304" s="16">
        <v>0</v>
      </c>
      <c r="F304" s="16">
        <f t="shared" si="92"/>
        <v>0.24309</v>
      </c>
      <c r="G304" s="16">
        <f t="shared" si="93"/>
        <v>0</v>
      </c>
      <c r="H304" s="16">
        <f t="shared" si="94"/>
        <v>0</v>
      </c>
      <c r="I304" s="16">
        <f t="shared" si="95"/>
        <v>0</v>
      </c>
      <c r="J304" s="16">
        <f t="shared" si="96"/>
        <v>0</v>
      </c>
      <c r="K304" s="16">
        <f t="shared" si="97"/>
        <v>1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0.24309</v>
      </c>
      <c r="U304" s="16">
        <v>0</v>
      </c>
      <c r="V304" s="16">
        <v>0</v>
      </c>
      <c r="W304" s="16">
        <v>0</v>
      </c>
      <c r="X304" s="16">
        <v>0</v>
      </c>
      <c r="Y304" s="16">
        <v>1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f t="shared" si="98"/>
        <v>0.23670891</v>
      </c>
      <c r="AP304" s="16">
        <f t="shared" si="99"/>
        <v>0</v>
      </c>
      <c r="AQ304" s="16">
        <f t="shared" si="100"/>
        <v>0</v>
      </c>
      <c r="AR304" s="16">
        <f t="shared" si="101"/>
        <v>0</v>
      </c>
      <c r="AS304" s="16">
        <f t="shared" si="102"/>
        <v>0</v>
      </c>
      <c r="AT304" s="16">
        <f t="shared" si="103"/>
        <v>1</v>
      </c>
      <c r="AU304" s="16">
        <v>0</v>
      </c>
      <c r="AV304" s="16">
        <v>0.23670891</v>
      </c>
      <c r="AW304" s="16">
        <v>0</v>
      </c>
      <c r="AX304" s="16">
        <v>0</v>
      </c>
      <c r="AY304" s="16">
        <v>0</v>
      </c>
      <c r="AZ304" s="16">
        <v>0</v>
      </c>
      <c r="BA304" s="16">
        <v>1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0</v>
      </c>
      <c r="BK304" s="16">
        <v>0</v>
      </c>
      <c r="BL304" s="16">
        <v>0</v>
      </c>
      <c r="BM304" s="16">
        <v>0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  <c r="BW304" s="16">
        <v>0</v>
      </c>
      <c r="BX304" s="16">
        <v>0</v>
      </c>
      <c r="BY304" s="16">
        <f t="shared" si="104"/>
        <v>-0.006381090000000006</v>
      </c>
      <c r="BZ304" s="16">
        <f t="shared" si="105"/>
        <v>-2.624990744168829</v>
      </c>
      <c r="CA304" s="1">
        <v>0</v>
      </c>
    </row>
    <row r="305" spans="1:79" ht="23.25" customHeight="1">
      <c r="A305" s="35"/>
      <c r="B305" s="20" t="s">
        <v>433</v>
      </c>
      <c r="C305" s="24" t="s">
        <v>420</v>
      </c>
      <c r="D305" s="33">
        <v>0.24309</v>
      </c>
      <c r="E305" s="16">
        <v>0</v>
      </c>
      <c r="F305" s="16">
        <f t="shared" si="92"/>
        <v>0.24309</v>
      </c>
      <c r="G305" s="16">
        <f t="shared" si="93"/>
        <v>0</v>
      </c>
      <c r="H305" s="16">
        <f t="shared" si="94"/>
        <v>0</v>
      </c>
      <c r="I305" s="16">
        <f t="shared" si="95"/>
        <v>0</v>
      </c>
      <c r="J305" s="16">
        <f t="shared" si="96"/>
        <v>0</v>
      </c>
      <c r="K305" s="16">
        <f t="shared" si="97"/>
        <v>1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0.24309</v>
      </c>
      <c r="U305" s="16">
        <v>0</v>
      </c>
      <c r="V305" s="16">
        <v>0</v>
      </c>
      <c r="W305" s="16">
        <v>0</v>
      </c>
      <c r="X305" s="16">
        <v>0</v>
      </c>
      <c r="Y305" s="16">
        <v>1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f t="shared" si="98"/>
        <v>0.24519642</v>
      </c>
      <c r="AP305" s="16">
        <f t="shared" si="99"/>
        <v>0</v>
      </c>
      <c r="AQ305" s="16">
        <f t="shared" si="100"/>
        <v>0</v>
      </c>
      <c r="AR305" s="16">
        <f t="shared" si="101"/>
        <v>0</v>
      </c>
      <c r="AS305" s="16">
        <f t="shared" si="102"/>
        <v>0</v>
      </c>
      <c r="AT305" s="16">
        <f t="shared" si="103"/>
        <v>1</v>
      </c>
      <c r="AU305" s="16">
        <v>0</v>
      </c>
      <c r="AV305" s="16">
        <v>0.24519642</v>
      </c>
      <c r="AW305" s="16">
        <v>0</v>
      </c>
      <c r="AX305" s="16">
        <v>0</v>
      </c>
      <c r="AY305" s="16">
        <v>0</v>
      </c>
      <c r="AZ305" s="16">
        <v>0</v>
      </c>
      <c r="BA305" s="16">
        <v>1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0</v>
      </c>
      <c r="BM305" s="16">
        <v>0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  <c r="BW305" s="16">
        <v>0</v>
      </c>
      <c r="BX305" s="16">
        <v>0</v>
      </c>
      <c r="BY305" s="16">
        <f t="shared" si="104"/>
        <v>0.0021064199999999977</v>
      </c>
      <c r="BZ305" s="16">
        <f t="shared" si="105"/>
        <v>0.8665185733678875</v>
      </c>
      <c r="CA305" s="1">
        <v>0</v>
      </c>
    </row>
    <row r="306" spans="1:79" ht="25.5">
      <c r="A306" s="35"/>
      <c r="B306" s="20" t="s">
        <v>434</v>
      </c>
      <c r="C306" s="24" t="s">
        <v>420</v>
      </c>
      <c r="D306" s="33">
        <v>0.24309</v>
      </c>
      <c r="E306" s="16">
        <v>0</v>
      </c>
      <c r="F306" s="16">
        <f t="shared" si="92"/>
        <v>0.24309</v>
      </c>
      <c r="G306" s="16">
        <f t="shared" si="93"/>
        <v>0</v>
      </c>
      <c r="H306" s="16">
        <f t="shared" si="94"/>
        <v>0</v>
      </c>
      <c r="I306" s="16">
        <f t="shared" si="95"/>
        <v>0</v>
      </c>
      <c r="J306" s="16">
        <f t="shared" si="96"/>
        <v>0</v>
      </c>
      <c r="K306" s="16">
        <f t="shared" si="97"/>
        <v>1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0.24309</v>
      </c>
      <c r="U306" s="16">
        <v>0</v>
      </c>
      <c r="V306" s="16">
        <v>0</v>
      </c>
      <c r="W306" s="16">
        <v>0</v>
      </c>
      <c r="X306" s="16">
        <v>0</v>
      </c>
      <c r="Y306" s="16">
        <v>1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f t="shared" si="98"/>
        <v>0.2325256</v>
      </c>
      <c r="AP306" s="16">
        <f t="shared" si="99"/>
        <v>0</v>
      </c>
      <c r="AQ306" s="16">
        <f t="shared" si="100"/>
        <v>0</v>
      </c>
      <c r="AR306" s="16">
        <f t="shared" si="101"/>
        <v>0</v>
      </c>
      <c r="AS306" s="16">
        <f t="shared" si="102"/>
        <v>0</v>
      </c>
      <c r="AT306" s="16">
        <f t="shared" si="103"/>
        <v>1</v>
      </c>
      <c r="AU306" s="16">
        <v>0</v>
      </c>
      <c r="AV306" s="16">
        <v>0.2325256</v>
      </c>
      <c r="AW306" s="16">
        <v>0</v>
      </c>
      <c r="AX306" s="16">
        <v>0</v>
      </c>
      <c r="AY306" s="16">
        <v>0</v>
      </c>
      <c r="AZ306" s="16">
        <v>0</v>
      </c>
      <c r="BA306" s="16">
        <v>1</v>
      </c>
      <c r="BB306" s="16">
        <v>0</v>
      </c>
      <c r="BC306" s="16">
        <v>0</v>
      </c>
      <c r="BD306" s="16">
        <v>0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  <c r="BW306" s="16">
        <v>0</v>
      </c>
      <c r="BX306" s="16">
        <v>0</v>
      </c>
      <c r="BY306" s="16">
        <f t="shared" si="104"/>
        <v>-0.010564400000000002</v>
      </c>
      <c r="BZ306" s="16">
        <f t="shared" si="105"/>
        <v>-4.3458801267020455</v>
      </c>
      <c r="CA306" s="1">
        <v>0</v>
      </c>
    </row>
    <row r="307" spans="1:79" ht="25.5">
      <c r="A307" s="35"/>
      <c r="B307" s="20" t="s">
        <v>435</v>
      </c>
      <c r="C307" s="24" t="s">
        <v>420</v>
      </c>
      <c r="D307" s="33">
        <v>0.24309</v>
      </c>
      <c r="E307" s="16">
        <v>0</v>
      </c>
      <c r="F307" s="16">
        <f t="shared" si="92"/>
        <v>0.24309</v>
      </c>
      <c r="G307" s="16">
        <f t="shared" si="93"/>
        <v>0</v>
      </c>
      <c r="H307" s="16">
        <f t="shared" si="94"/>
        <v>0</v>
      </c>
      <c r="I307" s="16">
        <f t="shared" si="95"/>
        <v>0</v>
      </c>
      <c r="J307" s="16">
        <f t="shared" si="96"/>
        <v>0</v>
      </c>
      <c r="K307" s="16">
        <f t="shared" si="97"/>
        <v>1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0.24309</v>
      </c>
      <c r="U307" s="16">
        <v>0</v>
      </c>
      <c r="V307" s="16">
        <v>0</v>
      </c>
      <c r="W307" s="16">
        <v>0</v>
      </c>
      <c r="X307" s="16">
        <v>0</v>
      </c>
      <c r="Y307" s="16">
        <v>1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f t="shared" si="98"/>
        <v>0.23670891</v>
      </c>
      <c r="AP307" s="16">
        <f t="shared" si="99"/>
        <v>0</v>
      </c>
      <c r="AQ307" s="16">
        <f t="shared" si="100"/>
        <v>0</v>
      </c>
      <c r="AR307" s="16">
        <f t="shared" si="101"/>
        <v>0</v>
      </c>
      <c r="AS307" s="16">
        <f t="shared" si="102"/>
        <v>0</v>
      </c>
      <c r="AT307" s="16">
        <f t="shared" si="103"/>
        <v>1</v>
      </c>
      <c r="AU307" s="16">
        <v>0</v>
      </c>
      <c r="AV307" s="16">
        <v>0.23670891</v>
      </c>
      <c r="AW307" s="16">
        <v>0</v>
      </c>
      <c r="AX307" s="16">
        <v>0</v>
      </c>
      <c r="AY307" s="16">
        <v>0</v>
      </c>
      <c r="AZ307" s="16">
        <v>0</v>
      </c>
      <c r="BA307" s="16">
        <v>1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  <c r="BW307" s="16">
        <v>0</v>
      </c>
      <c r="BX307" s="16">
        <v>0</v>
      </c>
      <c r="BY307" s="16">
        <f t="shared" si="104"/>
        <v>-0.006381090000000006</v>
      </c>
      <c r="BZ307" s="16">
        <f t="shared" si="105"/>
        <v>-2.624990744168829</v>
      </c>
      <c r="CA307" s="1">
        <v>0</v>
      </c>
    </row>
    <row r="308" spans="1:79" ht="25.5">
      <c r="A308" s="35"/>
      <c r="B308" s="20" t="s">
        <v>436</v>
      </c>
      <c r="C308" s="24" t="s">
        <v>420</v>
      </c>
      <c r="D308" s="33">
        <v>0.24309</v>
      </c>
      <c r="E308" s="16">
        <v>0</v>
      </c>
      <c r="F308" s="16">
        <f t="shared" si="92"/>
        <v>0.24309</v>
      </c>
      <c r="G308" s="16">
        <f t="shared" si="93"/>
        <v>0</v>
      </c>
      <c r="H308" s="16">
        <f t="shared" si="94"/>
        <v>0</v>
      </c>
      <c r="I308" s="16">
        <f t="shared" si="95"/>
        <v>0</v>
      </c>
      <c r="J308" s="16">
        <f t="shared" si="96"/>
        <v>0</v>
      </c>
      <c r="K308" s="16">
        <f t="shared" si="97"/>
        <v>1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0.24309</v>
      </c>
      <c r="U308" s="16">
        <v>0</v>
      </c>
      <c r="V308" s="16">
        <v>0</v>
      </c>
      <c r="W308" s="16">
        <v>0</v>
      </c>
      <c r="X308" s="16">
        <v>0</v>
      </c>
      <c r="Y308" s="16">
        <v>1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f t="shared" si="98"/>
        <v>0.2451964</v>
      </c>
      <c r="AP308" s="16">
        <f t="shared" si="99"/>
        <v>0</v>
      </c>
      <c r="AQ308" s="16">
        <f t="shared" si="100"/>
        <v>0</v>
      </c>
      <c r="AR308" s="16">
        <f t="shared" si="101"/>
        <v>0</v>
      </c>
      <c r="AS308" s="16">
        <f t="shared" si="102"/>
        <v>0</v>
      </c>
      <c r="AT308" s="16">
        <f t="shared" si="103"/>
        <v>1</v>
      </c>
      <c r="AU308" s="16">
        <v>0</v>
      </c>
      <c r="AV308" s="16">
        <v>0.2451964</v>
      </c>
      <c r="AW308" s="16">
        <v>0</v>
      </c>
      <c r="AX308" s="16">
        <v>0</v>
      </c>
      <c r="AY308" s="16">
        <v>0</v>
      </c>
      <c r="AZ308" s="16">
        <v>0</v>
      </c>
      <c r="BA308" s="16">
        <v>1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  <c r="BW308" s="16">
        <v>0</v>
      </c>
      <c r="BX308" s="16">
        <v>0</v>
      </c>
      <c r="BY308" s="16">
        <f t="shared" si="104"/>
        <v>0.0021064000000000083</v>
      </c>
      <c r="BZ308" s="16">
        <f t="shared" si="105"/>
        <v>0.8665103459624043</v>
      </c>
      <c r="CA308" s="1">
        <v>0</v>
      </c>
    </row>
    <row r="309" spans="1:79" ht="25.5">
      <c r="A309" s="35"/>
      <c r="B309" s="20" t="s">
        <v>437</v>
      </c>
      <c r="C309" s="24" t="s">
        <v>420</v>
      </c>
      <c r="D309" s="33">
        <v>0.24309</v>
      </c>
      <c r="E309" s="16">
        <v>0</v>
      </c>
      <c r="F309" s="16">
        <f t="shared" si="92"/>
        <v>0.24309</v>
      </c>
      <c r="G309" s="16">
        <f t="shared" si="93"/>
        <v>0</v>
      </c>
      <c r="H309" s="16">
        <f t="shared" si="94"/>
        <v>0</v>
      </c>
      <c r="I309" s="16">
        <f t="shared" si="95"/>
        <v>0</v>
      </c>
      <c r="J309" s="16">
        <f t="shared" si="96"/>
        <v>0</v>
      </c>
      <c r="K309" s="16">
        <f t="shared" si="97"/>
        <v>1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0.24309</v>
      </c>
      <c r="U309" s="16">
        <v>0</v>
      </c>
      <c r="V309" s="16">
        <v>0</v>
      </c>
      <c r="W309" s="16">
        <v>0</v>
      </c>
      <c r="X309" s="16">
        <v>0</v>
      </c>
      <c r="Y309" s="16">
        <v>1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f t="shared" si="98"/>
        <v>0.23291569</v>
      </c>
      <c r="AP309" s="16">
        <f t="shared" si="99"/>
        <v>0</v>
      </c>
      <c r="AQ309" s="16">
        <f t="shared" si="100"/>
        <v>0</v>
      </c>
      <c r="AR309" s="16">
        <f t="shared" si="101"/>
        <v>0</v>
      </c>
      <c r="AS309" s="16">
        <f t="shared" si="102"/>
        <v>0</v>
      </c>
      <c r="AT309" s="16">
        <f t="shared" si="103"/>
        <v>1</v>
      </c>
      <c r="AU309" s="16">
        <v>0</v>
      </c>
      <c r="AV309" s="16">
        <v>0.23291569</v>
      </c>
      <c r="AW309" s="16">
        <v>0</v>
      </c>
      <c r="AX309" s="16">
        <v>0</v>
      </c>
      <c r="AY309" s="16">
        <v>0</v>
      </c>
      <c r="AZ309" s="16">
        <v>0</v>
      </c>
      <c r="BA309" s="16">
        <v>1</v>
      </c>
      <c r="BB309" s="16">
        <v>0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  <c r="BW309" s="16">
        <v>0</v>
      </c>
      <c r="BX309" s="16">
        <v>0</v>
      </c>
      <c r="BY309" s="16">
        <f t="shared" si="104"/>
        <v>-0.010174309999999992</v>
      </c>
      <c r="BZ309" s="16">
        <f t="shared" si="105"/>
        <v>-4.185408696367597</v>
      </c>
      <c r="CA309" s="1">
        <v>0</v>
      </c>
    </row>
    <row r="310" spans="1:79" ht="25.5">
      <c r="A310" s="35"/>
      <c r="B310" s="20" t="s">
        <v>438</v>
      </c>
      <c r="C310" s="24" t="s">
        <v>420</v>
      </c>
      <c r="D310" s="33">
        <v>0.24309</v>
      </c>
      <c r="E310" s="16">
        <v>0</v>
      </c>
      <c r="F310" s="16">
        <f t="shared" si="92"/>
        <v>0.24309</v>
      </c>
      <c r="G310" s="16">
        <f t="shared" si="93"/>
        <v>0</v>
      </c>
      <c r="H310" s="16">
        <f t="shared" si="94"/>
        <v>0</v>
      </c>
      <c r="I310" s="16">
        <f t="shared" si="95"/>
        <v>0</v>
      </c>
      <c r="J310" s="16">
        <f t="shared" si="96"/>
        <v>0</v>
      </c>
      <c r="K310" s="16">
        <f t="shared" si="97"/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0.24309</v>
      </c>
      <c r="U310" s="16">
        <v>0</v>
      </c>
      <c r="V310" s="16">
        <v>0</v>
      </c>
      <c r="W310" s="16">
        <v>0</v>
      </c>
      <c r="X310" s="16">
        <v>0</v>
      </c>
      <c r="Y310" s="16">
        <v>1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f t="shared" si="98"/>
        <v>0.2325256</v>
      </c>
      <c r="AP310" s="16">
        <f t="shared" si="99"/>
        <v>0</v>
      </c>
      <c r="AQ310" s="16">
        <f t="shared" si="100"/>
        <v>0</v>
      </c>
      <c r="AR310" s="16">
        <f t="shared" si="101"/>
        <v>0</v>
      </c>
      <c r="AS310" s="16">
        <f t="shared" si="102"/>
        <v>0</v>
      </c>
      <c r="AT310" s="16">
        <f t="shared" si="103"/>
        <v>1</v>
      </c>
      <c r="AU310" s="16">
        <v>0</v>
      </c>
      <c r="AV310" s="16">
        <v>0.2325256</v>
      </c>
      <c r="AW310" s="16">
        <v>0</v>
      </c>
      <c r="AX310" s="16">
        <v>0</v>
      </c>
      <c r="AY310" s="16">
        <v>0</v>
      </c>
      <c r="AZ310" s="16">
        <v>0</v>
      </c>
      <c r="BA310" s="16">
        <v>1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0</v>
      </c>
      <c r="BH310" s="16">
        <v>0</v>
      </c>
      <c r="BI310" s="16">
        <v>0</v>
      </c>
      <c r="BJ310" s="16">
        <v>0</v>
      </c>
      <c r="BK310" s="16">
        <v>0</v>
      </c>
      <c r="BL310" s="16">
        <v>0</v>
      </c>
      <c r="BM310" s="16">
        <v>0</v>
      </c>
      <c r="BN310" s="16">
        <v>0</v>
      </c>
      <c r="BO310" s="16">
        <v>0</v>
      </c>
      <c r="BP310" s="16">
        <v>0</v>
      </c>
      <c r="BQ310" s="16">
        <v>0</v>
      </c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  <c r="BW310" s="16">
        <v>0</v>
      </c>
      <c r="BX310" s="16">
        <v>0</v>
      </c>
      <c r="BY310" s="16">
        <f t="shared" si="104"/>
        <v>-0.010564400000000002</v>
      </c>
      <c r="BZ310" s="16">
        <f t="shared" si="105"/>
        <v>-4.3458801267020455</v>
      </c>
      <c r="CA310" s="1">
        <v>0</v>
      </c>
    </row>
    <row r="311" spans="1:79" ht="25.5">
      <c r="A311" s="35"/>
      <c r="B311" s="20" t="s">
        <v>439</v>
      </c>
      <c r="C311" s="24" t="s">
        <v>420</v>
      </c>
      <c r="D311" s="33">
        <v>0.24309</v>
      </c>
      <c r="E311" s="16">
        <v>0</v>
      </c>
      <c r="F311" s="16">
        <f t="shared" si="92"/>
        <v>0.24309</v>
      </c>
      <c r="G311" s="16">
        <f t="shared" si="93"/>
        <v>0</v>
      </c>
      <c r="H311" s="16">
        <f t="shared" si="94"/>
        <v>0</v>
      </c>
      <c r="I311" s="16">
        <f t="shared" si="95"/>
        <v>0</v>
      </c>
      <c r="J311" s="16">
        <f t="shared" si="96"/>
        <v>0</v>
      </c>
      <c r="K311" s="16">
        <f t="shared" si="97"/>
        <v>1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0.24309</v>
      </c>
      <c r="U311" s="16">
        <v>0</v>
      </c>
      <c r="V311" s="16">
        <v>0</v>
      </c>
      <c r="W311" s="16">
        <v>0</v>
      </c>
      <c r="X311" s="16">
        <v>0</v>
      </c>
      <c r="Y311" s="16">
        <v>1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f t="shared" si="98"/>
        <v>0.23252561</v>
      </c>
      <c r="AP311" s="16">
        <f t="shared" si="99"/>
        <v>0</v>
      </c>
      <c r="AQ311" s="16">
        <f t="shared" si="100"/>
        <v>0</v>
      </c>
      <c r="AR311" s="16">
        <f t="shared" si="101"/>
        <v>0</v>
      </c>
      <c r="AS311" s="16">
        <f t="shared" si="102"/>
        <v>0</v>
      </c>
      <c r="AT311" s="16">
        <f t="shared" si="103"/>
        <v>1</v>
      </c>
      <c r="AU311" s="16">
        <v>0</v>
      </c>
      <c r="AV311" s="16">
        <v>0.23252561</v>
      </c>
      <c r="AW311" s="16">
        <v>0</v>
      </c>
      <c r="AX311" s="16">
        <v>0</v>
      </c>
      <c r="AY311" s="16">
        <v>0</v>
      </c>
      <c r="AZ311" s="16">
        <v>0</v>
      </c>
      <c r="BA311" s="16">
        <v>1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  <c r="BW311" s="16">
        <v>0</v>
      </c>
      <c r="BX311" s="16">
        <v>0</v>
      </c>
      <c r="BY311" s="16">
        <f t="shared" si="104"/>
        <v>-0.010564390000000007</v>
      </c>
      <c r="BZ311" s="16">
        <f t="shared" si="105"/>
        <v>-4.3458760129993035</v>
      </c>
      <c r="CA311" s="1">
        <v>0</v>
      </c>
    </row>
    <row r="312" spans="1:79" ht="25.5">
      <c r="A312" s="35"/>
      <c r="B312" s="20" t="s">
        <v>440</v>
      </c>
      <c r="C312" s="24" t="s">
        <v>420</v>
      </c>
      <c r="D312" s="33">
        <v>0.24309</v>
      </c>
      <c r="E312" s="16">
        <v>0</v>
      </c>
      <c r="F312" s="16">
        <f t="shared" si="92"/>
        <v>0.24309</v>
      </c>
      <c r="G312" s="16">
        <f t="shared" si="93"/>
        <v>0</v>
      </c>
      <c r="H312" s="16">
        <f t="shared" si="94"/>
        <v>0</v>
      </c>
      <c r="I312" s="16">
        <f t="shared" si="95"/>
        <v>0</v>
      </c>
      <c r="J312" s="16">
        <f t="shared" si="96"/>
        <v>0</v>
      </c>
      <c r="K312" s="16">
        <f t="shared" si="97"/>
        <v>1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0.24309</v>
      </c>
      <c r="U312" s="16">
        <v>0</v>
      </c>
      <c r="V312" s="16">
        <v>0</v>
      </c>
      <c r="W312" s="16">
        <v>0</v>
      </c>
      <c r="X312" s="16">
        <v>0</v>
      </c>
      <c r="Y312" s="16">
        <v>1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f t="shared" si="98"/>
        <v>0.23252561</v>
      </c>
      <c r="AP312" s="16">
        <f t="shared" si="99"/>
        <v>0</v>
      </c>
      <c r="AQ312" s="16">
        <f t="shared" si="100"/>
        <v>0</v>
      </c>
      <c r="AR312" s="16">
        <f t="shared" si="101"/>
        <v>0</v>
      </c>
      <c r="AS312" s="16">
        <f t="shared" si="102"/>
        <v>0</v>
      </c>
      <c r="AT312" s="16">
        <f t="shared" si="103"/>
        <v>1</v>
      </c>
      <c r="AU312" s="16">
        <v>0</v>
      </c>
      <c r="AV312" s="16">
        <v>0.23252561</v>
      </c>
      <c r="AW312" s="16">
        <v>0</v>
      </c>
      <c r="AX312" s="16">
        <v>0</v>
      </c>
      <c r="AY312" s="16">
        <v>0</v>
      </c>
      <c r="AZ312" s="16">
        <v>0</v>
      </c>
      <c r="BA312" s="16">
        <v>1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</v>
      </c>
      <c r="BK312" s="16">
        <v>0</v>
      </c>
      <c r="BL312" s="16">
        <v>0</v>
      </c>
      <c r="BM312" s="16">
        <v>0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  <c r="BW312" s="16">
        <v>0</v>
      </c>
      <c r="BX312" s="16">
        <v>0</v>
      </c>
      <c r="BY312" s="16">
        <f t="shared" si="104"/>
        <v>-0.010564390000000007</v>
      </c>
      <c r="BZ312" s="16">
        <f t="shared" si="105"/>
        <v>-4.3458760129993035</v>
      </c>
      <c r="CA312" s="1">
        <v>0</v>
      </c>
    </row>
    <row r="313" spans="1:79" ht="25.5">
      <c r="A313" s="35"/>
      <c r="B313" s="20" t="s">
        <v>441</v>
      </c>
      <c r="C313" s="24" t="s">
        <v>420</v>
      </c>
      <c r="D313" s="33">
        <v>0.24309</v>
      </c>
      <c r="E313" s="16">
        <v>0</v>
      </c>
      <c r="F313" s="16">
        <f t="shared" si="92"/>
        <v>0.24309</v>
      </c>
      <c r="G313" s="16">
        <f t="shared" si="93"/>
        <v>0</v>
      </c>
      <c r="H313" s="16">
        <f t="shared" si="94"/>
        <v>0</v>
      </c>
      <c r="I313" s="16">
        <f t="shared" si="95"/>
        <v>0</v>
      </c>
      <c r="J313" s="16">
        <f t="shared" si="96"/>
        <v>0</v>
      </c>
      <c r="K313" s="16">
        <f t="shared" si="97"/>
        <v>1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0.24309</v>
      </c>
      <c r="U313" s="16">
        <v>0</v>
      </c>
      <c r="V313" s="16">
        <v>0</v>
      </c>
      <c r="W313" s="16">
        <v>0</v>
      </c>
      <c r="X313" s="16">
        <v>0</v>
      </c>
      <c r="Y313" s="16">
        <v>1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f t="shared" si="98"/>
        <v>0.23252561</v>
      </c>
      <c r="AP313" s="16">
        <f t="shared" si="99"/>
        <v>0</v>
      </c>
      <c r="AQ313" s="16">
        <f t="shared" si="100"/>
        <v>0</v>
      </c>
      <c r="AR313" s="16">
        <f t="shared" si="101"/>
        <v>0</v>
      </c>
      <c r="AS313" s="16">
        <f t="shared" si="102"/>
        <v>0</v>
      </c>
      <c r="AT313" s="16">
        <f t="shared" si="103"/>
        <v>1</v>
      </c>
      <c r="AU313" s="16">
        <v>0</v>
      </c>
      <c r="AV313" s="16">
        <v>0.23252561</v>
      </c>
      <c r="AW313" s="16">
        <v>0</v>
      </c>
      <c r="AX313" s="16">
        <v>0</v>
      </c>
      <c r="AY313" s="16">
        <v>0</v>
      </c>
      <c r="AZ313" s="16">
        <v>0</v>
      </c>
      <c r="BA313" s="16">
        <v>1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</v>
      </c>
      <c r="BK313" s="16">
        <v>0</v>
      </c>
      <c r="BL313" s="16">
        <v>0</v>
      </c>
      <c r="BM313" s="16">
        <v>0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  <c r="BW313" s="16">
        <v>0</v>
      </c>
      <c r="BX313" s="16">
        <v>0</v>
      </c>
      <c r="BY313" s="16">
        <f t="shared" si="104"/>
        <v>-0.010564390000000007</v>
      </c>
      <c r="BZ313" s="16">
        <f t="shared" si="105"/>
        <v>-4.3458760129993035</v>
      </c>
      <c r="CA313" s="1">
        <v>0</v>
      </c>
    </row>
    <row r="314" spans="1:79" ht="25.5">
      <c r="A314" s="35"/>
      <c r="B314" s="20" t="s">
        <v>442</v>
      </c>
      <c r="C314" s="24" t="s">
        <v>420</v>
      </c>
      <c r="D314" s="33">
        <v>0.24309</v>
      </c>
      <c r="E314" s="16">
        <v>0</v>
      </c>
      <c r="F314" s="16">
        <f t="shared" si="92"/>
        <v>0.24309</v>
      </c>
      <c r="G314" s="16">
        <f t="shared" si="93"/>
        <v>0</v>
      </c>
      <c r="H314" s="16">
        <f t="shared" si="94"/>
        <v>0</v>
      </c>
      <c r="I314" s="16">
        <f t="shared" si="95"/>
        <v>0</v>
      </c>
      <c r="J314" s="16">
        <f t="shared" si="96"/>
        <v>0</v>
      </c>
      <c r="K314" s="16">
        <f t="shared" si="97"/>
        <v>1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0.24309</v>
      </c>
      <c r="U314" s="16">
        <v>0</v>
      </c>
      <c r="V314" s="16">
        <v>0</v>
      </c>
      <c r="W314" s="16">
        <v>0</v>
      </c>
      <c r="X314" s="16">
        <v>0</v>
      </c>
      <c r="Y314" s="16">
        <v>1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f t="shared" si="98"/>
        <v>0.23252561</v>
      </c>
      <c r="AP314" s="16">
        <f t="shared" si="99"/>
        <v>0</v>
      </c>
      <c r="AQ314" s="16">
        <f t="shared" si="100"/>
        <v>0</v>
      </c>
      <c r="AR314" s="16">
        <f t="shared" si="101"/>
        <v>0</v>
      </c>
      <c r="AS314" s="16">
        <f t="shared" si="102"/>
        <v>0</v>
      </c>
      <c r="AT314" s="16">
        <f t="shared" si="103"/>
        <v>1</v>
      </c>
      <c r="AU314" s="16">
        <v>0</v>
      </c>
      <c r="AV314" s="16">
        <v>0.23252561</v>
      </c>
      <c r="AW314" s="16">
        <v>0</v>
      </c>
      <c r="AX314" s="16">
        <v>0</v>
      </c>
      <c r="AY314" s="16">
        <v>0</v>
      </c>
      <c r="AZ314" s="16">
        <v>0</v>
      </c>
      <c r="BA314" s="16">
        <v>1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  <c r="BW314" s="16">
        <v>0</v>
      </c>
      <c r="BX314" s="16">
        <v>0</v>
      </c>
      <c r="BY314" s="16">
        <f t="shared" si="104"/>
        <v>-0.010564390000000007</v>
      </c>
      <c r="BZ314" s="16">
        <f t="shared" si="105"/>
        <v>-4.3458760129993035</v>
      </c>
      <c r="CA314" s="1">
        <v>0</v>
      </c>
    </row>
    <row r="315" spans="1:79" ht="25.5">
      <c r="A315" s="35"/>
      <c r="B315" s="20" t="s">
        <v>443</v>
      </c>
      <c r="C315" s="24" t="s">
        <v>420</v>
      </c>
      <c r="D315" s="33">
        <v>0.24309</v>
      </c>
      <c r="E315" s="16">
        <v>0</v>
      </c>
      <c r="F315" s="16">
        <f t="shared" si="92"/>
        <v>0.24309</v>
      </c>
      <c r="G315" s="16">
        <f t="shared" si="93"/>
        <v>0</v>
      </c>
      <c r="H315" s="16">
        <f t="shared" si="94"/>
        <v>0</v>
      </c>
      <c r="I315" s="16">
        <f t="shared" si="95"/>
        <v>0</v>
      </c>
      <c r="J315" s="16">
        <f t="shared" si="96"/>
        <v>0</v>
      </c>
      <c r="K315" s="16">
        <f t="shared" si="97"/>
        <v>1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0.24309</v>
      </c>
      <c r="U315" s="16">
        <v>0</v>
      </c>
      <c r="V315" s="16">
        <v>0</v>
      </c>
      <c r="W315" s="16">
        <v>0</v>
      </c>
      <c r="X315" s="16">
        <v>0</v>
      </c>
      <c r="Y315" s="16">
        <v>1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f t="shared" si="98"/>
        <v>0.23252561</v>
      </c>
      <c r="AP315" s="16">
        <f t="shared" si="99"/>
        <v>0</v>
      </c>
      <c r="AQ315" s="16">
        <f t="shared" si="100"/>
        <v>0</v>
      </c>
      <c r="AR315" s="16">
        <f t="shared" si="101"/>
        <v>0</v>
      </c>
      <c r="AS315" s="16">
        <f t="shared" si="102"/>
        <v>0</v>
      </c>
      <c r="AT315" s="16">
        <f t="shared" si="103"/>
        <v>1</v>
      </c>
      <c r="AU315" s="16">
        <v>0</v>
      </c>
      <c r="AV315" s="16">
        <v>0.23252561</v>
      </c>
      <c r="AW315" s="16">
        <v>0</v>
      </c>
      <c r="AX315" s="16">
        <v>0</v>
      </c>
      <c r="AY315" s="16">
        <v>0</v>
      </c>
      <c r="AZ315" s="16">
        <v>0</v>
      </c>
      <c r="BA315" s="16">
        <v>1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  <c r="BW315" s="16">
        <v>0</v>
      </c>
      <c r="BX315" s="16">
        <v>0</v>
      </c>
      <c r="BY315" s="16">
        <f t="shared" si="104"/>
        <v>-0.010564390000000007</v>
      </c>
      <c r="BZ315" s="16">
        <f t="shared" si="105"/>
        <v>-4.3458760129993035</v>
      </c>
      <c r="CA315" s="1">
        <v>0</v>
      </c>
    </row>
    <row r="316" spans="1:79" ht="38.25">
      <c r="A316" s="35"/>
      <c r="B316" s="20" t="s">
        <v>444</v>
      </c>
      <c r="C316" s="24" t="s">
        <v>420</v>
      </c>
      <c r="D316" s="33">
        <v>18.89154338996358</v>
      </c>
      <c r="E316" s="16">
        <v>0</v>
      </c>
      <c r="F316" s="16">
        <f t="shared" si="92"/>
        <v>0</v>
      </c>
      <c r="G316" s="16">
        <f t="shared" si="93"/>
        <v>0</v>
      </c>
      <c r="H316" s="16">
        <f t="shared" si="94"/>
        <v>0</v>
      </c>
      <c r="I316" s="16">
        <f t="shared" si="95"/>
        <v>0</v>
      </c>
      <c r="J316" s="16">
        <f t="shared" si="96"/>
        <v>0</v>
      </c>
      <c r="K316" s="16">
        <f t="shared" si="97"/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f t="shared" si="98"/>
        <v>0</v>
      </c>
      <c r="AP316" s="16">
        <f t="shared" si="99"/>
        <v>0</v>
      </c>
      <c r="AQ316" s="16">
        <f t="shared" si="100"/>
        <v>0</v>
      </c>
      <c r="AR316" s="16">
        <f t="shared" si="101"/>
        <v>0</v>
      </c>
      <c r="AS316" s="16">
        <f t="shared" si="102"/>
        <v>0</v>
      </c>
      <c r="AT316" s="16">
        <f t="shared" si="103"/>
        <v>0</v>
      </c>
      <c r="AU316" s="16">
        <v>0</v>
      </c>
      <c r="AV316" s="16">
        <v>0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0</v>
      </c>
      <c r="BL316" s="16">
        <v>0</v>
      </c>
      <c r="BM316" s="16">
        <v>0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  <c r="BW316" s="16">
        <v>0</v>
      </c>
      <c r="BX316" s="16">
        <v>0</v>
      </c>
      <c r="BY316" s="16">
        <f t="shared" si="104"/>
        <v>0</v>
      </c>
      <c r="BZ316" s="16">
        <v>0</v>
      </c>
      <c r="CA316" s="1">
        <v>0</v>
      </c>
    </row>
    <row r="317" spans="1:79" ht="13.5">
      <c r="A317" s="35"/>
      <c r="B317" s="19" t="s">
        <v>223</v>
      </c>
      <c r="C317" s="24"/>
      <c r="D317" s="33">
        <v>0</v>
      </c>
      <c r="E317" s="16">
        <v>0</v>
      </c>
      <c r="F317" s="16">
        <f t="shared" si="92"/>
        <v>0</v>
      </c>
      <c r="G317" s="16">
        <f t="shared" si="93"/>
        <v>0</v>
      </c>
      <c r="H317" s="16">
        <f t="shared" si="94"/>
        <v>0</v>
      </c>
      <c r="I317" s="16">
        <f t="shared" si="95"/>
        <v>0</v>
      </c>
      <c r="J317" s="16">
        <f t="shared" si="96"/>
        <v>0</v>
      </c>
      <c r="K317" s="16">
        <f t="shared" si="97"/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f t="shared" si="98"/>
        <v>0</v>
      </c>
      <c r="AP317" s="16">
        <f t="shared" si="99"/>
        <v>0</v>
      </c>
      <c r="AQ317" s="16">
        <f t="shared" si="100"/>
        <v>0</v>
      </c>
      <c r="AR317" s="16">
        <f t="shared" si="101"/>
        <v>0</v>
      </c>
      <c r="AS317" s="16">
        <f t="shared" si="102"/>
        <v>0</v>
      </c>
      <c r="AT317" s="16">
        <f t="shared" si="103"/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  <c r="BW317" s="16">
        <v>0</v>
      </c>
      <c r="BX317" s="16">
        <v>0</v>
      </c>
      <c r="BY317" s="16">
        <f t="shared" si="104"/>
        <v>0</v>
      </c>
      <c r="BZ317" s="16">
        <v>0</v>
      </c>
      <c r="CA317" s="1">
        <v>0</v>
      </c>
    </row>
    <row r="318" spans="1:79" ht="38.25">
      <c r="A318" s="35"/>
      <c r="B318" s="20" t="s">
        <v>445</v>
      </c>
      <c r="C318" s="24" t="s">
        <v>420</v>
      </c>
      <c r="D318" s="33">
        <v>0.802688</v>
      </c>
      <c r="E318" s="16">
        <v>0</v>
      </c>
      <c r="F318" s="16">
        <f t="shared" si="92"/>
        <v>0</v>
      </c>
      <c r="G318" s="16">
        <f t="shared" si="93"/>
        <v>0</v>
      </c>
      <c r="H318" s="16">
        <f t="shared" si="94"/>
        <v>0</v>
      </c>
      <c r="I318" s="16">
        <f t="shared" si="95"/>
        <v>0</v>
      </c>
      <c r="J318" s="16">
        <f t="shared" si="96"/>
        <v>0</v>
      </c>
      <c r="K318" s="16">
        <f t="shared" si="97"/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f t="shared" si="98"/>
        <v>0</v>
      </c>
      <c r="AP318" s="16">
        <f t="shared" si="99"/>
        <v>0</v>
      </c>
      <c r="AQ318" s="16">
        <f t="shared" si="100"/>
        <v>0</v>
      </c>
      <c r="AR318" s="16">
        <f t="shared" si="101"/>
        <v>0</v>
      </c>
      <c r="AS318" s="16">
        <f t="shared" si="102"/>
        <v>0</v>
      </c>
      <c r="AT318" s="16">
        <f t="shared" si="103"/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  <c r="BW318" s="16">
        <v>0</v>
      </c>
      <c r="BX318" s="16">
        <v>0</v>
      </c>
      <c r="BY318" s="16">
        <f t="shared" si="104"/>
        <v>0</v>
      </c>
      <c r="BZ318" s="16">
        <v>0</v>
      </c>
      <c r="CA318" s="1">
        <v>0</v>
      </c>
    </row>
    <row r="319" spans="1:79" ht="13.5">
      <c r="A319" s="35"/>
      <c r="B319" s="19" t="s">
        <v>229</v>
      </c>
      <c r="C319" s="24"/>
      <c r="D319" s="33">
        <v>0</v>
      </c>
      <c r="E319" s="16">
        <v>0</v>
      </c>
      <c r="F319" s="16">
        <f t="shared" si="92"/>
        <v>0</v>
      </c>
      <c r="G319" s="16">
        <f t="shared" si="93"/>
        <v>0</v>
      </c>
      <c r="H319" s="16">
        <f t="shared" si="94"/>
        <v>0</v>
      </c>
      <c r="I319" s="16">
        <f t="shared" si="95"/>
        <v>0</v>
      </c>
      <c r="J319" s="16">
        <f t="shared" si="96"/>
        <v>0</v>
      </c>
      <c r="K319" s="16">
        <f t="shared" si="97"/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f t="shared" si="98"/>
        <v>0</v>
      </c>
      <c r="AP319" s="16">
        <f t="shared" si="99"/>
        <v>0</v>
      </c>
      <c r="AQ319" s="16">
        <f t="shared" si="100"/>
        <v>0</v>
      </c>
      <c r="AR319" s="16">
        <f t="shared" si="101"/>
        <v>0</v>
      </c>
      <c r="AS319" s="16">
        <f t="shared" si="102"/>
        <v>0</v>
      </c>
      <c r="AT319" s="16">
        <f t="shared" si="103"/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  <c r="BW319" s="16">
        <v>0</v>
      </c>
      <c r="BX319" s="16">
        <v>0</v>
      </c>
      <c r="BY319" s="16">
        <f t="shared" si="104"/>
        <v>0</v>
      </c>
      <c r="BZ319" s="16">
        <v>0</v>
      </c>
      <c r="CA319" s="1">
        <v>0</v>
      </c>
    </row>
    <row r="320" spans="1:79" ht="25.5">
      <c r="A320" s="35"/>
      <c r="B320" s="20" t="s">
        <v>446</v>
      </c>
      <c r="C320" s="24" t="s">
        <v>420</v>
      </c>
      <c r="D320" s="33">
        <v>0.24309</v>
      </c>
      <c r="E320" s="16">
        <v>0</v>
      </c>
      <c r="F320" s="16">
        <f t="shared" si="92"/>
        <v>0.24309</v>
      </c>
      <c r="G320" s="16">
        <f t="shared" si="93"/>
        <v>0</v>
      </c>
      <c r="H320" s="16">
        <f t="shared" si="94"/>
        <v>0</v>
      </c>
      <c r="I320" s="16">
        <f t="shared" si="95"/>
        <v>0</v>
      </c>
      <c r="J320" s="16">
        <f t="shared" si="96"/>
        <v>0</v>
      </c>
      <c r="K320" s="16">
        <f t="shared" si="97"/>
        <v>1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0.24309</v>
      </c>
      <c r="U320" s="16">
        <v>0</v>
      </c>
      <c r="V320" s="16">
        <v>0</v>
      </c>
      <c r="W320" s="16">
        <v>0</v>
      </c>
      <c r="X320" s="16">
        <v>0</v>
      </c>
      <c r="Y320" s="16">
        <v>1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f t="shared" si="98"/>
        <v>0.2203601</v>
      </c>
      <c r="AP320" s="16">
        <f t="shared" si="99"/>
        <v>0</v>
      </c>
      <c r="AQ320" s="16">
        <f t="shared" si="100"/>
        <v>0</v>
      </c>
      <c r="AR320" s="16">
        <f t="shared" si="101"/>
        <v>0</v>
      </c>
      <c r="AS320" s="16">
        <f t="shared" si="102"/>
        <v>0</v>
      </c>
      <c r="AT320" s="16">
        <f t="shared" si="103"/>
        <v>1</v>
      </c>
      <c r="AU320" s="16">
        <v>0</v>
      </c>
      <c r="AV320" s="16">
        <v>0.2203601</v>
      </c>
      <c r="AW320" s="16">
        <v>0</v>
      </c>
      <c r="AX320" s="16">
        <v>0</v>
      </c>
      <c r="AY320" s="16">
        <v>0</v>
      </c>
      <c r="AZ320" s="16">
        <v>0</v>
      </c>
      <c r="BA320" s="16">
        <v>1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  <c r="BW320" s="16">
        <v>0</v>
      </c>
      <c r="BX320" s="16">
        <v>0</v>
      </c>
      <c r="BY320" s="16">
        <f t="shared" si="104"/>
        <v>-0.022729899999999997</v>
      </c>
      <c r="BZ320" s="16">
        <f t="shared" si="105"/>
        <v>-9.350405199720267</v>
      </c>
      <c r="CA320" s="1">
        <v>0</v>
      </c>
    </row>
    <row r="321" spans="1:79" ht="25.5">
      <c r="A321" s="35"/>
      <c r="B321" s="20" t="s">
        <v>447</v>
      </c>
      <c r="C321" s="24" t="s">
        <v>420</v>
      </c>
      <c r="D321" s="33">
        <v>0.24309</v>
      </c>
      <c r="E321" s="16">
        <v>0</v>
      </c>
      <c r="F321" s="16">
        <f t="shared" si="92"/>
        <v>0.24309</v>
      </c>
      <c r="G321" s="16">
        <f t="shared" si="93"/>
        <v>0</v>
      </c>
      <c r="H321" s="16">
        <f t="shared" si="94"/>
        <v>0</v>
      </c>
      <c r="I321" s="16">
        <f t="shared" si="95"/>
        <v>0</v>
      </c>
      <c r="J321" s="16">
        <f t="shared" si="96"/>
        <v>0</v>
      </c>
      <c r="K321" s="16">
        <f t="shared" si="97"/>
        <v>1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0.24309</v>
      </c>
      <c r="U321" s="16">
        <v>0</v>
      </c>
      <c r="V321" s="16">
        <v>0</v>
      </c>
      <c r="W321" s="16">
        <v>0</v>
      </c>
      <c r="X321" s="16">
        <v>0</v>
      </c>
      <c r="Y321" s="16">
        <v>1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f t="shared" si="98"/>
        <v>0.22036011</v>
      </c>
      <c r="AP321" s="16">
        <f t="shared" si="99"/>
        <v>0</v>
      </c>
      <c r="AQ321" s="16">
        <f t="shared" si="100"/>
        <v>0</v>
      </c>
      <c r="AR321" s="16">
        <f t="shared" si="101"/>
        <v>0</v>
      </c>
      <c r="AS321" s="16">
        <f t="shared" si="102"/>
        <v>0</v>
      </c>
      <c r="AT321" s="16">
        <f t="shared" si="103"/>
        <v>1</v>
      </c>
      <c r="AU321" s="16">
        <v>0</v>
      </c>
      <c r="AV321" s="16">
        <v>0.22036011</v>
      </c>
      <c r="AW321" s="16">
        <v>0</v>
      </c>
      <c r="AX321" s="16">
        <v>0</v>
      </c>
      <c r="AY321" s="16">
        <v>0</v>
      </c>
      <c r="AZ321" s="16">
        <v>0</v>
      </c>
      <c r="BA321" s="16">
        <v>1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0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  <c r="BW321" s="16">
        <v>0</v>
      </c>
      <c r="BX321" s="16">
        <v>0</v>
      </c>
      <c r="BY321" s="16">
        <f t="shared" si="104"/>
        <v>-0.022729890000000003</v>
      </c>
      <c r="BZ321" s="16">
        <f t="shared" si="105"/>
        <v>-9.350401086017525</v>
      </c>
      <c r="CA321" s="1">
        <v>0</v>
      </c>
    </row>
    <row r="322" spans="1:79" ht="25.5">
      <c r="A322" s="35"/>
      <c r="B322" s="20" t="s">
        <v>448</v>
      </c>
      <c r="C322" s="24" t="s">
        <v>420</v>
      </c>
      <c r="D322" s="33">
        <v>0.24309</v>
      </c>
      <c r="E322" s="16">
        <v>0</v>
      </c>
      <c r="F322" s="16">
        <f t="shared" si="92"/>
        <v>0.24309</v>
      </c>
      <c r="G322" s="16">
        <f t="shared" si="93"/>
        <v>0</v>
      </c>
      <c r="H322" s="16">
        <f t="shared" si="94"/>
        <v>0</v>
      </c>
      <c r="I322" s="16">
        <f t="shared" si="95"/>
        <v>0</v>
      </c>
      <c r="J322" s="16">
        <f t="shared" si="96"/>
        <v>0</v>
      </c>
      <c r="K322" s="16">
        <f t="shared" si="97"/>
        <v>1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0.24309</v>
      </c>
      <c r="U322" s="16">
        <v>0</v>
      </c>
      <c r="V322" s="16">
        <v>0</v>
      </c>
      <c r="W322" s="16">
        <v>0</v>
      </c>
      <c r="X322" s="16">
        <v>0</v>
      </c>
      <c r="Y322" s="16">
        <v>1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f t="shared" si="98"/>
        <v>0.2203601</v>
      </c>
      <c r="AP322" s="16">
        <f t="shared" si="99"/>
        <v>0</v>
      </c>
      <c r="AQ322" s="16">
        <f t="shared" si="100"/>
        <v>0</v>
      </c>
      <c r="AR322" s="16">
        <f t="shared" si="101"/>
        <v>0</v>
      </c>
      <c r="AS322" s="16">
        <f t="shared" si="102"/>
        <v>0</v>
      </c>
      <c r="AT322" s="16">
        <f t="shared" si="103"/>
        <v>1</v>
      </c>
      <c r="AU322" s="16">
        <v>0</v>
      </c>
      <c r="AV322" s="16">
        <v>0.2203601</v>
      </c>
      <c r="AW322" s="16">
        <v>0</v>
      </c>
      <c r="AX322" s="16">
        <v>0</v>
      </c>
      <c r="AY322" s="16">
        <v>0</v>
      </c>
      <c r="AZ322" s="16">
        <v>0</v>
      </c>
      <c r="BA322" s="16">
        <v>1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  <c r="BW322" s="16">
        <v>0</v>
      </c>
      <c r="BX322" s="16">
        <v>0</v>
      </c>
      <c r="BY322" s="16">
        <f t="shared" si="104"/>
        <v>-0.022729899999999997</v>
      </c>
      <c r="BZ322" s="16">
        <f t="shared" si="105"/>
        <v>-9.350405199720267</v>
      </c>
      <c r="CA322" s="1">
        <v>0</v>
      </c>
    </row>
    <row r="323" spans="1:79" ht="38.25">
      <c r="A323" s="35"/>
      <c r="B323" s="20" t="s">
        <v>449</v>
      </c>
      <c r="C323" s="24" t="s">
        <v>420</v>
      </c>
      <c r="D323" s="33">
        <v>1.19149</v>
      </c>
      <c r="E323" s="16">
        <v>0</v>
      </c>
      <c r="F323" s="16">
        <f t="shared" si="92"/>
        <v>0</v>
      </c>
      <c r="G323" s="16">
        <f t="shared" si="93"/>
        <v>0</v>
      </c>
      <c r="H323" s="16">
        <f t="shared" si="94"/>
        <v>0</v>
      </c>
      <c r="I323" s="16">
        <f t="shared" si="95"/>
        <v>0</v>
      </c>
      <c r="J323" s="16">
        <f t="shared" si="96"/>
        <v>0</v>
      </c>
      <c r="K323" s="16">
        <f t="shared" si="97"/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f t="shared" si="98"/>
        <v>0</v>
      </c>
      <c r="AP323" s="16">
        <f t="shared" si="99"/>
        <v>0</v>
      </c>
      <c r="AQ323" s="16">
        <f t="shared" si="100"/>
        <v>0</v>
      </c>
      <c r="AR323" s="16">
        <f t="shared" si="101"/>
        <v>0</v>
      </c>
      <c r="AS323" s="16">
        <f t="shared" si="102"/>
        <v>0</v>
      </c>
      <c r="AT323" s="16">
        <f t="shared" si="103"/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  <c r="BW323" s="16">
        <v>0</v>
      </c>
      <c r="BX323" s="16">
        <v>0</v>
      </c>
      <c r="BY323" s="16">
        <f t="shared" si="104"/>
        <v>0</v>
      </c>
      <c r="BZ323" s="16">
        <v>0</v>
      </c>
      <c r="CA323" s="1">
        <v>0</v>
      </c>
    </row>
    <row r="324" spans="1:79" ht="13.5">
      <c r="A324" s="35"/>
      <c r="B324" s="19" t="s">
        <v>221</v>
      </c>
      <c r="C324" s="24"/>
      <c r="D324" s="33">
        <v>0</v>
      </c>
      <c r="E324" s="16">
        <v>0</v>
      </c>
      <c r="F324" s="16">
        <f t="shared" si="92"/>
        <v>0</v>
      </c>
      <c r="G324" s="16">
        <f t="shared" si="93"/>
        <v>0</v>
      </c>
      <c r="H324" s="16">
        <f t="shared" si="94"/>
        <v>0</v>
      </c>
      <c r="I324" s="16">
        <f t="shared" si="95"/>
        <v>0</v>
      </c>
      <c r="J324" s="16">
        <f t="shared" si="96"/>
        <v>0</v>
      </c>
      <c r="K324" s="16">
        <f t="shared" si="97"/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f t="shared" si="98"/>
        <v>0</v>
      </c>
      <c r="AP324" s="16">
        <f t="shared" si="99"/>
        <v>0</v>
      </c>
      <c r="AQ324" s="16">
        <f t="shared" si="100"/>
        <v>0</v>
      </c>
      <c r="AR324" s="16">
        <f t="shared" si="101"/>
        <v>0</v>
      </c>
      <c r="AS324" s="16">
        <f t="shared" si="102"/>
        <v>0</v>
      </c>
      <c r="AT324" s="16">
        <f t="shared" si="103"/>
        <v>0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</v>
      </c>
      <c r="BI324" s="16">
        <v>0</v>
      </c>
      <c r="BJ324" s="16">
        <v>0</v>
      </c>
      <c r="BK324" s="16">
        <v>0</v>
      </c>
      <c r="BL324" s="16">
        <v>0</v>
      </c>
      <c r="BM324" s="16">
        <v>0</v>
      </c>
      <c r="BN324" s="16">
        <v>0</v>
      </c>
      <c r="BO324" s="16">
        <v>0</v>
      </c>
      <c r="BP324" s="16">
        <v>0</v>
      </c>
      <c r="BQ324" s="16">
        <v>0</v>
      </c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  <c r="BW324" s="16">
        <v>0</v>
      </c>
      <c r="BX324" s="16">
        <v>0</v>
      </c>
      <c r="BY324" s="16">
        <f t="shared" si="104"/>
        <v>0</v>
      </c>
      <c r="BZ324" s="16">
        <v>0</v>
      </c>
      <c r="CA324" s="1">
        <v>0</v>
      </c>
    </row>
    <row r="325" spans="1:79" ht="25.5">
      <c r="A325" s="35"/>
      <c r="B325" s="20" t="s">
        <v>450</v>
      </c>
      <c r="C325" s="24" t="s">
        <v>420</v>
      </c>
      <c r="D325" s="33">
        <v>0.24309</v>
      </c>
      <c r="E325" s="16">
        <v>0</v>
      </c>
      <c r="F325" s="16">
        <f t="shared" si="92"/>
        <v>0.24309</v>
      </c>
      <c r="G325" s="16">
        <f t="shared" si="93"/>
        <v>0</v>
      </c>
      <c r="H325" s="16">
        <f t="shared" si="94"/>
        <v>0</v>
      </c>
      <c r="I325" s="16">
        <f t="shared" si="95"/>
        <v>0</v>
      </c>
      <c r="J325" s="16">
        <f t="shared" si="96"/>
        <v>0</v>
      </c>
      <c r="K325" s="16">
        <f t="shared" si="97"/>
        <v>1</v>
      </c>
      <c r="L325" s="16">
        <v>0</v>
      </c>
      <c r="M325" s="16">
        <v>0.24309</v>
      </c>
      <c r="N325" s="16">
        <v>0</v>
      </c>
      <c r="O325" s="16">
        <v>0</v>
      </c>
      <c r="P325" s="16">
        <v>0</v>
      </c>
      <c r="Q325" s="16">
        <v>0</v>
      </c>
      <c r="R325" s="16">
        <v>1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f t="shared" si="98"/>
        <v>0.26634178</v>
      </c>
      <c r="AP325" s="16">
        <f t="shared" si="99"/>
        <v>0</v>
      </c>
      <c r="AQ325" s="16">
        <f t="shared" si="100"/>
        <v>0</v>
      </c>
      <c r="AR325" s="16">
        <f t="shared" si="101"/>
        <v>0</v>
      </c>
      <c r="AS325" s="16">
        <f t="shared" si="102"/>
        <v>0</v>
      </c>
      <c r="AT325" s="16">
        <f t="shared" si="103"/>
        <v>1</v>
      </c>
      <c r="AU325" s="16">
        <v>0</v>
      </c>
      <c r="AV325" s="16">
        <v>0.26634178</v>
      </c>
      <c r="AW325" s="16">
        <v>0</v>
      </c>
      <c r="AX325" s="16">
        <v>0</v>
      </c>
      <c r="AY325" s="16">
        <v>0</v>
      </c>
      <c r="AZ325" s="16">
        <v>0</v>
      </c>
      <c r="BA325" s="16">
        <v>1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</v>
      </c>
      <c r="BK325" s="16">
        <v>0</v>
      </c>
      <c r="BL325" s="16">
        <v>0</v>
      </c>
      <c r="BM325" s="16">
        <v>0</v>
      </c>
      <c r="BN325" s="16">
        <v>0</v>
      </c>
      <c r="BO325" s="16">
        <v>0</v>
      </c>
      <c r="BP325" s="16">
        <v>0</v>
      </c>
      <c r="BQ325" s="16">
        <v>0</v>
      </c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  <c r="BW325" s="16">
        <v>0</v>
      </c>
      <c r="BX325" s="16">
        <v>0</v>
      </c>
      <c r="BY325" s="16">
        <f t="shared" si="104"/>
        <v>0.023251779999999972</v>
      </c>
      <c r="BZ325" s="16">
        <f t="shared" si="105"/>
        <v>9.565091118515765</v>
      </c>
      <c r="CA325" s="1">
        <v>0</v>
      </c>
    </row>
    <row r="326" spans="1:79" ht="25.5">
      <c r="A326" s="35"/>
      <c r="B326" s="20" t="s">
        <v>451</v>
      </c>
      <c r="C326" s="24" t="s">
        <v>420</v>
      </c>
      <c r="D326" s="33">
        <v>0.24309</v>
      </c>
      <c r="E326" s="16">
        <v>0</v>
      </c>
      <c r="F326" s="16">
        <f t="shared" si="92"/>
        <v>0.24309</v>
      </c>
      <c r="G326" s="16">
        <f t="shared" si="93"/>
        <v>0</v>
      </c>
      <c r="H326" s="16">
        <f t="shared" si="94"/>
        <v>0</v>
      </c>
      <c r="I326" s="16">
        <f t="shared" si="95"/>
        <v>0</v>
      </c>
      <c r="J326" s="16">
        <f t="shared" si="96"/>
        <v>0</v>
      </c>
      <c r="K326" s="16">
        <f t="shared" si="97"/>
        <v>1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0.24309</v>
      </c>
      <c r="U326" s="16">
        <v>0</v>
      </c>
      <c r="V326" s="16">
        <v>0</v>
      </c>
      <c r="W326" s="16">
        <v>0</v>
      </c>
      <c r="X326" s="16">
        <v>0</v>
      </c>
      <c r="Y326" s="16">
        <v>1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f t="shared" si="98"/>
        <v>0.26634177000000003</v>
      </c>
      <c r="AP326" s="16">
        <f t="shared" si="99"/>
        <v>0</v>
      </c>
      <c r="AQ326" s="16">
        <f t="shared" si="100"/>
        <v>0</v>
      </c>
      <c r="AR326" s="16">
        <f t="shared" si="101"/>
        <v>0</v>
      </c>
      <c r="AS326" s="16">
        <f t="shared" si="102"/>
        <v>0</v>
      </c>
      <c r="AT326" s="16">
        <f t="shared" si="103"/>
        <v>1</v>
      </c>
      <c r="AU326" s="16">
        <v>0</v>
      </c>
      <c r="AV326" s="16">
        <v>0.26634177000000003</v>
      </c>
      <c r="AW326" s="16">
        <v>0</v>
      </c>
      <c r="AX326" s="16">
        <v>0</v>
      </c>
      <c r="AY326" s="16">
        <v>0</v>
      </c>
      <c r="AZ326" s="16">
        <v>0</v>
      </c>
      <c r="BA326" s="16">
        <v>1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  <c r="BW326" s="16">
        <v>0</v>
      </c>
      <c r="BX326" s="16">
        <v>0</v>
      </c>
      <c r="BY326" s="16">
        <f t="shared" si="104"/>
        <v>0.023251770000000033</v>
      </c>
      <c r="BZ326" s="16">
        <f t="shared" si="105"/>
        <v>9.565087004813046</v>
      </c>
      <c r="CA326" s="1">
        <v>0</v>
      </c>
    </row>
    <row r="327" spans="1:79" ht="25.5">
      <c r="A327" s="35"/>
      <c r="B327" s="20" t="s">
        <v>452</v>
      </c>
      <c r="C327" s="24" t="s">
        <v>420</v>
      </c>
      <c r="D327" s="33">
        <v>0.24309</v>
      </c>
      <c r="E327" s="16">
        <v>0</v>
      </c>
      <c r="F327" s="16">
        <f t="shared" si="92"/>
        <v>0.24309</v>
      </c>
      <c r="G327" s="16">
        <f t="shared" si="93"/>
        <v>0</v>
      </c>
      <c r="H327" s="16">
        <f t="shared" si="94"/>
        <v>0</v>
      </c>
      <c r="I327" s="16">
        <f t="shared" si="95"/>
        <v>0</v>
      </c>
      <c r="J327" s="16">
        <f t="shared" si="96"/>
        <v>0</v>
      </c>
      <c r="K327" s="16">
        <f t="shared" si="97"/>
        <v>1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0.24309</v>
      </c>
      <c r="U327" s="16">
        <v>0</v>
      </c>
      <c r="V327" s="16">
        <v>0</v>
      </c>
      <c r="W327" s="16">
        <v>0</v>
      </c>
      <c r="X327" s="16">
        <v>0</v>
      </c>
      <c r="Y327" s="16">
        <v>1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f t="shared" si="98"/>
        <v>0.26634178</v>
      </c>
      <c r="AP327" s="16">
        <f t="shared" si="99"/>
        <v>0</v>
      </c>
      <c r="AQ327" s="16">
        <f t="shared" si="100"/>
        <v>0</v>
      </c>
      <c r="AR327" s="16">
        <f t="shared" si="101"/>
        <v>0</v>
      </c>
      <c r="AS327" s="16">
        <f t="shared" si="102"/>
        <v>0</v>
      </c>
      <c r="AT327" s="16">
        <f t="shared" si="103"/>
        <v>1</v>
      </c>
      <c r="AU327" s="16">
        <v>0</v>
      </c>
      <c r="AV327" s="16">
        <v>0.26634178</v>
      </c>
      <c r="AW327" s="16">
        <v>0</v>
      </c>
      <c r="AX327" s="16">
        <v>0</v>
      </c>
      <c r="AY327" s="16">
        <v>0</v>
      </c>
      <c r="AZ327" s="16">
        <v>0</v>
      </c>
      <c r="BA327" s="16">
        <v>1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16">
        <v>0</v>
      </c>
      <c r="BP327" s="16">
        <v>0</v>
      </c>
      <c r="BQ327" s="16">
        <v>0</v>
      </c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  <c r="BW327" s="16">
        <v>0</v>
      </c>
      <c r="BX327" s="16">
        <v>0</v>
      </c>
      <c r="BY327" s="16">
        <f t="shared" si="104"/>
        <v>0.023251779999999972</v>
      </c>
      <c r="BZ327" s="16">
        <f t="shared" si="105"/>
        <v>9.565091118515765</v>
      </c>
      <c r="CA327" s="1">
        <v>0</v>
      </c>
    </row>
    <row r="328" spans="1:79" ht="25.5">
      <c r="A328" s="35"/>
      <c r="B328" s="20" t="s">
        <v>453</v>
      </c>
      <c r="C328" s="24" t="s">
        <v>420</v>
      </c>
      <c r="D328" s="33">
        <v>0.24309</v>
      </c>
      <c r="E328" s="16">
        <v>0</v>
      </c>
      <c r="F328" s="16">
        <f t="shared" si="92"/>
        <v>0.24309</v>
      </c>
      <c r="G328" s="16">
        <f t="shared" si="93"/>
        <v>0</v>
      </c>
      <c r="H328" s="16">
        <f t="shared" si="94"/>
        <v>0</v>
      </c>
      <c r="I328" s="16">
        <f t="shared" si="95"/>
        <v>0</v>
      </c>
      <c r="J328" s="16">
        <f t="shared" si="96"/>
        <v>0</v>
      </c>
      <c r="K328" s="16">
        <f t="shared" si="97"/>
        <v>1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0.24309</v>
      </c>
      <c r="U328" s="16">
        <v>0</v>
      </c>
      <c r="V328" s="16">
        <v>0</v>
      </c>
      <c r="W328" s="16">
        <v>0</v>
      </c>
      <c r="X328" s="16">
        <v>0</v>
      </c>
      <c r="Y328" s="16">
        <v>1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f t="shared" si="98"/>
        <v>0.26634177000000003</v>
      </c>
      <c r="AP328" s="16">
        <f t="shared" si="99"/>
        <v>0</v>
      </c>
      <c r="AQ328" s="16">
        <f t="shared" si="100"/>
        <v>0</v>
      </c>
      <c r="AR328" s="16">
        <f t="shared" si="101"/>
        <v>0</v>
      </c>
      <c r="AS328" s="16">
        <f t="shared" si="102"/>
        <v>0</v>
      </c>
      <c r="AT328" s="16">
        <f t="shared" si="103"/>
        <v>1</v>
      </c>
      <c r="AU328" s="16">
        <v>0</v>
      </c>
      <c r="AV328" s="16">
        <v>0.26634177000000003</v>
      </c>
      <c r="AW328" s="16">
        <v>0</v>
      </c>
      <c r="AX328" s="16">
        <v>0</v>
      </c>
      <c r="AY328" s="16">
        <v>0</v>
      </c>
      <c r="AZ328" s="16">
        <v>0</v>
      </c>
      <c r="BA328" s="16">
        <v>1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  <c r="BW328" s="16">
        <v>0</v>
      </c>
      <c r="BX328" s="16">
        <v>0</v>
      </c>
      <c r="BY328" s="16">
        <f t="shared" si="104"/>
        <v>0.023251770000000033</v>
      </c>
      <c r="BZ328" s="16">
        <f t="shared" si="105"/>
        <v>9.565087004813046</v>
      </c>
      <c r="CA328" s="1">
        <v>0</v>
      </c>
    </row>
    <row r="329" spans="1:79" ht="38.25">
      <c r="A329" s="35"/>
      <c r="B329" s="20" t="s">
        <v>454</v>
      </c>
      <c r="C329" s="24" t="s">
        <v>420</v>
      </c>
      <c r="D329" s="33">
        <v>1.241658</v>
      </c>
      <c r="E329" s="16">
        <v>0</v>
      </c>
      <c r="F329" s="16">
        <f t="shared" si="92"/>
        <v>0</v>
      </c>
      <c r="G329" s="16">
        <f t="shared" si="93"/>
        <v>0</v>
      </c>
      <c r="H329" s="16">
        <f t="shared" si="94"/>
        <v>0</v>
      </c>
      <c r="I329" s="16">
        <f t="shared" si="95"/>
        <v>0</v>
      </c>
      <c r="J329" s="16">
        <f t="shared" si="96"/>
        <v>0</v>
      </c>
      <c r="K329" s="16">
        <f t="shared" si="97"/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f t="shared" si="98"/>
        <v>0</v>
      </c>
      <c r="AP329" s="16">
        <f t="shared" si="99"/>
        <v>0</v>
      </c>
      <c r="AQ329" s="16">
        <f t="shared" si="100"/>
        <v>0</v>
      </c>
      <c r="AR329" s="16">
        <f t="shared" si="101"/>
        <v>0</v>
      </c>
      <c r="AS329" s="16">
        <f t="shared" si="102"/>
        <v>0</v>
      </c>
      <c r="AT329" s="16">
        <f t="shared" si="103"/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  <c r="BW329" s="16">
        <v>0</v>
      </c>
      <c r="BX329" s="16">
        <v>0</v>
      </c>
      <c r="BY329" s="16">
        <f t="shared" si="104"/>
        <v>0</v>
      </c>
      <c r="BZ329" s="16">
        <v>0</v>
      </c>
      <c r="CA329" s="1">
        <v>0</v>
      </c>
    </row>
    <row r="330" spans="1:79" ht="13.5">
      <c r="A330" s="35"/>
      <c r="B330" s="19" t="s">
        <v>167</v>
      </c>
      <c r="C330" s="24"/>
      <c r="D330" s="33">
        <v>0</v>
      </c>
      <c r="E330" s="16">
        <v>0</v>
      </c>
      <c r="F330" s="16">
        <f t="shared" si="92"/>
        <v>0</v>
      </c>
      <c r="G330" s="16">
        <f t="shared" si="93"/>
        <v>0</v>
      </c>
      <c r="H330" s="16">
        <f t="shared" si="94"/>
        <v>0</v>
      </c>
      <c r="I330" s="16">
        <f t="shared" si="95"/>
        <v>0</v>
      </c>
      <c r="J330" s="16">
        <f t="shared" si="96"/>
        <v>0</v>
      </c>
      <c r="K330" s="16">
        <f t="shared" si="97"/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f t="shared" si="98"/>
        <v>0</v>
      </c>
      <c r="AP330" s="16">
        <f t="shared" si="99"/>
        <v>0</v>
      </c>
      <c r="AQ330" s="16">
        <f t="shared" si="100"/>
        <v>0</v>
      </c>
      <c r="AR330" s="16">
        <f t="shared" si="101"/>
        <v>0</v>
      </c>
      <c r="AS330" s="16">
        <f t="shared" si="102"/>
        <v>0</v>
      </c>
      <c r="AT330" s="16">
        <f t="shared" si="103"/>
        <v>0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0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  <c r="BL330" s="16">
        <v>0</v>
      </c>
      <c r="BM330" s="16">
        <v>0</v>
      </c>
      <c r="BN330" s="16">
        <v>0</v>
      </c>
      <c r="BO330" s="16">
        <v>0</v>
      </c>
      <c r="BP330" s="16">
        <v>0</v>
      </c>
      <c r="BQ330" s="16">
        <v>0</v>
      </c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  <c r="BW330" s="16">
        <v>0</v>
      </c>
      <c r="BX330" s="16">
        <v>0</v>
      </c>
      <c r="BY330" s="16">
        <f t="shared" si="104"/>
        <v>0</v>
      </c>
      <c r="BZ330" s="16">
        <v>0</v>
      </c>
      <c r="CA330" s="1">
        <v>0</v>
      </c>
    </row>
    <row r="331" spans="1:79" ht="25.5">
      <c r="A331" s="35"/>
      <c r="B331" s="20" t="s">
        <v>455</v>
      </c>
      <c r="C331" s="24" t="s">
        <v>420</v>
      </c>
      <c r="D331" s="33">
        <v>0.24309</v>
      </c>
      <c r="E331" s="16">
        <v>0</v>
      </c>
      <c r="F331" s="16">
        <f t="shared" si="92"/>
        <v>0.24309</v>
      </c>
      <c r="G331" s="16">
        <f t="shared" si="93"/>
        <v>0</v>
      </c>
      <c r="H331" s="16">
        <f t="shared" si="94"/>
        <v>0</v>
      </c>
      <c r="I331" s="16">
        <f t="shared" si="95"/>
        <v>0</v>
      </c>
      <c r="J331" s="16">
        <f t="shared" si="96"/>
        <v>0</v>
      </c>
      <c r="K331" s="16">
        <f t="shared" si="97"/>
        <v>1</v>
      </c>
      <c r="L331" s="16">
        <v>0</v>
      </c>
      <c r="M331" s="16">
        <v>0.24309</v>
      </c>
      <c r="N331" s="16">
        <v>0</v>
      </c>
      <c r="O331" s="16">
        <v>0</v>
      </c>
      <c r="P331" s="16">
        <v>0</v>
      </c>
      <c r="Q331" s="16">
        <v>0</v>
      </c>
      <c r="R331" s="16">
        <v>1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f t="shared" si="98"/>
        <v>0.25036545</v>
      </c>
      <c r="AP331" s="16">
        <f t="shared" si="99"/>
        <v>0</v>
      </c>
      <c r="AQ331" s="16">
        <f t="shared" si="100"/>
        <v>0</v>
      </c>
      <c r="AR331" s="16">
        <f t="shared" si="101"/>
        <v>0</v>
      </c>
      <c r="AS331" s="16">
        <f t="shared" si="102"/>
        <v>0</v>
      </c>
      <c r="AT331" s="16">
        <f t="shared" si="103"/>
        <v>1</v>
      </c>
      <c r="AU331" s="16">
        <v>0</v>
      </c>
      <c r="AV331" s="16">
        <v>0.25036545</v>
      </c>
      <c r="AW331" s="16">
        <v>0</v>
      </c>
      <c r="AX331" s="16">
        <v>0</v>
      </c>
      <c r="AY331" s="16">
        <v>0</v>
      </c>
      <c r="AZ331" s="16">
        <v>0</v>
      </c>
      <c r="BA331" s="16">
        <v>1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  <c r="BL331" s="16">
        <v>0</v>
      </c>
      <c r="BM331" s="16">
        <v>0</v>
      </c>
      <c r="BN331" s="16">
        <v>0</v>
      </c>
      <c r="BO331" s="16">
        <v>0</v>
      </c>
      <c r="BP331" s="16">
        <v>0</v>
      </c>
      <c r="BQ331" s="16">
        <v>0</v>
      </c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  <c r="BW331" s="16">
        <v>0</v>
      </c>
      <c r="BX331" s="16">
        <v>0</v>
      </c>
      <c r="BY331" s="16">
        <f t="shared" si="104"/>
        <v>0.007275449999999989</v>
      </c>
      <c r="BZ331" s="16">
        <f t="shared" si="105"/>
        <v>2.992903862766872</v>
      </c>
      <c r="CA331" s="1">
        <v>0</v>
      </c>
    </row>
    <row r="332" spans="1:79" ht="25.5">
      <c r="A332" s="35"/>
      <c r="B332" s="20" t="s">
        <v>456</v>
      </c>
      <c r="C332" s="24" t="s">
        <v>420</v>
      </c>
      <c r="D332" s="33">
        <v>1.1789479999999999</v>
      </c>
      <c r="E332" s="16">
        <v>0</v>
      </c>
      <c r="F332" s="16">
        <f t="shared" si="92"/>
        <v>0</v>
      </c>
      <c r="G332" s="16">
        <f t="shared" si="93"/>
        <v>0</v>
      </c>
      <c r="H332" s="16">
        <f t="shared" si="94"/>
        <v>0</v>
      </c>
      <c r="I332" s="16">
        <f t="shared" si="95"/>
        <v>0</v>
      </c>
      <c r="J332" s="16">
        <f t="shared" si="96"/>
        <v>0</v>
      </c>
      <c r="K332" s="16">
        <f t="shared" si="97"/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f t="shared" si="98"/>
        <v>0</v>
      </c>
      <c r="AP332" s="16">
        <f t="shared" si="99"/>
        <v>0</v>
      </c>
      <c r="AQ332" s="16">
        <f t="shared" si="100"/>
        <v>0</v>
      </c>
      <c r="AR332" s="16">
        <f t="shared" si="101"/>
        <v>0</v>
      </c>
      <c r="AS332" s="16">
        <f t="shared" si="102"/>
        <v>0</v>
      </c>
      <c r="AT332" s="16">
        <f t="shared" si="103"/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  <c r="BW332" s="16">
        <v>0</v>
      </c>
      <c r="BX332" s="16">
        <v>0</v>
      </c>
      <c r="BY332" s="16">
        <f t="shared" si="104"/>
        <v>0</v>
      </c>
      <c r="BZ332" s="16">
        <v>0</v>
      </c>
      <c r="CA332" s="1">
        <v>0</v>
      </c>
    </row>
    <row r="333" spans="1:79" ht="13.5">
      <c r="A333" s="35"/>
      <c r="B333" s="19" t="s">
        <v>178</v>
      </c>
      <c r="C333" s="24"/>
      <c r="D333" s="33">
        <v>0</v>
      </c>
      <c r="E333" s="16">
        <v>0</v>
      </c>
      <c r="F333" s="16">
        <f t="shared" si="92"/>
        <v>0</v>
      </c>
      <c r="G333" s="16">
        <f t="shared" si="93"/>
        <v>0</v>
      </c>
      <c r="H333" s="16">
        <f t="shared" si="94"/>
        <v>0</v>
      </c>
      <c r="I333" s="16">
        <f t="shared" si="95"/>
        <v>0</v>
      </c>
      <c r="J333" s="16">
        <f t="shared" si="96"/>
        <v>0</v>
      </c>
      <c r="K333" s="16">
        <f t="shared" si="97"/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f t="shared" si="98"/>
        <v>0</v>
      </c>
      <c r="AP333" s="16">
        <f t="shared" si="99"/>
        <v>0</v>
      </c>
      <c r="AQ333" s="16">
        <f t="shared" si="100"/>
        <v>0</v>
      </c>
      <c r="AR333" s="16">
        <f t="shared" si="101"/>
        <v>0</v>
      </c>
      <c r="AS333" s="16">
        <f t="shared" si="102"/>
        <v>0</v>
      </c>
      <c r="AT333" s="16">
        <f t="shared" si="103"/>
        <v>0</v>
      </c>
      <c r="AU333" s="16">
        <v>0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  <c r="BW333" s="16">
        <v>0</v>
      </c>
      <c r="BX333" s="16">
        <v>0</v>
      </c>
      <c r="BY333" s="16">
        <f t="shared" si="104"/>
        <v>0</v>
      </c>
      <c r="BZ333" s="16">
        <v>0</v>
      </c>
      <c r="CA333" s="1">
        <v>0</v>
      </c>
    </row>
    <row r="334" spans="1:79" ht="38.25">
      <c r="A334" s="35"/>
      <c r="B334" s="20" t="s">
        <v>457</v>
      </c>
      <c r="C334" s="24" t="s">
        <v>420</v>
      </c>
      <c r="D334" s="33">
        <v>0.24309</v>
      </c>
      <c r="E334" s="16">
        <v>0</v>
      </c>
      <c r="F334" s="16">
        <f t="shared" si="92"/>
        <v>0.24309</v>
      </c>
      <c r="G334" s="16">
        <f t="shared" si="93"/>
        <v>0</v>
      </c>
      <c r="H334" s="16">
        <f t="shared" si="94"/>
        <v>0</v>
      </c>
      <c r="I334" s="16">
        <f t="shared" si="95"/>
        <v>0</v>
      </c>
      <c r="J334" s="16">
        <f t="shared" si="96"/>
        <v>0</v>
      </c>
      <c r="K334" s="16">
        <f t="shared" si="97"/>
        <v>1</v>
      </c>
      <c r="L334" s="16">
        <v>0</v>
      </c>
      <c r="M334" s="16">
        <v>0.24309</v>
      </c>
      <c r="N334" s="16">
        <v>0</v>
      </c>
      <c r="O334" s="16">
        <v>0</v>
      </c>
      <c r="P334" s="16">
        <v>0</v>
      </c>
      <c r="Q334" s="16">
        <v>0</v>
      </c>
      <c r="R334" s="16">
        <v>1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f t="shared" si="98"/>
        <v>0.26519554</v>
      </c>
      <c r="AP334" s="16">
        <f t="shared" si="99"/>
        <v>0</v>
      </c>
      <c r="AQ334" s="16">
        <f t="shared" si="100"/>
        <v>0</v>
      </c>
      <c r="AR334" s="16">
        <f t="shared" si="101"/>
        <v>0</v>
      </c>
      <c r="AS334" s="16">
        <f t="shared" si="102"/>
        <v>0</v>
      </c>
      <c r="AT334" s="16">
        <f t="shared" si="103"/>
        <v>1</v>
      </c>
      <c r="AU334" s="16">
        <v>0</v>
      </c>
      <c r="AV334" s="16">
        <v>0.26519554</v>
      </c>
      <c r="AW334" s="16">
        <v>0</v>
      </c>
      <c r="AX334" s="16">
        <v>0</v>
      </c>
      <c r="AY334" s="16">
        <v>0</v>
      </c>
      <c r="AZ334" s="16">
        <v>0</v>
      </c>
      <c r="BA334" s="16">
        <v>1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  <c r="BW334" s="16">
        <v>0</v>
      </c>
      <c r="BX334" s="16">
        <v>0</v>
      </c>
      <c r="BY334" s="16">
        <f t="shared" si="104"/>
        <v>0.022105540000000007</v>
      </c>
      <c r="BZ334" s="16">
        <f t="shared" si="105"/>
        <v>9.093562055205894</v>
      </c>
      <c r="CA334" s="1">
        <v>0</v>
      </c>
    </row>
    <row r="335" spans="1:79" ht="38.25">
      <c r="A335" s="35"/>
      <c r="B335" s="20" t="s">
        <v>458</v>
      </c>
      <c r="C335" s="24" t="s">
        <v>420</v>
      </c>
      <c r="D335" s="33">
        <v>0.24309</v>
      </c>
      <c r="E335" s="16">
        <v>0</v>
      </c>
      <c r="F335" s="16">
        <f t="shared" si="92"/>
        <v>0.24309</v>
      </c>
      <c r="G335" s="16">
        <f t="shared" si="93"/>
        <v>0</v>
      </c>
      <c r="H335" s="16">
        <f t="shared" si="94"/>
        <v>0</v>
      </c>
      <c r="I335" s="16">
        <f t="shared" si="95"/>
        <v>0</v>
      </c>
      <c r="J335" s="16">
        <f t="shared" si="96"/>
        <v>0</v>
      </c>
      <c r="K335" s="16">
        <f t="shared" si="97"/>
        <v>1</v>
      </c>
      <c r="L335" s="16">
        <v>0</v>
      </c>
      <c r="M335" s="16">
        <v>0.24309</v>
      </c>
      <c r="N335" s="16">
        <v>0</v>
      </c>
      <c r="O335" s="16">
        <v>0</v>
      </c>
      <c r="P335" s="16">
        <v>0</v>
      </c>
      <c r="Q335" s="16">
        <v>0</v>
      </c>
      <c r="R335" s="16">
        <v>1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f t="shared" si="98"/>
        <v>0.26519555</v>
      </c>
      <c r="AP335" s="16">
        <f t="shared" si="99"/>
        <v>0</v>
      </c>
      <c r="AQ335" s="16">
        <f t="shared" si="100"/>
        <v>0</v>
      </c>
      <c r="AR335" s="16">
        <f t="shared" si="101"/>
        <v>0</v>
      </c>
      <c r="AS335" s="16">
        <f t="shared" si="102"/>
        <v>0</v>
      </c>
      <c r="AT335" s="16">
        <f t="shared" si="103"/>
        <v>1</v>
      </c>
      <c r="AU335" s="16">
        <v>0</v>
      </c>
      <c r="AV335" s="16">
        <v>0.26519555</v>
      </c>
      <c r="AW335" s="16">
        <v>0</v>
      </c>
      <c r="AX335" s="16">
        <v>0</v>
      </c>
      <c r="AY335" s="16">
        <v>0</v>
      </c>
      <c r="AZ335" s="16">
        <v>0</v>
      </c>
      <c r="BA335" s="16">
        <v>1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  <c r="BW335" s="16">
        <v>0</v>
      </c>
      <c r="BX335" s="16">
        <v>0</v>
      </c>
      <c r="BY335" s="16">
        <f t="shared" si="104"/>
        <v>0.02210555</v>
      </c>
      <c r="BZ335" s="16">
        <f t="shared" si="105"/>
        <v>9.093566168908636</v>
      </c>
      <c r="CA335" s="1">
        <v>0</v>
      </c>
    </row>
    <row r="336" spans="1:79" ht="38.25">
      <c r="A336" s="35"/>
      <c r="B336" s="20" t="s">
        <v>459</v>
      </c>
      <c r="C336" s="24" t="s">
        <v>420</v>
      </c>
      <c r="D336" s="33">
        <v>0.24309</v>
      </c>
      <c r="E336" s="16">
        <v>0</v>
      </c>
      <c r="F336" s="16">
        <f t="shared" si="92"/>
        <v>0.24309</v>
      </c>
      <c r="G336" s="16">
        <f t="shared" si="93"/>
        <v>0</v>
      </c>
      <c r="H336" s="16">
        <f t="shared" si="94"/>
        <v>0</v>
      </c>
      <c r="I336" s="16">
        <f t="shared" si="95"/>
        <v>0</v>
      </c>
      <c r="J336" s="16">
        <f t="shared" si="96"/>
        <v>0</v>
      </c>
      <c r="K336" s="16">
        <f t="shared" si="97"/>
        <v>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0.24309</v>
      </c>
      <c r="U336" s="16">
        <v>0</v>
      </c>
      <c r="V336" s="16">
        <v>0</v>
      </c>
      <c r="W336" s="16">
        <v>0</v>
      </c>
      <c r="X336" s="16">
        <v>0</v>
      </c>
      <c r="Y336" s="16">
        <v>1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f t="shared" si="98"/>
        <v>0.26518929</v>
      </c>
      <c r="AP336" s="16">
        <f t="shared" si="99"/>
        <v>0</v>
      </c>
      <c r="AQ336" s="16">
        <f t="shared" si="100"/>
        <v>0</v>
      </c>
      <c r="AR336" s="16">
        <f t="shared" si="101"/>
        <v>0</v>
      </c>
      <c r="AS336" s="16">
        <f t="shared" si="102"/>
        <v>0</v>
      </c>
      <c r="AT336" s="16">
        <f t="shared" si="103"/>
        <v>1</v>
      </c>
      <c r="AU336" s="16">
        <v>0</v>
      </c>
      <c r="AV336" s="16">
        <v>0.26518929</v>
      </c>
      <c r="AW336" s="16">
        <v>0</v>
      </c>
      <c r="AX336" s="16">
        <v>0</v>
      </c>
      <c r="AY336" s="16">
        <v>0</v>
      </c>
      <c r="AZ336" s="16">
        <v>0</v>
      </c>
      <c r="BA336" s="16">
        <v>1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  <c r="BW336" s="16">
        <v>0</v>
      </c>
      <c r="BX336" s="16">
        <v>0</v>
      </c>
      <c r="BY336" s="16">
        <f t="shared" si="104"/>
        <v>0.02209929000000002</v>
      </c>
      <c r="BZ336" s="16">
        <f t="shared" si="105"/>
        <v>9.090990990991</v>
      </c>
      <c r="CA336" s="1">
        <v>0</v>
      </c>
    </row>
    <row r="337" spans="1:79" ht="38.25">
      <c r="A337" s="35"/>
      <c r="B337" s="20" t="s">
        <v>460</v>
      </c>
      <c r="C337" s="24" t="s">
        <v>420</v>
      </c>
      <c r="D337" s="33">
        <v>0.24309</v>
      </c>
      <c r="E337" s="16">
        <v>0</v>
      </c>
      <c r="F337" s="16">
        <f t="shared" si="92"/>
        <v>0.24309</v>
      </c>
      <c r="G337" s="16">
        <f t="shared" si="93"/>
        <v>0</v>
      </c>
      <c r="H337" s="16">
        <f t="shared" si="94"/>
        <v>0</v>
      </c>
      <c r="I337" s="16">
        <f t="shared" si="95"/>
        <v>0</v>
      </c>
      <c r="J337" s="16">
        <f t="shared" si="96"/>
        <v>0</v>
      </c>
      <c r="K337" s="16">
        <f t="shared" si="97"/>
        <v>1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0.24309</v>
      </c>
      <c r="U337" s="16">
        <v>0</v>
      </c>
      <c r="V337" s="16">
        <v>0</v>
      </c>
      <c r="W337" s="16">
        <v>0</v>
      </c>
      <c r="X337" s="16">
        <v>0</v>
      </c>
      <c r="Y337" s="16">
        <v>1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f t="shared" si="98"/>
        <v>0.26543841</v>
      </c>
      <c r="AP337" s="16">
        <f t="shared" si="99"/>
        <v>0</v>
      </c>
      <c r="AQ337" s="16">
        <f t="shared" si="100"/>
        <v>0</v>
      </c>
      <c r="AR337" s="16">
        <f t="shared" si="101"/>
        <v>0</v>
      </c>
      <c r="AS337" s="16">
        <f t="shared" si="102"/>
        <v>0</v>
      </c>
      <c r="AT337" s="16">
        <f t="shared" si="103"/>
        <v>1</v>
      </c>
      <c r="AU337" s="16">
        <v>0</v>
      </c>
      <c r="AV337" s="16">
        <v>0.26543841</v>
      </c>
      <c r="AW337" s="16">
        <v>0</v>
      </c>
      <c r="AX337" s="16">
        <v>0</v>
      </c>
      <c r="AY337" s="16">
        <v>0</v>
      </c>
      <c r="AZ337" s="16">
        <v>0</v>
      </c>
      <c r="BA337" s="16">
        <v>1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  <c r="BW337" s="16">
        <v>0</v>
      </c>
      <c r="BX337" s="16">
        <v>0</v>
      </c>
      <c r="BY337" s="16">
        <f t="shared" si="104"/>
        <v>0.022348410000000013</v>
      </c>
      <c r="BZ337" s="16">
        <f t="shared" si="105"/>
        <v>9.193471553745532</v>
      </c>
      <c r="CA337" s="1">
        <v>0</v>
      </c>
    </row>
    <row r="338" spans="1:79" ht="38.25">
      <c r="A338" s="35"/>
      <c r="B338" s="20" t="s">
        <v>461</v>
      </c>
      <c r="C338" s="24" t="s">
        <v>420</v>
      </c>
      <c r="D338" s="33">
        <v>0.24309</v>
      </c>
      <c r="E338" s="16">
        <v>0</v>
      </c>
      <c r="F338" s="16">
        <f t="shared" si="92"/>
        <v>0.24309</v>
      </c>
      <c r="G338" s="16">
        <f t="shared" si="93"/>
        <v>0</v>
      </c>
      <c r="H338" s="16">
        <f t="shared" si="94"/>
        <v>0</v>
      </c>
      <c r="I338" s="16">
        <f t="shared" si="95"/>
        <v>0</v>
      </c>
      <c r="J338" s="16">
        <f t="shared" si="96"/>
        <v>0</v>
      </c>
      <c r="K338" s="16">
        <f t="shared" si="97"/>
        <v>1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0.24309</v>
      </c>
      <c r="U338" s="16">
        <v>0</v>
      </c>
      <c r="V338" s="16">
        <v>0</v>
      </c>
      <c r="W338" s="16">
        <v>0</v>
      </c>
      <c r="X338" s="16">
        <v>0</v>
      </c>
      <c r="Y338" s="16">
        <v>1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f t="shared" si="98"/>
        <v>0.26519554</v>
      </c>
      <c r="AP338" s="16">
        <f t="shared" si="99"/>
        <v>0</v>
      </c>
      <c r="AQ338" s="16">
        <f t="shared" si="100"/>
        <v>0</v>
      </c>
      <c r="AR338" s="16">
        <f t="shared" si="101"/>
        <v>0</v>
      </c>
      <c r="AS338" s="16">
        <f t="shared" si="102"/>
        <v>0</v>
      </c>
      <c r="AT338" s="16">
        <f t="shared" si="103"/>
        <v>1</v>
      </c>
      <c r="AU338" s="16">
        <v>0</v>
      </c>
      <c r="AV338" s="16">
        <v>0.26519554</v>
      </c>
      <c r="AW338" s="16">
        <v>0</v>
      </c>
      <c r="AX338" s="16">
        <v>0</v>
      </c>
      <c r="AY338" s="16">
        <v>0</v>
      </c>
      <c r="AZ338" s="16">
        <v>0</v>
      </c>
      <c r="BA338" s="16">
        <v>1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  <c r="BW338" s="16">
        <v>0</v>
      </c>
      <c r="BX338" s="16">
        <v>0</v>
      </c>
      <c r="BY338" s="16">
        <f t="shared" si="104"/>
        <v>0.022105540000000007</v>
      </c>
      <c r="BZ338" s="16">
        <f t="shared" si="105"/>
        <v>9.093562055205894</v>
      </c>
      <c r="CA338" s="1">
        <v>0</v>
      </c>
    </row>
    <row r="339" spans="1:79" ht="38.25">
      <c r="A339" s="35"/>
      <c r="B339" s="20" t="s">
        <v>462</v>
      </c>
      <c r="C339" s="24" t="s">
        <v>420</v>
      </c>
      <c r="D339" s="33">
        <v>0.24309</v>
      </c>
      <c r="E339" s="16">
        <v>0</v>
      </c>
      <c r="F339" s="16">
        <f t="shared" si="92"/>
        <v>0.24309</v>
      </c>
      <c r="G339" s="16">
        <f t="shared" si="93"/>
        <v>0</v>
      </c>
      <c r="H339" s="16">
        <f t="shared" si="94"/>
        <v>0</v>
      </c>
      <c r="I339" s="16">
        <f t="shared" si="95"/>
        <v>0</v>
      </c>
      <c r="J339" s="16">
        <f t="shared" si="96"/>
        <v>0</v>
      </c>
      <c r="K339" s="16">
        <f t="shared" si="97"/>
        <v>1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0.24309</v>
      </c>
      <c r="U339" s="16">
        <v>0</v>
      </c>
      <c r="V339" s="16">
        <v>0</v>
      </c>
      <c r="W339" s="16">
        <v>0</v>
      </c>
      <c r="X339" s="16">
        <v>0</v>
      </c>
      <c r="Y339" s="16">
        <v>1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f t="shared" si="98"/>
        <v>0.2654384</v>
      </c>
      <c r="AP339" s="16">
        <f t="shared" si="99"/>
        <v>0</v>
      </c>
      <c r="AQ339" s="16">
        <f t="shared" si="100"/>
        <v>0</v>
      </c>
      <c r="AR339" s="16">
        <f t="shared" si="101"/>
        <v>0</v>
      </c>
      <c r="AS339" s="16">
        <f t="shared" si="102"/>
        <v>0</v>
      </c>
      <c r="AT339" s="16">
        <f t="shared" si="103"/>
        <v>1</v>
      </c>
      <c r="AU339" s="16">
        <v>0</v>
      </c>
      <c r="AV339" s="16">
        <v>0.2654384</v>
      </c>
      <c r="AW339" s="16">
        <v>0</v>
      </c>
      <c r="AX339" s="16">
        <v>0</v>
      </c>
      <c r="AY339" s="16">
        <v>0</v>
      </c>
      <c r="AZ339" s="16">
        <v>0</v>
      </c>
      <c r="BA339" s="16">
        <v>1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  <c r="BW339" s="16">
        <v>0</v>
      </c>
      <c r="BX339" s="16">
        <v>0</v>
      </c>
      <c r="BY339" s="16">
        <f t="shared" si="104"/>
        <v>0.022348400000000018</v>
      </c>
      <c r="BZ339" s="16">
        <f t="shared" si="105"/>
        <v>9.19346744004279</v>
      </c>
      <c r="CA339" s="1">
        <v>0</v>
      </c>
    </row>
    <row r="340" spans="1:79" ht="38.25">
      <c r="A340" s="35"/>
      <c r="B340" s="20" t="s">
        <v>463</v>
      </c>
      <c r="C340" s="24" t="s">
        <v>420</v>
      </c>
      <c r="D340" s="33">
        <v>1.216574</v>
      </c>
      <c r="E340" s="16">
        <v>0</v>
      </c>
      <c r="F340" s="16">
        <f t="shared" si="92"/>
        <v>0</v>
      </c>
      <c r="G340" s="16">
        <f t="shared" si="93"/>
        <v>0</v>
      </c>
      <c r="H340" s="16">
        <f t="shared" si="94"/>
        <v>0</v>
      </c>
      <c r="I340" s="16">
        <f t="shared" si="95"/>
        <v>0</v>
      </c>
      <c r="J340" s="16">
        <f t="shared" si="96"/>
        <v>0</v>
      </c>
      <c r="K340" s="16">
        <f t="shared" si="97"/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f t="shared" si="98"/>
        <v>0</v>
      </c>
      <c r="AP340" s="16">
        <f t="shared" si="99"/>
        <v>0</v>
      </c>
      <c r="AQ340" s="16">
        <f t="shared" si="100"/>
        <v>0</v>
      </c>
      <c r="AR340" s="16">
        <f t="shared" si="101"/>
        <v>0</v>
      </c>
      <c r="AS340" s="16">
        <f t="shared" si="102"/>
        <v>0</v>
      </c>
      <c r="AT340" s="16">
        <f t="shared" si="103"/>
        <v>0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0</v>
      </c>
      <c r="BK340" s="16">
        <v>0</v>
      </c>
      <c r="BL340" s="16">
        <v>0</v>
      </c>
      <c r="BM340" s="16">
        <v>0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  <c r="BW340" s="16">
        <v>0</v>
      </c>
      <c r="BX340" s="16">
        <v>0</v>
      </c>
      <c r="BY340" s="16">
        <f t="shared" si="104"/>
        <v>0</v>
      </c>
      <c r="BZ340" s="16">
        <v>0</v>
      </c>
      <c r="CA340" s="1">
        <v>0</v>
      </c>
    </row>
    <row r="341" spans="1:79" ht="13.5">
      <c r="A341" s="35"/>
      <c r="B341" s="19" t="s">
        <v>224</v>
      </c>
      <c r="C341" s="24"/>
      <c r="D341" s="33">
        <v>0</v>
      </c>
      <c r="E341" s="16">
        <v>0</v>
      </c>
      <c r="F341" s="16">
        <f aca="true" t="shared" si="107" ref="F341:F404">M341+T341+AA341</f>
        <v>0</v>
      </c>
      <c r="G341" s="16">
        <f aca="true" t="shared" si="108" ref="G341:G404">N341+U341+AB341</f>
        <v>0</v>
      </c>
      <c r="H341" s="16">
        <f aca="true" t="shared" si="109" ref="H341:H404">O341+V341+AC341</f>
        <v>0</v>
      </c>
      <c r="I341" s="16">
        <f aca="true" t="shared" si="110" ref="I341:I404">P341+W341+AD341</f>
        <v>0</v>
      </c>
      <c r="J341" s="16">
        <f aca="true" t="shared" si="111" ref="J341:J404">Q341+X341+AE341</f>
        <v>0</v>
      </c>
      <c r="K341" s="16">
        <f aca="true" t="shared" si="112" ref="K341:K404">R341+Y341+AF341</f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f aca="true" t="shared" si="113" ref="AO341:AO404">AV341+BC341+BJ341+BQ341</f>
        <v>0</v>
      </c>
      <c r="AP341" s="16">
        <f aca="true" t="shared" si="114" ref="AP341:AP404">AW341+BD341+BK341+BR341</f>
        <v>0</v>
      </c>
      <c r="AQ341" s="16">
        <f aca="true" t="shared" si="115" ref="AQ341:AQ404">AX341+BE341+BL341+BS341</f>
        <v>0</v>
      </c>
      <c r="AR341" s="16">
        <f aca="true" t="shared" si="116" ref="AR341:AR404">AY341+BF341+BM341+BT341</f>
        <v>0</v>
      </c>
      <c r="AS341" s="16">
        <f aca="true" t="shared" si="117" ref="AS341:AS404">AZ341+BG341+BN341+BU341</f>
        <v>0</v>
      </c>
      <c r="AT341" s="16">
        <f aca="true" t="shared" si="118" ref="AT341:AT404">BA341+BH341+BO341+BV341</f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  <c r="BW341" s="16">
        <v>0</v>
      </c>
      <c r="BX341" s="16">
        <v>0</v>
      </c>
      <c r="BY341" s="16">
        <f aca="true" t="shared" si="119" ref="BY341:BY404">AO341-F341</f>
        <v>0</v>
      </c>
      <c r="BZ341" s="16">
        <v>0</v>
      </c>
      <c r="CA341" s="1">
        <v>0</v>
      </c>
    </row>
    <row r="342" spans="1:79" ht="38.25">
      <c r="A342" s="35"/>
      <c r="B342" s="28" t="s">
        <v>464</v>
      </c>
      <c r="C342" s="24" t="s">
        <v>420</v>
      </c>
      <c r="D342" s="33">
        <v>0.50168</v>
      </c>
      <c r="E342" s="16">
        <v>0</v>
      </c>
      <c r="F342" s="16">
        <f t="shared" si="107"/>
        <v>0</v>
      </c>
      <c r="G342" s="16">
        <f t="shared" si="108"/>
        <v>0</v>
      </c>
      <c r="H342" s="16">
        <f t="shared" si="109"/>
        <v>0</v>
      </c>
      <c r="I342" s="16">
        <f t="shared" si="110"/>
        <v>0</v>
      </c>
      <c r="J342" s="16">
        <f t="shared" si="111"/>
        <v>0</v>
      </c>
      <c r="K342" s="16">
        <f t="shared" si="112"/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f t="shared" si="113"/>
        <v>0</v>
      </c>
      <c r="AP342" s="16">
        <f t="shared" si="114"/>
        <v>0</v>
      </c>
      <c r="AQ342" s="16">
        <f t="shared" si="115"/>
        <v>0</v>
      </c>
      <c r="AR342" s="16">
        <f t="shared" si="116"/>
        <v>0</v>
      </c>
      <c r="AS342" s="16">
        <f t="shared" si="117"/>
        <v>0</v>
      </c>
      <c r="AT342" s="16">
        <f t="shared" si="118"/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0</v>
      </c>
      <c r="BM342" s="16">
        <v>0</v>
      </c>
      <c r="BN342" s="16">
        <v>0</v>
      </c>
      <c r="BO342" s="16">
        <v>0</v>
      </c>
      <c r="BP342" s="16">
        <v>0</v>
      </c>
      <c r="BQ342" s="16">
        <v>0</v>
      </c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  <c r="BW342" s="16">
        <v>0</v>
      </c>
      <c r="BX342" s="16">
        <v>0</v>
      </c>
      <c r="BY342" s="16">
        <f t="shared" si="119"/>
        <v>0</v>
      </c>
      <c r="BZ342" s="16">
        <v>0</v>
      </c>
      <c r="CA342" s="1">
        <v>0</v>
      </c>
    </row>
    <row r="343" spans="1:79" ht="38.25">
      <c r="A343" s="35"/>
      <c r="B343" s="28" t="s">
        <v>465</v>
      </c>
      <c r="C343" s="24" t="s">
        <v>420</v>
      </c>
      <c r="D343" s="33">
        <v>0.24309</v>
      </c>
      <c r="E343" s="16">
        <v>0</v>
      </c>
      <c r="F343" s="16">
        <f t="shared" si="107"/>
        <v>0.24309</v>
      </c>
      <c r="G343" s="16">
        <f t="shared" si="108"/>
        <v>0</v>
      </c>
      <c r="H343" s="16">
        <f t="shared" si="109"/>
        <v>0</v>
      </c>
      <c r="I343" s="16">
        <f t="shared" si="110"/>
        <v>0</v>
      </c>
      <c r="J343" s="16">
        <f t="shared" si="111"/>
        <v>0</v>
      </c>
      <c r="K343" s="16">
        <f t="shared" si="112"/>
        <v>1</v>
      </c>
      <c r="L343" s="16">
        <v>0</v>
      </c>
      <c r="M343" s="16">
        <v>0.24309</v>
      </c>
      <c r="N343" s="16">
        <v>0</v>
      </c>
      <c r="O343" s="16">
        <v>0</v>
      </c>
      <c r="P343" s="16">
        <v>0</v>
      </c>
      <c r="Q343" s="16">
        <v>0</v>
      </c>
      <c r="R343" s="16">
        <v>1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f t="shared" si="113"/>
        <v>0.26377996000000004</v>
      </c>
      <c r="AP343" s="16">
        <f t="shared" si="114"/>
        <v>0</v>
      </c>
      <c r="AQ343" s="16">
        <f t="shared" si="115"/>
        <v>0</v>
      </c>
      <c r="AR343" s="16">
        <f t="shared" si="116"/>
        <v>0</v>
      </c>
      <c r="AS343" s="16">
        <f t="shared" si="117"/>
        <v>0</v>
      </c>
      <c r="AT343" s="16">
        <f t="shared" si="118"/>
        <v>1</v>
      </c>
      <c r="AU343" s="16">
        <v>0</v>
      </c>
      <c r="AV343" s="16">
        <v>0.26377996000000004</v>
      </c>
      <c r="AW343" s="16">
        <v>0</v>
      </c>
      <c r="AX343" s="16">
        <v>0</v>
      </c>
      <c r="AY343" s="16">
        <v>0</v>
      </c>
      <c r="AZ343" s="16">
        <v>0</v>
      </c>
      <c r="BA343" s="16">
        <v>1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  <c r="BL343" s="16">
        <v>0</v>
      </c>
      <c r="BM343" s="16">
        <v>0</v>
      </c>
      <c r="BN343" s="16">
        <v>0</v>
      </c>
      <c r="BO343" s="16">
        <v>0</v>
      </c>
      <c r="BP343" s="16">
        <v>0</v>
      </c>
      <c r="BQ343" s="16">
        <v>0</v>
      </c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  <c r="BW343" s="16">
        <v>0</v>
      </c>
      <c r="BX343" s="16">
        <v>0</v>
      </c>
      <c r="BY343" s="16">
        <f t="shared" si="119"/>
        <v>0.020689960000000035</v>
      </c>
      <c r="BZ343" s="16">
        <f aca="true" t="shared" si="120" ref="BZ341:BZ404">BY343/F343*100</f>
        <v>8.51123452219344</v>
      </c>
      <c r="CA343" s="1">
        <v>0</v>
      </c>
    </row>
    <row r="344" spans="1:79" ht="38.25">
      <c r="A344" s="35"/>
      <c r="B344" s="28" t="s">
        <v>466</v>
      </c>
      <c r="C344" s="24" t="s">
        <v>420</v>
      </c>
      <c r="D344" s="33">
        <v>0.12542</v>
      </c>
      <c r="E344" s="16">
        <v>0</v>
      </c>
      <c r="F344" s="16">
        <f t="shared" si="107"/>
        <v>0</v>
      </c>
      <c r="G344" s="16">
        <f t="shared" si="108"/>
        <v>0</v>
      </c>
      <c r="H344" s="16">
        <f t="shared" si="109"/>
        <v>0</v>
      </c>
      <c r="I344" s="16">
        <f t="shared" si="110"/>
        <v>0</v>
      </c>
      <c r="J344" s="16">
        <f t="shared" si="111"/>
        <v>0</v>
      </c>
      <c r="K344" s="16">
        <f t="shared" si="112"/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f t="shared" si="113"/>
        <v>0</v>
      </c>
      <c r="AP344" s="16">
        <f t="shared" si="114"/>
        <v>0</v>
      </c>
      <c r="AQ344" s="16">
        <f t="shared" si="115"/>
        <v>0</v>
      </c>
      <c r="AR344" s="16">
        <f t="shared" si="116"/>
        <v>0</v>
      </c>
      <c r="AS344" s="16">
        <f t="shared" si="117"/>
        <v>0</v>
      </c>
      <c r="AT344" s="16">
        <f t="shared" si="118"/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0</v>
      </c>
      <c r="BY344" s="16">
        <f t="shared" si="119"/>
        <v>0</v>
      </c>
      <c r="BZ344" s="16">
        <v>0</v>
      </c>
      <c r="CA344" s="1">
        <v>0</v>
      </c>
    </row>
    <row r="345" spans="1:79" ht="38.25">
      <c r="A345" s="35"/>
      <c r="B345" s="28" t="s">
        <v>467</v>
      </c>
      <c r="C345" s="24" t="s">
        <v>420</v>
      </c>
      <c r="D345" s="33">
        <v>0.451512</v>
      </c>
      <c r="E345" s="16">
        <v>0</v>
      </c>
      <c r="F345" s="16">
        <f t="shared" si="107"/>
        <v>0</v>
      </c>
      <c r="G345" s="16">
        <f t="shared" si="108"/>
        <v>0</v>
      </c>
      <c r="H345" s="16">
        <f t="shared" si="109"/>
        <v>0</v>
      </c>
      <c r="I345" s="16">
        <f t="shared" si="110"/>
        <v>0</v>
      </c>
      <c r="J345" s="16">
        <f t="shared" si="111"/>
        <v>0</v>
      </c>
      <c r="K345" s="16">
        <f t="shared" si="112"/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f t="shared" si="113"/>
        <v>0</v>
      </c>
      <c r="AP345" s="16">
        <f t="shared" si="114"/>
        <v>0</v>
      </c>
      <c r="AQ345" s="16">
        <f t="shared" si="115"/>
        <v>0</v>
      </c>
      <c r="AR345" s="16">
        <f t="shared" si="116"/>
        <v>0</v>
      </c>
      <c r="AS345" s="16">
        <f t="shared" si="117"/>
        <v>0</v>
      </c>
      <c r="AT345" s="16">
        <f t="shared" si="118"/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  <c r="BL345" s="16">
        <v>0</v>
      </c>
      <c r="BM345" s="16">
        <v>0</v>
      </c>
      <c r="BN345" s="16">
        <v>0</v>
      </c>
      <c r="BO345" s="16">
        <v>0</v>
      </c>
      <c r="BP345" s="16">
        <v>0</v>
      </c>
      <c r="BQ345" s="16">
        <v>0</v>
      </c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  <c r="BW345" s="16">
        <v>0</v>
      </c>
      <c r="BX345" s="16">
        <v>0</v>
      </c>
      <c r="BY345" s="16">
        <f t="shared" si="119"/>
        <v>0</v>
      </c>
      <c r="BZ345" s="16">
        <v>0</v>
      </c>
      <c r="CA345" s="1">
        <v>0</v>
      </c>
    </row>
    <row r="346" spans="1:79" ht="38.25">
      <c r="A346" s="35"/>
      <c r="B346" s="28" t="s">
        <v>468</v>
      </c>
      <c r="C346" s="24" t="s">
        <v>420</v>
      </c>
      <c r="D346" s="33">
        <v>0.24309</v>
      </c>
      <c r="E346" s="16">
        <v>0</v>
      </c>
      <c r="F346" s="16">
        <f t="shared" si="107"/>
        <v>0.24309</v>
      </c>
      <c r="G346" s="16">
        <f t="shared" si="108"/>
        <v>0</v>
      </c>
      <c r="H346" s="16">
        <f t="shared" si="109"/>
        <v>0</v>
      </c>
      <c r="I346" s="16">
        <f t="shared" si="110"/>
        <v>0</v>
      </c>
      <c r="J346" s="16">
        <f t="shared" si="111"/>
        <v>0</v>
      </c>
      <c r="K346" s="16">
        <f t="shared" si="112"/>
        <v>1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0.24309</v>
      </c>
      <c r="U346" s="16">
        <v>0</v>
      </c>
      <c r="V346" s="16">
        <v>0</v>
      </c>
      <c r="W346" s="16">
        <v>0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f t="shared" si="113"/>
        <v>0.26390648</v>
      </c>
      <c r="AP346" s="16">
        <f t="shared" si="114"/>
        <v>0</v>
      </c>
      <c r="AQ346" s="16">
        <f t="shared" si="115"/>
        <v>0</v>
      </c>
      <c r="AR346" s="16">
        <f t="shared" si="116"/>
        <v>0</v>
      </c>
      <c r="AS346" s="16">
        <f t="shared" si="117"/>
        <v>0</v>
      </c>
      <c r="AT346" s="16">
        <f t="shared" si="118"/>
        <v>1</v>
      </c>
      <c r="AU346" s="16">
        <v>0</v>
      </c>
      <c r="AV346" s="16">
        <v>0.26390648</v>
      </c>
      <c r="AW346" s="16">
        <v>0</v>
      </c>
      <c r="AX346" s="16">
        <v>0</v>
      </c>
      <c r="AY346" s="16">
        <v>0</v>
      </c>
      <c r="AZ346" s="16">
        <v>0</v>
      </c>
      <c r="BA346" s="16">
        <v>1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  <c r="BL346" s="16">
        <v>0</v>
      </c>
      <c r="BM346" s="16">
        <v>0</v>
      </c>
      <c r="BN346" s="16">
        <v>0</v>
      </c>
      <c r="BO346" s="16">
        <v>0</v>
      </c>
      <c r="BP346" s="16">
        <v>0</v>
      </c>
      <c r="BQ346" s="16">
        <v>0</v>
      </c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  <c r="BW346" s="16">
        <v>0</v>
      </c>
      <c r="BX346" s="16">
        <v>0</v>
      </c>
      <c r="BY346" s="16">
        <f t="shared" si="119"/>
        <v>0.02081648</v>
      </c>
      <c r="BZ346" s="16">
        <f t="shared" si="120"/>
        <v>8.563281089308486</v>
      </c>
      <c r="CA346" s="1">
        <v>0</v>
      </c>
    </row>
    <row r="347" spans="1:79" ht="38.25">
      <c r="A347" s="35"/>
      <c r="B347" s="28" t="s">
        <v>469</v>
      </c>
      <c r="C347" s="24" t="s">
        <v>420</v>
      </c>
      <c r="D347" s="33">
        <v>0.24309</v>
      </c>
      <c r="E347" s="16">
        <v>0</v>
      </c>
      <c r="F347" s="16">
        <f t="shared" si="107"/>
        <v>0.24309</v>
      </c>
      <c r="G347" s="16">
        <f t="shared" si="108"/>
        <v>0</v>
      </c>
      <c r="H347" s="16">
        <f t="shared" si="109"/>
        <v>0</v>
      </c>
      <c r="I347" s="16">
        <f t="shared" si="110"/>
        <v>0</v>
      </c>
      <c r="J347" s="16">
        <f t="shared" si="111"/>
        <v>0</v>
      </c>
      <c r="K347" s="16">
        <f t="shared" si="112"/>
        <v>1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0.24309</v>
      </c>
      <c r="U347" s="16">
        <v>0</v>
      </c>
      <c r="V347" s="16">
        <v>0</v>
      </c>
      <c r="W347" s="16">
        <v>0</v>
      </c>
      <c r="X347" s="16">
        <v>0</v>
      </c>
      <c r="Y347" s="16">
        <v>1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f t="shared" si="113"/>
        <v>0.26390648</v>
      </c>
      <c r="AP347" s="16">
        <f t="shared" si="114"/>
        <v>0</v>
      </c>
      <c r="AQ347" s="16">
        <f t="shared" si="115"/>
        <v>0</v>
      </c>
      <c r="AR347" s="16">
        <f t="shared" si="116"/>
        <v>0</v>
      </c>
      <c r="AS347" s="16">
        <f t="shared" si="117"/>
        <v>0</v>
      </c>
      <c r="AT347" s="16">
        <f t="shared" si="118"/>
        <v>1</v>
      </c>
      <c r="AU347" s="16">
        <v>0</v>
      </c>
      <c r="AV347" s="16">
        <v>0.26390648</v>
      </c>
      <c r="AW347" s="16">
        <v>0</v>
      </c>
      <c r="AX347" s="16">
        <v>0</v>
      </c>
      <c r="AY347" s="16">
        <v>0</v>
      </c>
      <c r="AZ347" s="16">
        <v>0</v>
      </c>
      <c r="BA347" s="16">
        <v>1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  <c r="BW347" s="16">
        <v>0</v>
      </c>
      <c r="BX347" s="16">
        <v>0</v>
      </c>
      <c r="BY347" s="16">
        <f t="shared" si="119"/>
        <v>0.02081648</v>
      </c>
      <c r="BZ347" s="16">
        <f t="shared" si="120"/>
        <v>8.563281089308486</v>
      </c>
      <c r="CA347" s="1">
        <v>0</v>
      </c>
    </row>
    <row r="348" spans="1:79" ht="38.25">
      <c r="A348" s="35"/>
      <c r="B348" s="28" t="s">
        <v>470</v>
      </c>
      <c r="C348" s="24" t="s">
        <v>420</v>
      </c>
      <c r="D348" s="33">
        <v>0.24309</v>
      </c>
      <c r="E348" s="16">
        <v>0</v>
      </c>
      <c r="F348" s="16">
        <f t="shared" si="107"/>
        <v>0.24309</v>
      </c>
      <c r="G348" s="16">
        <f t="shared" si="108"/>
        <v>0</v>
      </c>
      <c r="H348" s="16">
        <f t="shared" si="109"/>
        <v>0</v>
      </c>
      <c r="I348" s="16">
        <f t="shared" si="110"/>
        <v>0</v>
      </c>
      <c r="J348" s="16">
        <f t="shared" si="111"/>
        <v>0</v>
      </c>
      <c r="K348" s="16">
        <f t="shared" si="112"/>
        <v>1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0.24309</v>
      </c>
      <c r="U348" s="16">
        <v>0</v>
      </c>
      <c r="V348" s="16">
        <v>0</v>
      </c>
      <c r="W348" s="16">
        <v>0</v>
      </c>
      <c r="X348" s="16">
        <v>0</v>
      </c>
      <c r="Y348" s="16">
        <v>1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f t="shared" si="113"/>
        <v>0.26390648</v>
      </c>
      <c r="AP348" s="16">
        <f t="shared" si="114"/>
        <v>0</v>
      </c>
      <c r="AQ348" s="16">
        <f t="shared" si="115"/>
        <v>0</v>
      </c>
      <c r="AR348" s="16">
        <f t="shared" si="116"/>
        <v>0</v>
      </c>
      <c r="AS348" s="16">
        <f t="shared" si="117"/>
        <v>0</v>
      </c>
      <c r="AT348" s="16">
        <f t="shared" si="118"/>
        <v>1</v>
      </c>
      <c r="AU348" s="16">
        <v>0</v>
      </c>
      <c r="AV348" s="16">
        <v>0.26390648</v>
      </c>
      <c r="AW348" s="16">
        <v>0</v>
      </c>
      <c r="AX348" s="16">
        <v>0</v>
      </c>
      <c r="AY348" s="16">
        <v>0</v>
      </c>
      <c r="AZ348" s="16">
        <v>0</v>
      </c>
      <c r="BA348" s="16">
        <v>1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  <c r="BW348" s="16">
        <v>0</v>
      </c>
      <c r="BX348" s="16">
        <v>0</v>
      </c>
      <c r="BY348" s="16">
        <f t="shared" si="119"/>
        <v>0.02081648</v>
      </c>
      <c r="BZ348" s="16">
        <f t="shared" si="120"/>
        <v>8.563281089308486</v>
      </c>
      <c r="CA348" s="1">
        <v>0</v>
      </c>
    </row>
    <row r="349" spans="1:79" ht="13.5">
      <c r="A349" s="35"/>
      <c r="B349" s="19" t="s">
        <v>168</v>
      </c>
      <c r="C349" s="24" t="s">
        <v>420</v>
      </c>
      <c r="D349" s="33">
        <v>0</v>
      </c>
      <c r="E349" s="16">
        <v>0</v>
      </c>
      <c r="F349" s="16">
        <f t="shared" si="107"/>
        <v>0</v>
      </c>
      <c r="G349" s="16">
        <f t="shared" si="108"/>
        <v>0</v>
      </c>
      <c r="H349" s="16">
        <f t="shared" si="109"/>
        <v>0</v>
      </c>
      <c r="I349" s="16">
        <f t="shared" si="110"/>
        <v>0</v>
      </c>
      <c r="J349" s="16">
        <f t="shared" si="111"/>
        <v>0</v>
      </c>
      <c r="K349" s="16">
        <f t="shared" si="112"/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f t="shared" si="113"/>
        <v>0</v>
      </c>
      <c r="AP349" s="16">
        <f t="shared" si="114"/>
        <v>0</v>
      </c>
      <c r="AQ349" s="16">
        <f t="shared" si="115"/>
        <v>0</v>
      </c>
      <c r="AR349" s="16">
        <f t="shared" si="116"/>
        <v>0</v>
      </c>
      <c r="AS349" s="16">
        <f t="shared" si="117"/>
        <v>0</v>
      </c>
      <c r="AT349" s="16">
        <f t="shared" si="118"/>
        <v>0</v>
      </c>
      <c r="AU349" s="16">
        <v>0</v>
      </c>
      <c r="AV349" s="16">
        <v>0</v>
      </c>
      <c r="AW349" s="16">
        <v>0</v>
      </c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  <c r="BW349" s="16">
        <v>0</v>
      </c>
      <c r="BX349" s="16">
        <v>0</v>
      </c>
      <c r="BY349" s="16">
        <f t="shared" si="119"/>
        <v>0</v>
      </c>
      <c r="BZ349" s="16">
        <v>0</v>
      </c>
      <c r="CA349" s="1">
        <v>0</v>
      </c>
    </row>
    <row r="350" spans="1:79" ht="25.5">
      <c r="A350" s="35"/>
      <c r="B350" s="29" t="s">
        <v>471</v>
      </c>
      <c r="C350" s="24" t="s">
        <v>420</v>
      </c>
      <c r="D350" s="33">
        <v>0.24309</v>
      </c>
      <c r="E350" s="16">
        <v>0</v>
      </c>
      <c r="F350" s="16">
        <f t="shared" si="107"/>
        <v>0.24309</v>
      </c>
      <c r="G350" s="16">
        <f t="shared" si="108"/>
        <v>0</v>
      </c>
      <c r="H350" s="16">
        <f t="shared" si="109"/>
        <v>0</v>
      </c>
      <c r="I350" s="16">
        <f t="shared" si="110"/>
        <v>0</v>
      </c>
      <c r="J350" s="16">
        <f t="shared" si="111"/>
        <v>0</v>
      </c>
      <c r="K350" s="16">
        <f t="shared" si="112"/>
        <v>1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0.24309</v>
      </c>
      <c r="U350" s="16">
        <v>0</v>
      </c>
      <c r="V350" s="16">
        <v>0</v>
      </c>
      <c r="W350" s="16">
        <v>0</v>
      </c>
      <c r="X350" s="16">
        <v>0</v>
      </c>
      <c r="Y350" s="16">
        <v>1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f t="shared" si="113"/>
        <v>0.2506901</v>
      </c>
      <c r="AP350" s="16">
        <f t="shared" si="114"/>
        <v>0</v>
      </c>
      <c r="AQ350" s="16">
        <f t="shared" si="115"/>
        <v>0</v>
      </c>
      <c r="AR350" s="16">
        <f t="shared" si="116"/>
        <v>0</v>
      </c>
      <c r="AS350" s="16">
        <f t="shared" si="117"/>
        <v>0</v>
      </c>
      <c r="AT350" s="16">
        <f t="shared" si="118"/>
        <v>1</v>
      </c>
      <c r="AU350" s="16">
        <v>0</v>
      </c>
      <c r="AV350" s="16">
        <v>0.2506901</v>
      </c>
      <c r="AW350" s="16">
        <v>0</v>
      </c>
      <c r="AX350" s="16">
        <v>0</v>
      </c>
      <c r="AY350" s="16">
        <v>0</v>
      </c>
      <c r="AZ350" s="16">
        <v>0</v>
      </c>
      <c r="BA350" s="16">
        <v>1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  <c r="BW350" s="16">
        <v>0</v>
      </c>
      <c r="BX350" s="16">
        <v>0</v>
      </c>
      <c r="BY350" s="16">
        <f t="shared" si="119"/>
        <v>0.007600100000000026</v>
      </c>
      <c r="BZ350" s="16">
        <f t="shared" si="120"/>
        <v>3.126455222345644</v>
      </c>
      <c r="CA350" s="1">
        <v>0</v>
      </c>
    </row>
    <row r="351" spans="1:79" ht="38.25">
      <c r="A351" s="35"/>
      <c r="B351" s="20" t="s">
        <v>472</v>
      </c>
      <c r="C351" s="24" t="s">
        <v>420</v>
      </c>
      <c r="D351" s="33">
        <v>1.141322</v>
      </c>
      <c r="E351" s="16">
        <v>0</v>
      </c>
      <c r="F351" s="16">
        <f t="shared" si="107"/>
        <v>0</v>
      </c>
      <c r="G351" s="16">
        <f t="shared" si="108"/>
        <v>0</v>
      </c>
      <c r="H351" s="16">
        <f t="shared" si="109"/>
        <v>0</v>
      </c>
      <c r="I351" s="16">
        <f t="shared" si="110"/>
        <v>0</v>
      </c>
      <c r="J351" s="16">
        <f t="shared" si="111"/>
        <v>0</v>
      </c>
      <c r="K351" s="16">
        <f t="shared" si="112"/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f t="shared" si="113"/>
        <v>0</v>
      </c>
      <c r="AP351" s="16">
        <f t="shared" si="114"/>
        <v>0</v>
      </c>
      <c r="AQ351" s="16">
        <f t="shared" si="115"/>
        <v>0</v>
      </c>
      <c r="AR351" s="16">
        <f t="shared" si="116"/>
        <v>0</v>
      </c>
      <c r="AS351" s="16">
        <f t="shared" si="117"/>
        <v>0</v>
      </c>
      <c r="AT351" s="16">
        <f t="shared" si="118"/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  <c r="BW351" s="16">
        <v>0</v>
      </c>
      <c r="BX351" s="16">
        <v>0</v>
      </c>
      <c r="BY351" s="16">
        <f t="shared" si="119"/>
        <v>0</v>
      </c>
      <c r="BZ351" s="16">
        <v>0</v>
      </c>
      <c r="CA351" s="1">
        <v>0</v>
      </c>
    </row>
    <row r="352" spans="1:79" ht="13.5">
      <c r="A352" s="35"/>
      <c r="B352" s="19" t="s">
        <v>225</v>
      </c>
      <c r="C352" s="24"/>
      <c r="D352" s="33">
        <v>0</v>
      </c>
      <c r="E352" s="16">
        <v>0</v>
      </c>
      <c r="F352" s="16">
        <f t="shared" si="107"/>
        <v>0</v>
      </c>
      <c r="G352" s="16">
        <f t="shared" si="108"/>
        <v>0</v>
      </c>
      <c r="H352" s="16">
        <f t="shared" si="109"/>
        <v>0</v>
      </c>
      <c r="I352" s="16">
        <f t="shared" si="110"/>
        <v>0</v>
      </c>
      <c r="J352" s="16">
        <f t="shared" si="111"/>
        <v>0</v>
      </c>
      <c r="K352" s="16">
        <f t="shared" si="112"/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f t="shared" si="113"/>
        <v>0</v>
      </c>
      <c r="AP352" s="16">
        <f t="shared" si="114"/>
        <v>0</v>
      </c>
      <c r="AQ352" s="16">
        <f t="shared" si="115"/>
        <v>0</v>
      </c>
      <c r="AR352" s="16">
        <f t="shared" si="116"/>
        <v>0</v>
      </c>
      <c r="AS352" s="16">
        <f t="shared" si="117"/>
        <v>0</v>
      </c>
      <c r="AT352" s="16">
        <f t="shared" si="118"/>
        <v>0</v>
      </c>
      <c r="AU352" s="16">
        <v>0</v>
      </c>
      <c r="AV352" s="16">
        <v>0</v>
      </c>
      <c r="AW352" s="16">
        <v>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  <c r="BW352" s="16">
        <v>0</v>
      </c>
      <c r="BX352" s="16">
        <v>0</v>
      </c>
      <c r="BY352" s="16">
        <f t="shared" si="119"/>
        <v>0</v>
      </c>
      <c r="BZ352" s="16">
        <v>0</v>
      </c>
      <c r="CA352" s="1">
        <v>0</v>
      </c>
    </row>
    <row r="353" spans="1:79" ht="25.5">
      <c r="A353" s="35"/>
      <c r="B353" s="28" t="s">
        <v>473</v>
      </c>
      <c r="C353" s="24" t="s">
        <v>420</v>
      </c>
      <c r="D353" s="33">
        <v>0.24309</v>
      </c>
      <c r="E353" s="16">
        <v>0</v>
      </c>
      <c r="F353" s="16">
        <f t="shared" si="107"/>
        <v>0.24309</v>
      </c>
      <c r="G353" s="16">
        <f t="shared" si="108"/>
        <v>0</v>
      </c>
      <c r="H353" s="16">
        <f t="shared" si="109"/>
        <v>0</v>
      </c>
      <c r="I353" s="16">
        <f t="shared" si="110"/>
        <v>0</v>
      </c>
      <c r="J353" s="16">
        <f t="shared" si="111"/>
        <v>0</v>
      </c>
      <c r="K353" s="16">
        <f t="shared" si="112"/>
        <v>1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0.24309</v>
      </c>
      <c r="U353" s="16">
        <v>0</v>
      </c>
      <c r="V353" s="16">
        <v>0</v>
      </c>
      <c r="W353" s="16">
        <v>0</v>
      </c>
      <c r="X353" s="16">
        <v>0</v>
      </c>
      <c r="Y353" s="16">
        <v>1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f t="shared" si="113"/>
        <v>0.25027561</v>
      </c>
      <c r="AP353" s="16">
        <f t="shared" si="114"/>
        <v>0</v>
      </c>
      <c r="AQ353" s="16">
        <f t="shared" si="115"/>
        <v>0</v>
      </c>
      <c r="AR353" s="16">
        <f t="shared" si="116"/>
        <v>0</v>
      </c>
      <c r="AS353" s="16">
        <f t="shared" si="117"/>
        <v>0</v>
      </c>
      <c r="AT353" s="16">
        <f t="shared" si="118"/>
        <v>1</v>
      </c>
      <c r="AU353" s="16">
        <v>0</v>
      </c>
      <c r="AV353" s="16">
        <v>0.25027561</v>
      </c>
      <c r="AW353" s="16">
        <v>0</v>
      </c>
      <c r="AX353" s="16">
        <v>0</v>
      </c>
      <c r="AY353" s="16">
        <v>0</v>
      </c>
      <c r="AZ353" s="16">
        <v>0</v>
      </c>
      <c r="BA353" s="16">
        <v>1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  <c r="BL353" s="16">
        <v>0</v>
      </c>
      <c r="BM353" s="16">
        <v>0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  <c r="BW353" s="16">
        <v>0</v>
      </c>
      <c r="BX353" s="16">
        <v>0</v>
      </c>
      <c r="BY353" s="16">
        <f t="shared" si="119"/>
        <v>0.007185609999999981</v>
      </c>
      <c r="BZ353" s="16">
        <f t="shared" si="120"/>
        <v>2.9559463573162126</v>
      </c>
      <c r="CA353" s="1">
        <v>0</v>
      </c>
    </row>
    <row r="354" spans="1:79" ht="38.25">
      <c r="A354" s="35"/>
      <c r="B354" s="20" t="s">
        <v>474</v>
      </c>
      <c r="C354" s="24" t="s">
        <v>420</v>
      </c>
      <c r="D354" s="33">
        <v>1.166406</v>
      </c>
      <c r="E354" s="16">
        <v>0</v>
      </c>
      <c r="F354" s="16">
        <f t="shared" si="107"/>
        <v>0</v>
      </c>
      <c r="G354" s="16">
        <f t="shared" si="108"/>
        <v>0</v>
      </c>
      <c r="H354" s="16">
        <f t="shared" si="109"/>
        <v>0</v>
      </c>
      <c r="I354" s="16">
        <f t="shared" si="110"/>
        <v>0</v>
      </c>
      <c r="J354" s="16">
        <f t="shared" si="111"/>
        <v>0</v>
      </c>
      <c r="K354" s="16">
        <f t="shared" si="112"/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f t="shared" si="113"/>
        <v>0</v>
      </c>
      <c r="AP354" s="16">
        <f t="shared" si="114"/>
        <v>0</v>
      </c>
      <c r="AQ354" s="16">
        <f t="shared" si="115"/>
        <v>0</v>
      </c>
      <c r="AR354" s="16">
        <f t="shared" si="116"/>
        <v>0</v>
      </c>
      <c r="AS354" s="16">
        <f t="shared" si="117"/>
        <v>0</v>
      </c>
      <c r="AT354" s="16">
        <f t="shared" si="118"/>
        <v>0</v>
      </c>
      <c r="AU354" s="16">
        <v>0</v>
      </c>
      <c r="AV354" s="16">
        <v>0</v>
      </c>
      <c r="AW354" s="16">
        <v>0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  <c r="BW354" s="16">
        <v>0</v>
      </c>
      <c r="BX354" s="16">
        <v>0</v>
      </c>
      <c r="BY354" s="16">
        <f t="shared" si="119"/>
        <v>0</v>
      </c>
      <c r="BZ354" s="16">
        <v>0</v>
      </c>
      <c r="CA354" s="1">
        <v>0</v>
      </c>
    </row>
    <row r="355" spans="1:79" ht="38.25">
      <c r="A355" s="34" t="s">
        <v>196</v>
      </c>
      <c r="B355" s="25" t="s">
        <v>197</v>
      </c>
      <c r="C355" s="24" t="s">
        <v>109</v>
      </c>
      <c r="D355" s="33">
        <v>2.320788</v>
      </c>
      <c r="E355" s="16">
        <v>0</v>
      </c>
      <c r="F355" s="16">
        <f t="shared" si="107"/>
        <v>1.75213</v>
      </c>
      <c r="G355" s="16">
        <f t="shared" si="108"/>
        <v>0</v>
      </c>
      <c r="H355" s="16">
        <f t="shared" si="109"/>
        <v>0</v>
      </c>
      <c r="I355" s="16">
        <f t="shared" si="110"/>
        <v>0</v>
      </c>
      <c r="J355" s="16">
        <f t="shared" si="111"/>
        <v>0</v>
      </c>
      <c r="K355" s="16">
        <f t="shared" si="112"/>
        <v>6</v>
      </c>
      <c r="L355" s="16">
        <v>0</v>
      </c>
      <c r="M355" s="16">
        <v>0.261251</v>
      </c>
      <c r="N355" s="16">
        <v>0</v>
      </c>
      <c r="O355" s="16">
        <v>0</v>
      </c>
      <c r="P355" s="16">
        <v>0</v>
      </c>
      <c r="Q355" s="16">
        <v>0</v>
      </c>
      <c r="R355" s="16">
        <v>1</v>
      </c>
      <c r="S355" s="16">
        <v>0</v>
      </c>
      <c r="T355" s="16">
        <v>0.876065</v>
      </c>
      <c r="U355" s="16">
        <v>0</v>
      </c>
      <c r="V355" s="16">
        <v>0</v>
      </c>
      <c r="W355" s="16">
        <v>0</v>
      </c>
      <c r="X355" s="16">
        <v>0</v>
      </c>
      <c r="Y355" s="16">
        <v>3</v>
      </c>
      <c r="Z355" s="16">
        <v>0</v>
      </c>
      <c r="AA355" s="16">
        <v>0.614814</v>
      </c>
      <c r="AB355" s="16">
        <v>0</v>
      </c>
      <c r="AC355" s="16">
        <v>0</v>
      </c>
      <c r="AD355" s="16">
        <v>0</v>
      </c>
      <c r="AE355" s="16">
        <v>0</v>
      </c>
      <c r="AF355" s="16">
        <v>2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f t="shared" si="113"/>
        <v>1.44606539</v>
      </c>
      <c r="AP355" s="16">
        <f t="shared" si="114"/>
        <v>0</v>
      </c>
      <c r="AQ355" s="16">
        <f t="shared" si="115"/>
        <v>0</v>
      </c>
      <c r="AR355" s="16">
        <f t="shared" si="116"/>
        <v>0</v>
      </c>
      <c r="AS355" s="16">
        <f t="shared" si="117"/>
        <v>0</v>
      </c>
      <c r="AT355" s="16">
        <f t="shared" si="118"/>
        <v>4</v>
      </c>
      <c r="AU355" s="16">
        <v>0</v>
      </c>
      <c r="AV355" s="16">
        <v>0.07543301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0.6274944600000001</v>
      </c>
      <c r="BD355" s="16">
        <v>0</v>
      </c>
      <c r="BE355" s="16">
        <v>0</v>
      </c>
      <c r="BF355" s="16">
        <v>0</v>
      </c>
      <c r="BG355" s="16">
        <v>0</v>
      </c>
      <c r="BH355" s="16">
        <v>1</v>
      </c>
      <c r="BI355" s="16">
        <v>0</v>
      </c>
      <c r="BJ355" s="16">
        <v>0.7431379199999999</v>
      </c>
      <c r="BK355" s="16">
        <v>0</v>
      </c>
      <c r="BL355" s="16">
        <v>0</v>
      </c>
      <c r="BM355" s="16">
        <v>0</v>
      </c>
      <c r="BN355" s="16">
        <v>0</v>
      </c>
      <c r="BO355" s="16">
        <v>3</v>
      </c>
      <c r="BP355" s="16">
        <v>0</v>
      </c>
      <c r="BQ355" s="16">
        <v>0</v>
      </c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  <c r="BW355" s="16">
        <v>0</v>
      </c>
      <c r="BX355" s="16">
        <v>0</v>
      </c>
      <c r="BY355" s="16">
        <f t="shared" si="119"/>
        <v>-0.30606460999999996</v>
      </c>
      <c r="BZ355" s="16">
        <f t="shared" si="120"/>
        <v>-17.468145057729735</v>
      </c>
      <c r="CA355" s="1">
        <v>0</v>
      </c>
    </row>
    <row r="356" spans="1:79" ht="38.25">
      <c r="A356" s="34" t="s">
        <v>196</v>
      </c>
      <c r="B356" s="27" t="s">
        <v>198</v>
      </c>
      <c r="C356" s="24" t="s">
        <v>475</v>
      </c>
      <c r="D356" s="33">
        <v>2.320788</v>
      </c>
      <c r="E356" s="16">
        <v>0</v>
      </c>
      <c r="F356" s="16">
        <f t="shared" si="107"/>
        <v>1.75213</v>
      </c>
      <c r="G356" s="16">
        <f t="shared" si="108"/>
        <v>0</v>
      </c>
      <c r="H356" s="16">
        <f t="shared" si="109"/>
        <v>0</v>
      </c>
      <c r="I356" s="16">
        <f t="shared" si="110"/>
        <v>0</v>
      </c>
      <c r="J356" s="16">
        <f t="shared" si="111"/>
        <v>0</v>
      </c>
      <c r="K356" s="16">
        <f t="shared" si="112"/>
        <v>6</v>
      </c>
      <c r="L356" s="16">
        <v>0</v>
      </c>
      <c r="M356" s="16">
        <v>0.261251</v>
      </c>
      <c r="N356" s="16">
        <v>0</v>
      </c>
      <c r="O356" s="16">
        <v>0</v>
      </c>
      <c r="P356" s="16">
        <v>0</v>
      </c>
      <c r="Q356" s="16">
        <v>0</v>
      </c>
      <c r="R356" s="16">
        <v>1</v>
      </c>
      <c r="S356" s="16">
        <v>0</v>
      </c>
      <c r="T356" s="16">
        <v>0.876065</v>
      </c>
      <c r="U356" s="16">
        <v>0</v>
      </c>
      <c r="V356" s="16">
        <v>0</v>
      </c>
      <c r="W356" s="16">
        <v>0</v>
      </c>
      <c r="X356" s="16">
        <v>0</v>
      </c>
      <c r="Y356" s="16">
        <v>3</v>
      </c>
      <c r="Z356" s="16">
        <v>0</v>
      </c>
      <c r="AA356" s="16">
        <v>0.614814</v>
      </c>
      <c r="AB356" s="16">
        <v>0</v>
      </c>
      <c r="AC356" s="16">
        <v>0</v>
      </c>
      <c r="AD356" s="16">
        <v>0</v>
      </c>
      <c r="AE356" s="16">
        <v>0</v>
      </c>
      <c r="AF356" s="16">
        <v>2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f t="shared" si="113"/>
        <v>1.44606539</v>
      </c>
      <c r="AP356" s="16">
        <f t="shared" si="114"/>
        <v>0</v>
      </c>
      <c r="AQ356" s="16">
        <f t="shared" si="115"/>
        <v>0</v>
      </c>
      <c r="AR356" s="16">
        <f t="shared" si="116"/>
        <v>0</v>
      </c>
      <c r="AS356" s="16">
        <f t="shared" si="117"/>
        <v>0</v>
      </c>
      <c r="AT356" s="16">
        <f t="shared" si="118"/>
        <v>4</v>
      </c>
      <c r="AU356" s="16">
        <v>0</v>
      </c>
      <c r="AV356" s="16">
        <v>0.07543301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0.6274944600000001</v>
      </c>
      <c r="BD356" s="16">
        <v>0</v>
      </c>
      <c r="BE356" s="16">
        <v>0</v>
      </c>
      <c r="BF356" s="16">
        <v>0</v>
      </c>
      <c r="BG356" s="16">
        <v>0</v>
      </c>
      <c r="BH356" s="16">
        <v>1</v>
      </c>
      <c r="BI356" s="16">
        <v>0</v>
      </c>
      <c r="BJ356" s="16">
        <v>0.7431379199999999</v>
      </c>
      <c r="BK356" s="16">
        <v>0</v>
      </c>
      <c r="BL356" s="16">
        <v>0</v>
      </c>
      <c r="BM356" s="16">
        <v>0</v>
      </c>
      <c r="BN356" s="16">
        <v>0</v>
      </c>
      <c r="BO356" s="16">
        <v>3</v>
      </c>
      <c r="BP356" s="16">
        <v>0</v>
      </c>
      <c r="BQ356" s="16">
        <v>0</v>
      </c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  <c r="BW356" s="16">
        <v>0</v>
      </c>
      <c r="BX356" s="16">
        <v>0</v>
      </c>
      <c r="BY356" s="16">
        <f t="shared" si="119"/>
        <v>-0.30606460999999996</v>
      </c>
      <c r="BZ356" s="16">
        <f t="shared" si="120"/>
        <v>-17.468145057729735</v>
      </c>
      <c r="CA356" s="1">
        <v>0</v>
      </c>
    </row>
    <row r="357" spans="1:79" ht="13.5">
      <c r="A357" s="35"/>
      <c r="B357" s="19" t="s">
        <v>199</v>
      </c>
      <c r="C357" s="24"/>
      <c r="D357" s="33">
        <v>0</v>
      </c>
      <c r="E357" s="16">
        <v>0</v>
      </c>
      <c r="F357" s="16">
        <f t="shared" si="107"/>
        <v>0</v>
      </c>
      <c r="G357" s="16">
        <f t="shared" si="108"/>
        <v>0</v>
      </c>
      <c r="H357" s="16">
        <f t="shared" si="109"/>
        <v>0</v>
      </c>
      <c r="I357" s="16">
        <f t="shared" si="110"/>
        <v>0</v>
      </c>
      <c r="J357" s="16">
        <f t="shared" si="111"/>
        <v>0</v>
      </c>
      <c r="K357" s="16">
        <f t="shared" si="112"/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f t="shared" si="113"/>
        <v>0</v>
      </c>
      <c r="AP357" s="16">
        <f t="shared" si="114"/>
        <v>0</v>
      </c>
      <c r="AQ357" s="16">
        <f t="shared" si="115"/>
        <v>0</v>
      </c>
      <c r="AR357" s="16">
        <f t="shared" si="116"/>
        <v>0</v>
      </c>
      <c r="AS357" s="16">
        <f t="shared" si="117"/>
        <v>0</v>
      </c>
      <c r="AT357" s="16">
        <f t="shared" si="118"/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0</v>
      </c>
      <c r="BQ357" s="16">
        <v>0</v>
      </c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  <c r="BW357" s="16">
        <v>0</v>
      </c>
      <c r="BX357" s="16">
        <v>0</v>
      </c>
      <c r="BY357" s="16">
        <f t="shared" si="119"/>
        <v>0</v>
      </c>
      <c r="BZ357" s="16">
        <v>0</v>
      </c>
      <c r="CA357" s="1">
        <v>0</v>
      </c>
    </row>
    <row r="358" spans="1:79" ht="38.25">
      <c r="A358" s="35"/>
      <c r="B358" s="20" t="s">
        <v>476</v>
      </c>
      <c r="C358" s="24" t="s">
        <v>477</v>
      </c>
      <c r="D358" s="33">
        <v>0.307407</v>
      </c>
      <c r="E358" s="16">
        <v>0</v>
      </c>
      <c r="F358" s="16">
        <f t="shared" si="107"/>
        <v>0.307407</v>
      </c>
      <c r="G358" s="16">
        <f t="shared" si="108"/>
        <v>0</v>
      </c>
      <c r="H358" s="16">
        <f t="shared" si="109"/>
        <v>0</v>
      </c>
      <c r="I358" s="16">
        <f t="shared" si="110"/>
        <v>0</v>
      </c>
      <c r="J358" s="16">
        <f t="shared" si="111"/>
        <v>0</v>
      </c>
      <c r="K358" s="16">
        <f t="shared" si="112"/>
        <v>1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0.307407</v>
      </c>
      <c r="AB358" s="16">
        <v>0</v>
      </c>
      <c r="AC358" s="16">
        <v>0</v>
      </c>
      <c r="AD358" s="16">
        <v>0</v>
      </c>
      <c r="AE358" s="16">
        <v>0</v>
      </c>
      <c r="AF358" s="16">
        <v>1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f t="shared" si="113"/>
        <v>0</v>
      </c>
      <c r="AP358" s="16">
        <f t="shared" si="114"/>
        <v>0</v>
      </c>
      <c r="AQ358" s="16">
        <f t="shared" si="115"/>
        <v>0</v>
      </c>
      <c r="AR358" s="16">
        <f t="shared" si="116"/>
        <v>0</v>
      </c>
      <c r="AS358" s="16">
        <f t="shared" si="117"/>
        <v>0</v>
      </c>
      <c r="AT358" s="16">
        <f t="shared" si="118"/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  <c r="BL358" s="16">
        <v>0</v>
      </c>
      <c r="BM358" s="16">
        <v>0</v>
      </c>
      <c r="BN358" s="16">
        <v>0</v>
      </c>
      <c r="BO358" s="16">
        <v>0</v>
      </c>
      <c r="BP358" s="16">
        <v>0</v>
      </c>
      <c r="BQ358" s="16">
        <v>0</v>
      </c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  <c r="BW358" s="16">
        <v>0</v>
      </c>
      <c r="BX358" s="16">
        <v>0</v>
      </c>
      <c r="BY358" s="16">
        <f t="shared" si="119"/>
        <v>-0.307407</v>
      </c>
      <c r="BZ358" s="16">
        <f t="shared" si="120"/>
        <v>-100</v>
      </c>
      <c r="CA358" s="1" t="s">
        <v>539</v>
      </c>
    </row>
    <row r="359" spans="1:79" ht="38.25">
      <c r="A359" s="35"/>
      <c r="B359" s="20" t="s">
        <v>478</v>
      </c>
      <c r="C359" s="24" t="s">
        <v>477</v>
      </c>
      <c r="D359" s="33">
        <v>0.307407</v>
      </c>
      <c r="E359" s="16">
        <v>0</v>
      </c>
      <c r="F359" s="16">
        <f t="shared" si="107"/>
        <v>0.307407</v>
      </c>
      <c r="G359" s="16">
        <f t="shared" si="108"/>
        <v>0</v>
      </c>
      <c r="H359" s="16">
        <f t="shared" si="109"/>
        <v>0</v>
      </c>
      <c r="I359" s="16">
        <f t="shared" si="110"/>
        <v>0</v>
      </c>
      <c r="J359" s="16">
        <f t="shared" si="111"/>
        <v>0</v>
      </c>
      <c r="K359" s="16">
        <f t="shared" si="112"/>
        <v>1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0.307407</v>
      </c>
      <c r="AB359" s="16">
        <v>0</v>
      </c>
      <c r="AC359" s="16">
        <v>0</v>
      </c>
      <c r="AD359" s="16">
        <v>0</v>
      </c>
      <c r="AE359" s="16">
        <v>0</v>
      </c>
      <c r="AF359" s="16">
        <v>1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f t="shared" si="113"/>
        <v>0</v>
      </c>
      <c r="AP359" s="16">
        <f t="shared" si="114"/>
        <v>0</v>
      </c>
      <c r="AQ359" s="16">
        <f t="shared" si="115"/>
        <v>0</v>
      </c>
      <c r="AR359" s="16">
        <f t="shared" si="116"/>
        <v>0</v>
      </c>
      <c r="AS359" s="16">
        <f t="shared" si="117"/>
        <v>0</v>
      </c>
      <c r="AT359" s="16">
        <f t="shared" si="118"/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  <c r="BW359" s="16">
        <v>0</v>
      </c>
      <c r="BX359" s="16">
        <v>0</v>
      </c>
      <c r="BY359" s="16">
        <f t="shared" si="119"/>
        <v>-0.307407</v>
      </c>
      <c r="BZ359" s="16">
        <f t="shared" si="120"/>
        <v>-100</v>
      </c>
      <c r="CA359" s="1" t="s">
        <v>539</v>
      </c>
    </row>
    <row r="360" spans="1:79" ht="38.25">
      <c r="A360" s="35"/>
      <c r="B360" s="20" t="s">
        <v>479</v>
      </c>
      <c r="C360" s="24" t="s">
        <v>477</v>
      </c>
      <c r="D360" s="33">
        <v>0.261251</v>
      </c>
      <c r="E360" s="16">
        <v>0</v>
      </c>
      <c r="F360" s="16">
        <f t="shared" si="107"/>
        <v>0.261251</v>
      </c>
      <c r="G360" s="16">
        <f t="shared" si="108"/>
        <v>0</v>
      </c>
      <c r="H360" s="16">
        <f t="shared" si="109"/>
        <v>0</v>
      </c>
      <c r="I360" s="16">
        <f t="shared" si="110"/>
        <v>0</v>
      </c>
      <c r="J360" s="16">
        <f t="shared" si="111"/>
        <v>0</v>
      </c>
      <c r="K360" s="16">
        <f t="shared" si="112"/>
        <v>1</v>
      </c>
      <c r="L360" s="16">
        <v>0</v>
      </c>
      <c r="M360" s="16">
        <v>0.261251</v>
      </c>
      <c r="N360" s="16">
        <v>0</v>
      </c>
      <c r="O360" s="16">
        <v>0</v>
      </c>
      <c r="P360" s="16">
        <v>0</v>
      </c>
      <c r="Q360" s="16">
        <v>0</v>
      </c>
      <c r="R360" s="16">
        <v>1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f t="shared" si="113"/>
        <v>0.23311367</v>
      </c>
      <c r="AP360" s="16">
        <f t="shared" si="114"/>
        <v>0</v>
      </c>
      <c r="AQ360" s="16">
        <f t="shared" si="115"/>
        <v>0</v>
      </c>
      <c r="AR360" s="16">
        <f t="shared" si="116"/>
        <v>0</v>
      </c>
      <c r="AS360" s="16">
        <f t="shared" si="117"/>
        <v>0</v>
      </c>
      <c r="AT360" s="16">
        <f t="shared" si="118"/>
        <v>1</v>
      </c>
      <c r="AU360" s="16">
        <v>0</v>
      </c>
      <c r="AV360" s="16">
        <v>0.07543301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0.15768066</v>
      </c>
      <c r="BK360" s="16">
        <v>0</v>
      </c>
      <c r="BL360" s="16">
        <v>0</v>
      </c>
      <c r="BM360" s="16">
        <v>0</v>
      </c>
      <c r="BN360" s="16">
        <v>0</v>
      </c>
      <c r="BO360" s="16">
        <v>1</v>
      </c>
      <c r="BP360" s="16">
        <v>0</v>
      </c>
      <c r="BQ360" s="16">
        <v>0</v>
      </c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  <c r="BW360" s="16">
        <v>0</v>
      </c>
      <c r="BX360" s="16">
        <v>0</v>
      </c>
      <c r="BY360" s="16">
        <f t="shared" si="119"/>
        <v>-0.028137330000000016</v>
      </c>
      <c r="BZ360" s="16">
        <f t="shared" si="120"/>
        <v>-10.77022863070381</v>
      </c>
      <c r="CA360" s="1">
        <v>0</v>
      </c>
    </row>
    <row r="361" spans="1:79" ht="13.5">
      <c r="A361" s="35"/>
      <c r="B361" s="19" t="s">
        <v>166</v>
      </c>
      <c r="C361" s="24"/>
      <c r="D361" s="33">
        <v>0</v>
      </c>
      <c r="E361" s="16">
        <v>0</v>
      </c>
      <c r="F361" s="16">
        <f t="shared" si="107"/>
        <v>0</v>
      </c>
      <c r="G361" s="16">
        <f t="shared" si="108"/>
        <v>0</v>
      </c>
      <c r="H361" s="16">
        <f t="shared" si="109"/>
        <v>0</v>
      </c>
      <c r="I361" s="16">
        <f t="shared" si="110"/>
        <v>0</v>
      </c>
      <c r="J361" s="16">
        <f t="shared" si="111"/>
        <v>0</v>
      </c>
      <c r="K361" s="16">
        <f t="shared" si="112"/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f t="shared" si="113"/>
        <v>0</v>
      </c>
      <c r="AP361" s="16">
        <f t="shared" si="114"/>
        <v>0</v>
      </c>
      <c r="AQ361" s="16">
        <f t="shared" si="115"/>
        <v>0</v>
      </c>
      <c r="AR361" s="16">
        <f t="shared" si="116"/>
        <v>0</v>
      </c>
      <c r="AS361" s="16">
        <f t="shared" si="117"/>
        <v>0</v>
      </c>
      <c r="AT361" s="16">
        <f t="shared" si="118"/>
        <v>0</v>
      </c>
      <c r="AU361" s="16">
        <v>0</v>
      </c>
      <c r="AV361" s="16">
        <v>0</v>
      </c>
      <c r="AW361" s="16">
        <v>0</v>
      </c>
      <c r="AX361" s="16">
        <v>0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  <c r="BW361" s="16">
        <v>0</v>
      </c>
      <c r="BX361" s="16">
        <v>0</v>
      </c>
      <c r="BY361" s="16">
        <f t="shared" si="119"/>
        <v>0</v>
      </c>
      <c r="BZ361" s="16">
        <v>0</v>
      </c>
      <c r="CA361" s="1">
        <v>0</v>
      </c>
    </row>
    <row r="362" spans="1:79" ht="38.25">
      <c r="A362" s="35"/>
      <c r="B362" s="20" t="s">
        <v>480</v>
      </c>
      <c r="C362" s="24" t="s">
        <v>477</v>
      </c>
      <c r="D362" s="33">
        <v>0.307407</v>
      </c>
      <c r="E362" s="16">
        <v>0</v>
      </c>
      <c r="F362" s="16">
        <f t="shared" si="107"/>
        <v>0.307407</v>
      </c>
      <c r="G362" s="16">
        <f t="shared" si="108"/>
        <v>0</v>
      </c>
      <c r="H362" s="16">
        <f t="shared" si="109"/>
        <v>0</v>
      </c>
      <c r="I362" s="16">
        <f t="shared" si="110"/>
        <v>0</v>
      </c>
      <c r="J362" s="16">
        <f t="shared" si="111"/>
        <v>0</v>
      </c>
      <c r="K362" s="16">
        <f t="shared" si="112"/>
        <v>1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0.307407</v>
      </c>
      <c r="U362" s="16">
        <v>0</v>
      </c>
      <c r="V362" s="16">
        <v>0</v>
      </c>
      <c r="W362" s="16">
        <v>0</v>
      </c>
      <c r="X362" s="16">
        <v>0</v>
      </c>
      <c r="Y362" s="16">
        <v>1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f t="shared" si="113"/>
        <v>0.30704936</v>
      </c>
      <c r="AP362" s="16">
        <f t="shared" si="114"/>
        <v>0</v>
      </c>
      <c r="AQ362" s="16">
        <f t="shared" si="115"/>
        <v>0</v>
      </c>
      <c r="AR362" s="16">
        <f t="shared" si="116"/>
        <v>0</v>
      </c>
      <c r="AS362" s="16">
        <f t="shared" si="117"/>
        <v>0</v>
      </c>
      <c r="AT362" s="16">
        <f t="shared" si="118"/>
        <v>1</v>
      </c>
      <c r="AU362" s="16">
        <v>0</v>
      </c>
      <c r="AV362" s="16">
        <v>0</v>
      </c>
      <c r="AW362" s="16">
        <v>0</v>
      </c>
      <c r="AX362" s="16">
        <v>0</v>
      </c>
      <c r="AY362" s="16">
        <v>0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0.30704936</v>
      </c>
      <c r="BK362" s="16">
        <v>0</v>
      </c>
      <c r="BL362" s="16">
        <v>0</v>
      </c>
      <c r="BM362" s="16">
        <v>0</v>
      </c>
      <c r="BN362" s="16">
        <v>0</v>
      </c>
      <c r="BO362" s="16">
        <v>1</v>
      </c>
      <c r="BP362" s="16">
        <v>0</v>
      </c>
      <c r="BQ362" s="16">
        <v>0</v>
      </c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  <c r="BW362" s="16">
        <v>0</v>
      </c>
      <c r="BX362" s="16">
        <v>0</v>
      </c>
      <c r="BY362" s="16">
        <f t="shared" si="119"/>
        <v>-0.0003576399999999924</v>
      </c>
      <c r="BZ362" s="16">
        <f t="shared" si="120"/>
        <v>-0.11634087707826837</v>
      </c>
      <c r="CA362" s="1">
        <v>0</v>
      </c>
    </row>
    <row r="363" spans="1:79" ht="38.25">
      <c r="A363" s="35"/>
      <c r="B363" s="20" t="s">
        <v>481</v>
      </c>
      <c r="C363" s="24" t="s">
        <v>477</v>
      </c>
      <c r="D363" s="33">
        <v>0.307407</v>
      </c>
      <c r="E363" s="16">
        <v>0</v>
      </c>
      <c r="F363" s="16">
        <f t="shared" si="107"/>
        <v>0.307407</v>
      </c>
      <c r="G363" s="16">
        <f t="shared" si="108"/>
        <v>0</v>
      </c>
      <c r="H363" s="16">
        <f t="shared" si="109"/>
        <v>0</v>
      </c>
      <c r="I363" s="16">
        <f t="shared" si="110"/>
        <v>0</v>
      </c>
      <c r="J363" s="16">
        <f t="shared" si="111"/>
        <v>0</v>
      </c>
      <c r="K363" s="16">
        <f t="shared" si="112"/>
        <v>1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0.307407</v>
      </c>
      <c r="U363" s="16">
        <v>0</v>
      </c>
      <c r="V363" s="16">
        <v>0</v>
      </c>
      <c r="W363" s="16">
        <v>0</v>
      </c>
      <c r="X363" s="16">
        <v>0</v>
      </c>
      <c r="Y363" s="16">
        <v>1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f t="shared" si="113"/>
        <v>0.31914886000000003</v>
      </c>
      <c r="AP363" s="16">
        <f t="shared" si="114"/>
        <v>0</v>
      </c>
      <c r="AQ363" s="16">
        <f t="shared" si="115"/>
        <v>0</v>
      </c>
      <c r="AR363" s="16">
        <f t="shared" si="116"/>
        <v>0</v>
      </c>
      <c r="AS363" s="16">
        <f t="shared" si="117"/>
        <v>0</v>
      </c>
      <c r="AT363" s="16">
        <f t="shared" si="118"/>
        <v>1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0.31914886000000003</v>
      </c>
      <c r="BD363" s="16">
        <v>0</v>
      </c>
      <c r="BE363" s="16">
        <v>0</v>
      </c>
      <c r="BF363" s="16">
        <v>0</v>
      </c>
      <c r="BG363" s="16">
        <v>0</v>
      </c>
      <c r="BH363" s="16">
        <v>1</v>
      </c>
      <c r="BI363" s="16">
        <v>0</v>
      </c>
      <c r="BJ363" s="16">
        <v>0</v>
      </c>
      <c r="BK363" s="16">
        <v>0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  <c r="BW363" s="16">
        <v>0</v>
      </c>
      <c r="BX363" s="16">
        <v>0</v>
      </c>
      <c r="BY363" s="16">
        <f t="shared" si="119"/>
        <v>0.011741860000000048</v>
      </c>
      <c r="BZ363" s="16">
        <f t="shared" si="120"/>
        <v>3.819646267001093</v>
      </c>
      <c r="CA363" s="1">
        <v>0</v>
      </c>
    </row>
    <row r="364" spans="1:79" ht="13.5">
      <c r="A364" s="35"/>
      <c r="B364" s="19" t="s">
        <v>221</v>
      </c>
      <c r="C364" s="24"/>
      <c r="D364" s="33">
        <v>0</v>
      </c>
      <c r="E364" s="16">
        <v>0</v>
      </c>
      <c r="F364" s="16">
        <f t="shared" si="107"/>
        <v>0</v>
      </c>
      <c r="G364" s="16">
        <f t="shared" si="108"/>
        <v>0</v>
      </c>
      <c r="H364" s="16">
        <f t="shared" si="109"/>
        <v>0</v>
      </c>
      <c r="I364" s="16">
        <f t="shared" si="110"/>
        <v>0</v>
      </c>
      <c r="J364" s="16">
        <f t="shared" si="111"/>
        <v>0</v>
      </c>
      <c r="K364" s="16">
        <f t="shared" si="112"/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f t="shared" si="113"/>
        <v>0</v>
      </c>
      <c r="AP364" s="16">
        <f t="shared" si="114"/>
        <v>0</v>
      </c>
      <c r="AQ364" s="16">
        <f t="shared" si="115"/>
        <v>0</v>
      </c>
      <c r="AR364" s="16">
        <f t="shared" si="116"/>
        <v>0</v>
      </c>
      <c r="AS364" s="16">
        <f t="shared" si="117"/>
        <v>0</v>
      </c>
      <c r="AT364" s="16">
        <f t="shared" si="118"/>
        <v>0</v>
      </c>
      <c r="AU364" s="16">
        <v>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  <c r="BL364" s="16">
        <v>0</v>
      </c>
      <c r="BM364" s="16">
        <v>0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  <c r="BW364" s="16">
        <v>0</v>
      </c>
      <c r="BX364" s="16">
        <v>0</v>
      </c>
      <c r="BY364" s="16">
        <f t="shared" si="119"/>
        <v>0</v>
      </c>
      <c r="BZ364" s="16">
        <v>0</v>
      </c>
      <c r="CA364" s="1">
        <v>0</v>
      </c>
    </row>
    <row r="365" spans="1:79" ht="51">
      <c r="A365" s="35"/>
      <c r="B365" s="20" t="s">
        <v>482</v>
      </c>
      <c r="C365" s="24" t="s">
        <v>477</v>
      </c>
      <c r="D365" s="33">
        <v>0.307407</v>
      </c>
      <c r="E365" s="16">
        <v>0</v>
      </c>
      <c r="F365" s="16">
        <f t="shared" si="107"/>
        <v>0</v>
      </c>
      <c r="G365" s="16">
        <f t="shared" si="108"/>
        <v>0</v>
      </c>
      <c r="H365" s="16">
        <f t="shared" si="109"/>
        <v>0</v>
      </c>
      <c r="I365" s="16">
        <f t="shared" si="110"/>
        <v>0</v>
      </c>
      <c r="J365" s="16">
        <f t="shared" si="111"/>
        <v>0</v>
      </c>
      <c r="K365" s="16">
        <f t="shared" si="112"/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f t="shared" si="113"/>
        <v>0.3083456</v>
      </c>
      <c r="AP365" s="16">
        <f t="shared" si="114"/>
        <v>0</v>
      </c>
      <c r="AQ365" s="16">
        <f t="shared" si="115"/>
        <v>0</v>
      </c>
      <c r="AR365" s="16">
        <f t="shared" si="116"/>
        <v>0</v>
      </c>
      <c r="AS365" s="16">
        <f t="shared" si="117"/>
        <v>0</v>
      </c>
      <c r="AT365" s="16">
        <f t="shared" si="118"/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0.3083456</v>
      </c>
      <c r="BD365" s="16">
        <v>0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  <c r="BW365" s="16">
        <v>0</v>
      </c>
      <c r="BX365" s="16">
        <v>0</v>
      </c>
      <c r="BY365" s="16">
        <f t="shared" si="119"/>
        <v>0.3083456</v>
      </c>
      <c r="BZ365" s="16">
        <v>0</v>
      </c>
      <c r="CA365" s="1" t="s">
        <v>540</v>
      </c>
    </row>
    <row r="366" spans="1:79" ht="51">
      <c r="A366" s="35"/>
      <c r="B366" s="20" t="s">
        <v>483</v>
      </c>
      <c r="C366" s="24" t="s">
        <v>477</v>
      </c>
      <c r="D366" s="33">
        <v>0.261251</v>
      </c>
      <c r="E366" s="16">
        <v>0</v>
      </c>
      <c r="F366" s="16">
        <f t="shared" si="107"/>
        <v>0</v>
      </c>
      <c r="G366" s="16">
        <f t="shared" si="108"/>
        <v>0</v>
      </c>
      <c r="H366" s="16">
        <f t="shared" si="109"/>
        <v>0</v>
      </c>
      <c r="I366" s="16">
        <f t="shared" si="110"/>
        <v>0</v>
      </c>
      <c r="J366" s="16">
        <f t="shared" si="111"/>
        <v>0</v>
      </c>
      <c r="K366" s="16">
        <f t="shared" si="112"/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f t="shared" si="113"/>
        <v>0</v>
      </c>
      <c r="AP366" s="16">
        <f t="shared" si="114"/>
        <v>0</v>
      </c>
      <c r="AQ366" s="16">
        <f t="shared" si="115"/>
        <v>0</v>
      </c>
      <c r="AR366" s="16">
        <f t="shared" si="116"/>
        <v>0</v>
      </c>
      <c r="AS366" s="16">
        <f t="shared" si="117"/>
        <v>0</v>
      </c>
      <c r="AT366" s="16">
        <f t="shared" si="118"/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  <c r="BW366" s="16">
        <v>0</v>
      </c>
      <c r="BX366" s="16">
        <v>0</v>
      </c>
      <c r="BY366" s="16">
        <f t="shared" si="119"/>
        <v>0</v>
      </c>
      <c r="BZ366" s="16">
        <v>0</v>
      </c>
      <c r="CA366" s="1">
        <v>0</v>
      </c>
    </row>
    <row r="367" spans="1:79" ht="13.5">
      <c r="A367" s="35"/>
      <c r="B367" s="19" t="s">
        <v>168</v>
      </c>
      <c r="C367" s="24"/>
      <c r="D367" s="33">
        <v>0</v>
      </c>
      <c r="E367" s="16">
        <v>0</v>
      </c>
      <c r="F367" s="16">
        <f t="shared" si="107"/>
        <v>0</v>
      </c>
      <c r="G367" s="16">
        <f t="shared" si="108"/>
        <v>0</v>
      </c>
      <c r="H367" s="16">
        <f t="shared" si="109"/>
        <v>0</v>
      </c>
      <c r="I367" s="16">
        <f t="shared" si="110"/>
        <v>0</v>
      </c>
      <c r="J367" s="16">
        <f t="shared" si="111"/>
        <v>0</v>
      </c>
      <c r="K367" s="16">
        <f t="shared" si="112"/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f t="shared" si="113"/>
        <v>0</v>
      </c>
      <c r="AP367" s="16">
        <f t="shared" si="114"/>
        <v>0</v>
      </c>
      <c r="AQ367" s="16">
        <f t="shared" si="115"/>
        <v>0</v>
      </c>
      <c r="AR367" s="16">
        <f t="shared" si="116"/>
        <v>0</v>
      </c>
      <c r="AS367" s="16">
        <f t="shared" si="117"/>
        <v>0</v>
      </c>
      <c r="AT367" s="16">
        <f t="shared" si="118"/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  <c r="BW367" s="16">
        <v>0</v>
      </c>
      <c r="BX367" s="16">
        <v>0</v>
      </c>
      <c r="BY367" s="16">
        <f t="shared" si="119"/>
        <v>0</v>
      </c>
      <c r="BZ367" s="16">
        <v>0</v>
      </c>
      <c r="CA367" s="1">
        <v>0</v>
      </c>
    </row>
    <row r="368" spans="1:79" ht="51">
      <c r="A368" s="35"/>
      <c r="B368" s="20" t="s">
        <v>484</v>
      </c>
      <c r="C368" s="24" t="s">
        <v>477</v>
      </c>
      <c r="D368" s="33">
        <v>0.261251</v>
      </c>
      <c r="E368" s="16">
        <v>0</v>
      </c>
      <c r="F368" s="16">
        <f t="shared" si="107"/>
        <v>0.261251</v>
      </c>
      <c r="G368" s="16">
        <f t="shared" si="108"/>
        <v>0</v>
      </c>
      <c r="H368" s="16">
        <f t="shared" si="109"/>
        <v>0</v>
      </c>
      <c r="I368" s="16">
        <f t="shared" si="110"/>
        <v>0</v>
      </c>
      <c r="J368" s="16">
        <f t="shared" si="111"/>
        <v>0</v>
      </c>
      <c r="K368" s="16">
        <f t="shared" si="112"/>
        <v>1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0.261251</v>
      </c>
      <c r="U368" s="16">
        <v>0</v>
      </c>
      <c r="V368" s="16">
        <v>0</v>
      </c>
      <c r="W368" s="16">
        <v>0</v>
      </c>
      <c r="X368" s="16">
        <v>0</v>
      </c>
      <c r="Y368" s="16">
        <v>1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f t="shared" si="113"/>
        <v>0.2784079</v>
      </c>
      <c r="AP368" s="16">
        <f t="shared" si="114"/>
        <v>0</v>
      </c>
      <c r="AQ368" s="16">
        <f t="shared" si="115"/>
        <v>0</v>
      </c>
      <c r="AR368" s="16">
        <f t="shared" si="116"/>
        <v>0</v>
      </c>
      <c r="AS368" s="16">
        <f t="shared" si="117"/>
        <v>0</v>
      </c>
      <c r="AT368" s="16">
        <f t="shared" si="118"/>
        <v>1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  <c r="BJ368" s="16">
        <v>0.2784079</v>
      </c>
      <c r="BK368" s="16">
        <v>0</v>
      </c>
      <c r="BL368" s="16">
        <v>0</v>
      </c>
      <c r="BM368" s="16">
        <v>0</v>
      </c>
      <c r="BN368" s="16">
        <v>0</v>
      </c>
      <c r="BO368" s="16">
        <v>1</v>
      </c>
      <c r="BP368" s="16">
        <v>0</v>
      </c>
      <c r="BQ368" s="16">
        <v>0</v>
      </c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  <c r="BW368" s="16">
        <v>0</v>
      </c>
      <c r="BX368" s="16">
        <v>0</v>
      </c>
      <c r="BY368" s="16">
        <f t="shared" si="119"/>
        <v>0.017156899999999975</v>
      </c>
      <c r="BZ368" s="16">
        <f t="shared" si="120"/>
        <v>6.5672093121174555</v>
      </c>
      <c r="CA368" s="1">
        <v>0</v>
      </c>
    </row>
    <row r="369" spans="1:79" ht="38.25">
      <c r="A369" s="35" t="s">
        <v>200</v>
      </c>
      <c r="B369" s="25" t="s">
        <v>201</v>
      </c>
      <c r="C369" s="24"/>
      <c r="D369" s="33">
        <v>0</v>
      </c>
      <c r="E369" s="16">
        <v>0</v>
      </c>
      <c r="F369" s="16">
        <f t="shared" si="107"/>
        <v>0</v>
      </c>
      <c r="G369" s="16">
        <f t="shared" si="108"/>
        <v>0</v>
      </c>
      <c r="H369" s="16">
        <f t="shared" si="109"/>
        <v>0</v>
      </c>
      <c r="I369" s="16">
        <f t="shared" si="110"/>
        <v>0</v>
      </c>
      <c r="J369" s="16">
        <f t="shared" si="111"/>
        <v>0</v>
      </c>
      <c r="K369" s="16">
        <f t="shared" si="112"/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f t="shared" si="113"/>
        <v>0</v>
      </c>
      <c r="AP369" s="16">
        <f t="shared" si="114"/>
        <v>0</v>
      </c>
      <c r="AQ369" s="16">
        <f t="shared" si="115"/>
        <v>0</v>
      </c>
      <c r="AR369" s="16">
        <f t="shared" si="116"/>
        <v>0</v>
      </c>
      <c r="AS369" s="16">
        <f t="shared" si="117"/>
        <v>0</v>
      </c>
      <c r="AT369" s="16">
        <f t="shared" si="118"/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  <c r="BW369" s="16">
        <v>0</v>
      </c>
      <c r="BX369" s="16">
        <v>0</v>
      </c>
      <c r="BY369" s="16">
        <f t="shared" si="119"/>
        <v>0</v>
      </c>
      <c r="BZ369" s="16">
        <v>0</v>
      </c>
      <c r="CA369" s="1">
        <v>0</v>
      </c>
    </row>
    <row r="370" spans="1:79" ht="38.25">
      <c r="A370" s="35" t="s">
        <v>202</v>
      </c>
      <c r="B370" s="25" t="s">
        <v>203</v>
      </c>
      <c r="C370" s="24"/>
      <c r="D370" s="33">
        <v>0</v>
      </c>
      <c r="E370" s="16">
        <v>0</v>
      </c>
      <c r="F370" s="16">
        <f t="shared" si="107"/>
        <v>0</v>
      </c>
      <c r="G370" s="16">
        <f t="shared" si="108"/>
        <v>0</v>
      </c>
      <c r="H370" s="16">
        <f t="shared" si="109"/>
        <v>0</v>
      </c>
      <c r="I370" s="16">
        <f t="shared" si="110"/>
        <v>0</v>
      </c>
      <c r="J370" s="16">
        <f t="shared" si="111"/>
        <v>0</v>
      </c>
      <c r="K370" s="16">
        <f t="shared" si="112"/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f t="shared" si="113"/>
        <v>0</v>
      </c>
      <c r="AP370" s="16">
        <f t="shared" si="114"/>
        <v>0</v>
      </c>
      <c r="AQ370" s="16">
        <f t="shared" si="115"/>
        <v>0</v>
      </c>
      <c r="AR370" s="16">
        <f t="shared" si="116"/>
        <v>0</v>
      </c>
      <c r="AS370" s="16">
        <f t="shared" si="117"/>
        <v>0</v>
      </c>
      <c r="AT370" s="16">
        <f t="shared" si="118"/>
        <v>0</v>
      </c>
      <c r="AU370" s="16">
        <v>0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  <c r="BW370" s="16">
        <v>0</v>
      </c>
      <c r="BX370" s="16">
        <v>0</v>
      </c>
      <c r="BY370" s="16">
        <f t="shared" si="119"/>
        <v>0</v>
      </c>
      <c r="BZ370" s="16">
        <v>0</v>
      </c>
      <c r="CA370" s="1">
        <v>0</v>
      </c>
    </row>
    <row r="371" spans="1:79" ht="38.25">
      <c r="A371" s="34" t="s">
        <v>204</v>
      </c>
      <c r="B371" s="25" t="s">
        <v>205</v>
      </c>
      <c r="C371" s="24" t="s">
        <v>109</v>
      </c>
      <c r="D371" s="33">
        <v>27.436698297931613</v>
      </c>
      <c r="E371" s="16">
        <v>0</v>
      </c>
      <c r="F371" s="16">
        <f t="shared" si="107"/>
        <v>24.653702151487803</v>
      </c>
      <c r="G371" s="16">
        <f t="shared" si="108"/>
        <v>0</v>
      </c>
      <c r="H371" s="16">
        <f t="shared" si="109"/>
        <v>0</v>
      </c>
      <c r="I371" s="16">
        <f t="shared" si="110"/>
        <v>0</v>
      </c>
      <c r="J371" s="16">
        <f t="shared" si="111"/>
        <v>0</v>
      </c>
      <c r="K371" s="16">
        <f t="shared" si="112"/>
        <v>6</v>
      </c>
      <c r="L371" s="16">
        <v>0</v>
      </c>
      <c r="M371" s="16">
        <v>15.923219777792855</v>
      </c>
      <c r="N371" s="16">
        <v>0</v>
      </c>
      <c r="O371" s="16">
        <v>0</v>
      </c>
      <c r="P371" s="16">
        <v>0</v>
      </c>
      <c r="Q371" s="16">
        <v>0</v>
      </c>
      <c r="R371" s="16">
        <v>3</v>
      </c>
      <c r="S371" s="16">
        <v>0</v>
      </c>
      <c r="T371" s="16">
        <v>5.44711437369495</v>
      </c>
      <c r="U371" s="16">
        <v>0</v>
      </c>
      <c r="V371" s="16">
        <v>0</v>
      </c>
      <c r="W371" s="16">
        <v>0</v>
      </c>
      <c r="X371" s="16">
        <v>0</v>
      </c>
      <c r="Y371" s="16">
        <v>3</v>
      </c>
      <c r="Z371" s="16">
        <v>0</v>
      </c>
      <c r="AA371" s="16">
        <v>3.283368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f t="shared" si="113"/>
        <v>21.46720087</v>
      </c>
      <c r="AP371" s="16">
        <f t="shared" si="114"/>
        <v>0</v>
      </c>
      <c r="AQ371" s="16">
        <f t="shared" si="115"/>
        <v>0</v>
      </c>
      <c r="AR371" s="16">
        <f t="shared" si="116"/>
        <v>0</v>
      </c>
      <c r="AS371" s="16">
        <f t="shared" si="117"/>
        <v>0</v>
      </c>
      <c r="AT371" s="16">
        <f t="shared" si="118"/>
        <v>4</v>
      </c>
      <c r="AU371" s="16">
        <v>0</v>
      </c>
      <c r="AV371" s="16">
        <v>5.7775</v>
      </c>
      <c r="AW371" s="16">
        <v>0</v>
      </c>
      <c r="AX371" s="16">
        <v>0</v>
      </c>
      <c r="AY371" s="16">
        <v>0</v>
      </c>
      <c r="AZ371" s="16">
        <v>0</v>
      </c>
      <c r="BA371" s="16">
        <v>1</v>
      </c>
      <c r="BB371" s="16">
        <v>0</v>
      </c>
      <c r="BC371" s="16">
        <v>9.9577842</v>
      </c>
      <c r="BD371" s="16">
        <v>0</v>
      </c>
      <c r="BE371" s="16">
        <v>0</v>
      </c>
      <c r="BF371" s="16">
        <v>0</v>
      </c>
      <c r="BG371" s="16">
        <v>0</v>
      </c>
      <c r="BH371" s="16">
        <v>1</v>
      </c>
      <c r="BI371" s="16">
        <v>0</v>
      </c>
      <c r="BJ371" s="16">
        <v>5.73191667</v>
      </c>
      <c r="BK371" s="16">
        <v>0</v>
      </c>
      <c r="BL371" s="16">
        <v>0</v>
      </c>
      <c r="BM371" s="16">
        <v>0</v>
      </c>
      <c r="BN371" s="16">
        <v>0</v>
      </c>
      <c r="BO371" s="16">
        <v>2</v>
      </c>
      <c r="BP371" s="16">
        <v>0</v>
      </c>
      <c r="BQ371" s="16">
        <v>0</v>
      </c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  <c r="BW371" s="16">
        <v>0</v>
      </c>
      <c r="BX371" s="16">
        <v>0</v>
      </c>
      <c r="BY371" s="16">
        <f t="shared" si="119"/>
        <v>-3.1865012814878035</v>
      </c>
      <c r="BZ371" s="16">
        <f t="shared" si="120"/>
        <v>-12.92504169113402</v>
      </c>
      <c r="CA371" s="1">
        <v>0</v>
      </c>
    </row>
    <row r="372" spans="1:79" ht="25.5">
      <c r="A372" s="34" t="s">
        <v>206</v>
      </c>
      <c r="B372" s="25" t="s">
        <v>207</v>
      </c>
      <c r="C372" s="24"/>
      <c r="D372" s="33">
        <v>0</v>
      </c>
      <c r="E372" s="16">
        <v>0</v>
      </c>
      <c r="F372" s="16">
        <f t="shared" si="107"/>
        <v>0</v>
      </c>
      <c r="G372" s="16">
        <f t="shared" si="108"/>
        <v>0</v>
      </c>
      <c r="H372" s="16">
        <f t="shared" si="109"/>
        <v>0</v>
      </c>
      <c r="I372" s="16">
        <f t="shared" si="110"/>
        <v>0</v>
      </c>
      <c r="J372" s="16">
        <f t="shared" si="111"/>
        <v>0</v>
      </c>
      <c r="K372" s="16">
        <f t="shared" si="112"/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f t="shared" si="113"/>
        <v>0</v>
      </c>
      <c r="AP372" s="16">
        <f t="shared" si="114"/>
        <v>0</v>
      </c>
      <c r="AQ372" s="16">
        <f t="shared" si="115"/>
        <v>0</v>
      </c>
      <c r="AR372" s="16">
        <f t="shared" si="116"/>
        <v>0</v>
      </c>
      <c r="AS372" s="16">
        <f t="shared" si="117"/>
        <v>0</v>
      </c>
      <c r="AT372" s="16">
        <f t="shared" si="118"/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  <c r="BW372" s="16">
        <v>0</v>
      </c>
      <c r="BX372" s="16">
        <v>0</v>
      </c>
      <c r="BY372" s="16">
        <f t="shared" si="119"/>
        <v>0</v>
      </c>
      <c r="BZ372" s="16">
        <v>0</v>
      </c>
      <c r="CA372" s="1">
        <v>0</v>
      </c>
    </row>
    <row r="373" spans="1:79" ht="25.5">
      <c r="A373" s="34" t="s">
        <v>208</v>
      </c>
      <c r="B373" s="25" t="s">
        <v>209</v>
      </c>
      <c r="C373" s="24" t="s">
        <v>109</v>
      </c>
      <c r="D373" s="33">
        <v>27.436698297931613</v>
      </c>
      <c r="E373" s="16">
        <v>0</v>
      </c>
      <c r="F373" s="16">
        <f t="shared" si="107"/>
        <v>24.653702151487803</v>
      </c>
      <c r="G373" s="16">
        <f t="shared" si="108"/>
        <v>0</v>
      </c>
      <c r="H373" s="16">
        <f t="shared" si="109"/>
        <v>0</v>
      </c>
      <c r="I373" s="16">
        <f t="shared" si="110"/>
        <v>0</v>
      </c>
      <c r="J373" s="16">
        <f t="shared" si="111"/>
        <v>0</v>
      </c>
      <c r="K373" s="16">
        <f t="shared" si="112"/>
        <v>6</v>
      </c>
      <c r="L373" s="16">
        <v>0</v>
      </c>
      <c r="M373" s="16">
        <v>15.923219777792855</v>
      </c>
      <c r="N373" s="16">
        <v>0</v>
      </c>
      <c r="O373" s="16">
        <v>0</v>
      </c>
      <c r="P373" s="16">
        <v>0</v>
      </c>
      <c r="Q373" s="16">
        <v>0</v>
      </c>
      <c r="R373" s="16">
        <v>3</v>
      </c>
      <c r="S373" s="16">
        <v>0</v>
      </c>
      <c r="T373" s="16">
        <v>5.44711437369495</v>
      </c>
      <c r="U373" s="16">
        <v>0</v>
      </c>
      <c r="V373" s="16">
        <v>0</v>
      </c>
      <c r="W373" s="16">
        <v>0</v>
      </c>
      <c r="X373" s="16">
        <v>0</v>
      </c>
      <c r="Y373" s="16">
        <v>3</v>
      </c>
      <c r="Z373" s="16">
        <v>0</v>
      </c>
      <c r="AA373" s="16">
        <v>3.283368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f t="shared" si="113"/>
        <v>21.46720087</v>
      </c>
      <c r="AP373" s="16">
        <f t="shared" si="114"/>
        <v>0</v>
      </c>
      <c r="AQ373" s="16">
        <f t="shared" si="115"/>
        <v>0</v>
      </c>
      <c r="AR373" s="16">
        <f t="shared" si="116"/>
        <v>0</v>
      </c>
      <c r="AS373" s="16">
        <f t="shared" si="117"/>
        <v>0</v>
      </c>
      <c r="AT373" s="16">
        <f t="shared" si="118"/>
        <v>4</v>
      </c>
      <c r="AU373" s="16">
        <v>0</v>
      </c>
      <c r="AV373" s="16">
        <v>5.7775</v>
      </c>
      <c r="AW373" s="16">
        <v>0</v>
      </c>
      <c r="AX373" s="16">
        <v>0</v>
      </c>
      <c r="AY373" s="16">
        <v>0</v>
      </c>
      <c r="AZ373" s="16">
        <v>0</v>
      </c>
      <c r="BA373" s="16">
        <v>1</v>
      </c>
      <c r="BB373" s="16">
        <v>0</v>
      </c>
      <c r="BC373" s="16">
        <v>9.9577842</v>
      </c>
      <c r="BD373" s="16">
        <v>0</v>
      </c>
      <c r="BE373" s="16">
        <v>0</v>
      </c>
      <c r="BF373" s="16">
        <v>0</v>
      </c>
      <c r="BG373" s="16">
        <v>0</v>
      </c>
      <c r="BH373" s="16">
        <v>1</v>
      </c>
      <c r="BI373" s="16">
        <v>0</v>
      </c>
      <c r="BJ373" s="16">
        <v>5.73191667</v>
      </c>
      <c r="BK373" s="16">
        <v>0</v>
      </c>
      <c r="BL373" s="16">
        <v>0</v>
      </c>
      <c r="BM373" s="16">
        <v>0</v>
      </c>
      <c r="BN373" s="16">
        <v>0</v>
      </c>
      <c r="BO373" s="16">
        <v>2</v>
      </c>
      <c r="BP373" s="16">
        <v>0</v>
      </c>
      <c r="BQ373" s="16">
        <v>0</v>
      </c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  <c r="BW373" s="16">
        <v>0</v>
      </c>
      <c r="BX373" s="16">
        <v>0</v>
      </c>
      <c r="BY373" s="16">
        <f t="shared" si="119"/>
        <v>-3.1865012814878035</v>
      </c>
      <c r="BZ373" s="16">
        <f t="shared" si="120"/>
        <v>-12.92504169113402</v>
      </c>
      <c r="CA373" s="1">
        <v>0</v>
      </c>
    </row>
    <row r="374" spans="1:79" ht="25.5">
      <c r="A374" s="34" t="s">
        <v>208</v>
      </c>
      <c r="B374" s="27" t="s">
        <v>230</v>
      </c>
      <c r="C374" s="24" t="s">
        <v>485</v>
      </c>
      <c r="D374" s="33">
        <v>2.640341</v>
      </c>
      <c r="E374" s="16">
        <v>0</v>
      </c>
      <c r="F374" s="16">
        <f t="shared" si="107"/>
        <v>2.640341</v>
      </c>
      <c r="G374" s="16">
        <f t="shared" si="108"/>
        <v>0</v>
      </c>
      <c r="H374" s="16">
        <f t="shared" si="109"/>
        <v>0</v>
      </c>
      <c r="I374" s="16">
        <f t="shared" si="110"/>
        <v>0</v>
      </c>
      <c r="J374" s="16">
        <f t="shared" si="111"/>
        <v>0</v>
      </c>
      <c r="K374" s="16">
        <f t="shared" si="112"/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2.640341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f t="shared" si="113"/>
        <v>0</v>
      </c>
      <c r="AP374" s="16">
        <f t="shared" si="114"/>
        <v>0</v>
      </c>
      <c r="AQ374" s="16">
        <f t="shared" si="115"/>
        <v>0</v>
      </c>
      <c r="AR374" s="16">
        <f t="shared" si="116"/>
        <v>0</v>
      </c>
      <c r="AS374" s="16">
        <f t="shared" si="117"/>
        <v>0</v>
      </c>
      <c r="AT374" s="16">
        <f t="shared" si="118"/>
        <v>0</v>
      </c>
      <c r="AU374" s="16">
        <v>0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  <c r="BJ374" s="16">
        <v>0</v>
      </c>
      <c r="BK374" s="16">
        <v>0</v>
      </c>
      <c r="BL374" s="16">
        <v>0</v>
      </c>
      <c r="BM374" s="16">
        <v>0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  <c r="BW374" s="16">
        <v>0</v>
      </c>
      <c r="BX374" s="16">
        <v>0</v>
      </c>
      <c r="BY374" s="16">
        <f t="shared" si="119"/>
        <v>-2.640341</v>
      </c>
      <c r="BZ374" s="16">
        <f t="shared" si="120"/>
        <v>-100</v>
      </c>
      <c r="CA374" s="1">
        <v>0</v>
      </c>
    </row>
    <row r="375" spans="1:79" ht="12.75">
      <c r="A375" s="34"/>
      <c r="B375" s="30">
        <v>2022</v>
      </c>
      <c r="C375" s="24" t="s">
        <v>486</v>
      </c>
      <c r="D375" s="33">
        <v>2.640341</v>
      </c>
      <c r="E375" s="16">
        <v>0</v>
      </c>
      <c r="F375" s="16">
        <f t="shared" si="107"/>
        <v>2.640341</v>
      </c>
      <c r="G375" s="16">
        <f t="shared" si="108"/>
        <v>0</v>
      </c>
      <c r="H375" s="16">
        <f t="shared" si="109"/>
        <v>0</v>
      </c>
      <c r="I375" s="16">
        <f t="shared" si="110"/>
        <v>0</v>
      </c>
      <c r="J375" s="16">
        <f t="shared" si="111"/>
        <v>0</v>
      </c>
      <c r="K375" s="16">
        <f t="shared" si="112"/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2.640341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f t="shared" si="113"/>
        <v>0</v>
      </c>
      <c r="AP375" s="16">
        <f t="shared" si="114"/>
        <v>0</v>
      </c>
      <c r="AQ375" s="16">
        <f t="shared" si="115"/>
        <v>0</v>
      </c>
      <c r="AR375" s="16">
        <f t="shared" si="116"/>
        <v>0</v>
      </c>
      <c r="AS375" s="16">
        <f t="shared" si="117"/>
        <v>0</v>
      </c>
      <c r="AT375" s="16">
        <f t="shared" si="118"/>
        <v>0</v>
      </c>
      <c r="AU375" s="16">
        <v>0</v>
      </c>
      <c r="AV375" s="16">
        <v>0</v>
      </c>
      <c r="AW375" s="16">
        <v>0</v>
      </c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  <c r="BJ375" s="16">
        <v>0</v>
      </c>
      <c r="BK375" s="16">
        <v>0</v>
      </c>
      <c r="BL375" s="16">
        <v>0</v>
      </c>
      <c r="BM375" s="16">
        <v>0</v>
      </c>
      <c r="BN375" s="16">
        <v>0</v>
      </c>
      <c r="BO375" s="16">
        <v>0</v>
      </c>
      <c r="BP375" s="16">
        <v>0</v>
      </c>
      <c r="BQ375" s="16">
        <v>0</v>
      </c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  <c r="BW375" s="16">
        <v>0</v>
      </c>
      <c r="BX375" s="16">
        <v>0</v>
      </c>
      <c r="BY375" s="16">
        <f t="shared" si="119"/>
        <v>-2.640341</v>
      </c>
      <c r="BZ375" s="16">
        <f t="shared" si="120"/>
        <v>-100</v>
      </c>
      <c r="CA375" s="1" t="s">
        <v>539</v>
      </c>
    </row>
    <row r="376" spans="1:79" ht="25.5">
      <c r="A376" s="34" t="s">
        <v>208</v>
      </c>
      <c r="B376" s="27" t="s">
        <v>210</v>
      </c>
      <c r="C376" s="24" t="s">
        <v>487</v>
      </c>
      <c r="D376" s="33">
        <v>0.643027</v>
      </c>
      <c r="E376" s="16">
        <v>0</v>
      </c>
      <c r="F376" s="16">
        <f t="shared" si="107"/>
        <v>0.643027</v>
      </c>
      <c r="G376" s="16">
        <f t="shared" si="108"/>
        <v>0</v>
      </c>
      <c r="H376" s="16">
        <f t="shared" si="109"/>
        <v>0</v>
      </c>
      <c r="I376" s="16">
        <f t="shared" si="110"/>
        <v>0</v>
      </c>
      <c r="J376" s="16">
        <f t="shared" si="111"/>
        <v>0</v>
      </c>
      <c r="K376" s="16">
        <f t="shared" si="112"/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0.643027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f t="shared" si="113"/>
        <v>0</v>
      </c>
      <c r="AP376" s="16">
        <f t="shared" si="114"/>
        <v>0</v>
      </c>
      <c r="AQ376" s="16">
        <f t="shared" si="115"/>
        <v>0</v>
      </c>
      <c r="AR376" s="16">
        <f t="shared" si="116"/>
        <v>0</v>
      </c>
      <c r="AS376" s="16">
        <f t="shared" si="117"/>
        <v>0</v>
      </c>
      <c r="AT376" s="16">
        <f t="shared" si="118"/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  <c r="BW376" s="16">
        <v>0</v>
      </c>
      <c r="BX376" s="16">
        <v>0</v>
      </c>
      <c r="BY376" s="16">
        <f t="shared" si="119"/>
        <v>-0.643027</v>
      </c>
      <c r="BZ376" s="16">
        <f t="shared" si="120"/>
        <v>-100</v>
      </c>
      <c r="CA376" s="1">
        <v>0</v>
      </c>
    </row>
    <row r="377" spans="1:79" ht="12.75">
      <c r="A377" s="34"/>
      <c r="B377" s="11">
        <v>2022</v>
      </c>
      <c r="C377" s="24" t="s">
        <v>488</v>
      </c>
      <c r="D377" s="33">
        <v>0.643027</v>
      </c>
      <c r="E377" s="16">
        <v>0</v>
      </c>
      <c r="F377" s="16">
        <f t="shared" si="107"/>
        <v>0.643027</v>
      </c>
      <c r="G377" s="16">
        <f t="shared" si="108"/>
        <v>0</v>
      </c>
      <c r="H377" s="16">
        <f t="shared" si="109"/>
        <v>0</v>
      </c>
      <c r="I377" s="16">
        <f t="shared" si="110"/>
        <v>0</v>
      </c>
      <c r="J377" s="16">
        <f t="shared" si="111"/>
        <v>0</v>
      </c>
      <c r="K377" s="16">
        <f t="shared" si="112"/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0.643027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f t="shared" si="113"/>
        <v>0</v>
      </c>
      <c r="AP377" s="16">
        <f t="shared" si="114"/>
        <v>0</v>
      </c>
      <c r="AQ377" s="16">
        <f t="shared" si="115"/>
        <v>0</v>
      </c>
      <c r="AR377" s="16">
        <f t="shared" si="116"/>
        <v>0</v>
      </c>
      <c r="AS377" s="16">
        <f t="shared" si="117"/>
        <v>0</v>
      </c>
      <c r="AT377" s="16">
        <f t="shared" si="118"/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0</v>
      </c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  <c r="BW377" s="16">
        <v>0</v>
      </c>
      <c r="BX377" s="16">
        <v>0</v>
      </c>
      <c r="BY377" s="16">
        <f t="shared" si="119"/>
        <v>-0.643027</v>
      </c>
      <c r="BZ377" s="16">
        <f t="shared" si="120"/>
        <v>-100</v>
      </c>
      <c r="CA377" s="1" t="s">
        <v>539</v>
      </c>
    </row>
    <row r="378" spans="1:79" ht="25.5">
      <c r="A378" s="34" t="s">
        <v>208</v>
      </c>
      <c r="B378" s="31" t="s">
        <v>211</v>
      </c>
      <c r="C378" s="24" t="s">
        <v>489</v>
      </c>
      <c r="D378" s="33">
        <v>24.153330297931614</v>
      </c>
      <c r="E378" s="16">
        <v>0</v>
      </c>
      <c r="F378" s="16">
        <f t="shared" si="107"/>
        <v>21.370334151487803</v>
      </c>
      <c r="G378" s="16">
        <f t="shared" si="108"/>
        <v>0</v>
      </c>
      <c r="H378" s="16">
        <f t="shared" si="109"/>
        <v>0</v>
      </c>
      <c r="I378" s="16">
        <f t="shared" si="110"/>
        <v>0</v>
      </c>
      <c r="J378" s="16">
        <f t="shared" si="111"/>
        <v>0</v>
      </c>
      <c r="K378" s="16">
        <f t="shared" si="112"/>
        <v>6</v>
      </c>
      <c r="L378" s="16">
        <v>0</v>
      </c>
      <c r="M378" s="16">
        <v>15.923219777792855</v>
      </c>
      <c r="N378" s="16">
        <v>0</v>
      </c>
      <c r="O378" s="16">
        <v>0</v>
      </c>
      <c r="P378" s="16">
        <v>0</v>
      </c>
      <c r="Q378" s="16">
        <v>0</v>
      </c>
      <c r="R378" s="16">
        <v>3</v>
      </c>
      <c r="S378" s="16">
        <v>0</v>
      </c>
      <c r="T378" s="16">
        <v>5.44711437369495</v>
      </c>
      <c r="U378" s="16">
        <v>0</v>
      </c>
      <c r="V378" s="16">
        <v>0</v>
      </c>
      <c r="W378" s="16">
        <v>0</v>
      </c>
      <c r="X378" s="16">
        <v>0</v>
      </c>
      <c r="Y378" s="16">
        <v>3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f t="shared" si="113"/>
        <v>21.46720087</v>
      </c>
      <c r="AP378" s="16">
        <f t="shared" si="114"/>
        <v>0</v>
      </c>
      <c r="AQ378" s="16">
        <f t="shared" si="115"/>
        <v>0</v>
      </c>
      <c r="AR378" s="16">
        <f t="shared" si="116"/>
        <v>0</v>
      </c>
      <c r="AS378" s="16">
        <f t="shared" si="117"/>
        <v>0</v>
      </c>
      <c r="AT378" s="16">
        <f t="shared" si="118"/>
        <v>4</v>
      </c>
      <c r="AU378" s="16">
        <v>0</v>
      </c>
      <c r="AV378" s="16">
        <v>5.7775</v>
      </c>
      <c r="AW378" s="16">
        <v>0</v>
      </c>
      <c r="AX378" s="16">
        <v>0</v>
      </c>
      <c r="AY378" s="16">
        <v>0</v>
      </c>
      <c r="AZ378" s="16">
        <v>0</v>
      </c>
      <c r="BA378" s="16">
        <v>1</v>
      </c>
      <c r="BB378" s="16">
        <v>0</v>
      </c>
      <c r="BC378" s="16">
        <v>9.9577842</v>
      </c>
      <c r="BD378" s="16">
        <v>0</v>
      </c>
      <c r="BE378" s="16">
        <v>0</v>
      </c>
      <c r="BF378" s="16">
        <v>0</v>
      </c>
      <c r="BG378" s="16">
        <v>0</v>
      </c>
      <c r="BH378" s="16">
        <v>1</v>
      </c>
      <c r="BI378" s="16">
        <v>0</v>
      </c>
      <c r="BJ378" s="16">
        <v>5.73191667</v>
      </c>
      <c r="BK378" s="16">
        <v>0</v>
      </c>
      <c r="BL378" s="16">
        <v>0</v>
      </c>
      <c r="BM378" s="16">
        <v>0</v>
      </c>
      <c r="BN378" s="16">
        <v>0</v>
      </c>
      <c r="BO378" s="16">
        <v>2</v>
      </c>
      <c r="BP378" s="16">
        <v>0</v>
      </c>
      <c r="BQ378" s="16">
        <v>0</v>
      </c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  <c r="BW378" s="16">
        <v>0</v>
      </c>
      <c r="BX378" s="16">
        <v>0</v>
      </c>
      <c r="BY378" s="16">
        <f t="shared" si="119"/>
        <v>0.09686671851219586</v>
      </c>
      <c r="BZ378" s="16">
        <f t="shared" si="120"/>
        <v>0.4532765740841352</v>
      </c>
      <c r="CA378" s="1">
        <v>0</v>
      </c>
    </row>
    <row r="379" spans="1:79" ht="12.75">
      <c r="A379" s="35"/>
      <c r="B379" s="20" t="s">
        <v>490</v>
      </c>
      <c r="C379" s="24" t="s">
        <v>491</v>
      </c>
      <c r="D379" s="33">
        <v>0.17503004474889752</v>
      </c>
      <c r="E379" s="16">
        <v>0</v>
      </c>
      <c r="F379" s="16">
        <f t="shared" si="107"/>
        <v>0</v>
      </c>
      <c r="G379" s="16">
        <f t="shared" si="108"/>
        <v>0</v>
      </c>
      <c r="H379" s="16">
        <f t="shared" si="109"/>
        <v>0</v>
      </c>
      <c r="I379" s="16">
        <f t="shared" si="110"/>
        <v>0</v>
      </c>
      <c r="J379" s="16">
        <f t="shared" si="111"/>
        <v>0</v>
      </c>
      <c r="K379" s="16">
        <f t="shared" si="112"/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f t="shared" si="113"/>
        <v>0</v>
      </c>
      <c r="AP379" s="16">
        <f t="shared" si="114"/>
        <v>0</v>
      </c>
      <c r="AQ379" s="16">
        <f t="shared" si="115"/>
        <v>0</v>
      </c>
      <c r="AR379" s="16">
        <f t="shared" si="116"/>
        <v>0</v>
      </c>
      <c r="AS379" s="16">
        <f t="shared" si="117"/>
        <v>0</v>
      </c>
      <c r="AT379" s="16">
        <f t="shared" si="118"/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0</v>
      </c>
      <c r="BQ379" s="16">
        <v>0</v>
      </c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  <c r="BW379" s="16">
        <v>0</v>
      </c>
      <c r="BX379" s="16">
        <v>0</v>
      </c>
      <c r="BY379" s="16">
        <f t="shared" si="119"/>
        <v>0</v>
      </c>
      <c r="BZ379" s="16">
        <v>0</v>
      </c>
      <c r="CA379" s="1">
        <v>0</v>
      </c>
    </row>
    <row r="380" spans="1:79" ht="12.75">
      <c r="A380" s="35"/>
      <c r="B380" s="20" t="s">
        <v>492</v>
      </c>
      <c r="C380" s="24" t="s">
        <v>491</v>
      </c>
      <c r="D380" s="33">
        <v>0.15591101694915255</v>
      </c>
      <c r="E380" s="16">
        <v>0</v>
      </c>
      <c r="F380" s="16">
        <f t="shared" si="107"/>
        <v>0.15591101694915255</v>
      </c>
      <c r="G380" s="16">
        <f t="shared" si="108"/>
        <v>0</v>
      </c>
      <c r="H380" s="16">
        <f t="shared" si="109"/>
        <v>0</v>
      </c>
      <c r="I380" s="16">
        <f t="shared" si="110"/>
        <v>0</v>
      </c>
      <c r="J380" s="16">
        <f t="shared" si="111"/>
        <v>0</v>
      </c>
      <c r="K380" s="16">
        <f t="shared" si="112"/>
        <v>1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0.15591101694915255</v>
      </c>
      <c r="U380" s="16">
        <v>0</v>
      </c>
      <c r="V380" s="16">
        <v>0</v>
      </c>
      <c r="W380" s="16">
        <v>0</v>
      </c>
      <c r="X380" s="16">
        <v>0</v>
      </c>
      <c r="Y380" s="16">
        <v>1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f t="shared" si="113"/>
        <v>0.18556197</v>
      </c>
      <c r="AP380" s="16">
        <f t="shared" si="114"/>
        <v>0</v>
      </c>
      <c r="AQ380" s="16">
        <f t="shared" si="115"/>
        <v>0</v>
      </c>
      <c r="AR380" s="16">
        <f t="shared" si="116"/>
        <v>0</v>
      </c>
      <c r="AS380" s="16">
        <f t="shared" si="117"/>
        <v>0</v>
      </c>
      <c r="AT380" s="16">
        <f t="shared" si="118"/>
        <v>1</v>
      </c>
      <c r="AU380" s="16">
        <v>0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0.18556197</v>
      </c>
      <c r="BD380" s="16">
        <v>0</v>
      </c>
      <c r="BE380" s="16">
        <v>0</v>
      </c>
      <c r="BF380" s="16">
        <v>0</v>
      </c>
      <c r="BG380" s="16">
        <v>0</v>
      </c>
      <c r="BH380" s="16">
        <v>1</v>
      </c>
      <c r="BI380" s="16">
        <v>0</v>
      </c>
      <c r="BJ380" s="16">
        <v>0</v>
      </c>
      <c r="BK380" s="16">
        <v>0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  <c r="BW380" s="16">
        <v>0</v>
      </c>
      <c r="BX380" s="16">
        <v>0</v>
      </c>
      <c r="BY380" s="16">
        <f t="shared" si="119"/>
        <v>0.029650953050847445</v>
      </c>
      <c r="BZ380" s="16">
        <f t="shared" si="120"/>
        <v>19.017869058295954</v>
      </c>
      <c r="CA380" s="1" t="s">
        <v>536</v>
      </c>
    </row>
    <row r="381" spans="1:79" ht="12.75">
      <c r="A381" s="35"/>
      <c r="B381" s="20" t="s">
        <v>493</v>
      </c>
      <c r="C381" s="24" t="s">
        <v>491</v>
      </c>
      <c r="D381" s="33">
        <v>0.09449152542372882</v>
      </c>
      <c r="E381" s="16">
        <v>0</v>
      </c>
      <c r="F381" s="16">
        <f t="shared" si="107"/>
        <v>0.09449152542372882</v>
      </c>
      <c r="G381" s="16">
        <f t="shared" si="108"/>
        <v>0</v>
      </c>
      <c r="H381" s="16">
        <f t="shared" si="109"/>
        <v>0</v>
      </c>
      <c r="I381" s="16">
        <f t="shared" si="110"/>
        <v>0</v>
      </c>
      <c r="J381" s="16">
        <f t="shared" si="111"/>
        <v>0</v>
      </c>
      <c r="K381" s="16">
        <f t="shared" si="112"/>
        <v>1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0.09449152542372882</v>
      </c>
      <c r="U381" s="16">
        <v>0</v>
      </c>
      <c r="V381" s="16">
        <v>0</v>
      </c>
      <c r="W381" s="16">
        <v>0</v>
      </c>
      <c r="X381" s="16">
        <v>0</v>
      </c>
      <c r="Y381" s="16">
        <v>1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f t="shared" si="113"/>
        <v>0</v>
      </c>
      <c r="AP381" s="16">
        <f t="shared" si="114"/>
        <v>0</v>
      </c>
      <c r="AQ381" s="16">
        <f t="shared" si="115"/>
        <v>0</v>
      </c>
      <c r="AR381" s="16">
        <f t="shared" si="116"/>
        <v>0</v>
      </c>
      <c r="AS381" s="16">
        <f t="shared" si="117"/>
        <v>0</v>
      </c>
      <c r="AT381" s="16">
        <f t="shared" si="118"/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  <c r="BW381" s="16">
        <v>0</v>
      </c>
      <c r="BX381" s="16">
        <v>0</v>
      </c>
      <c r="BY381" s="16">
        <f t="shared" si="119"/>
        <v>-0.09449152542372882</v>
      </c>
      <c r="BZ381" s="16">
        <f t="shared" si="120"/>
        <v>-100</v>
      </c>
      <c r="CA381" s="1" t="s">
        <v>539</v>
      </c>
    </row>
    <row r="382" spans="1:79" ht="12.75">
      <c r="A382" s="35"/>
      <c r="B382" s="20" t="s">
        <v>494</v>
      </c>
      <c r="C382" s="24" t="s">
        <v>491</v>
      </c>
      <c r="D382" s="33">
        <v>3.828626590538584</v>
      </c>
      <c r="E382" s="16">
        <v>0</v>
      </c>
      <c r="F382" s="16">
        <f t="shared" si="107"/>
        <v>3.828626590538584</v>
      </c>
      <c r="G382" s="16">
        <f t="shared" si="108"/>
        <v>0</v>
      </c>
      <c r="H382" s="16">
        <f t="shared" si="109"/>
        <v>0</v>
      </c>
      <c r="I382" s="16">
        <f t="shared" si="110"/>
        <v>0</v>
      </c>
      <c r="J382" s="16">
        <f t="shared" si="111"/>
        <v>0</v>
      </c>
      <c r="K382" s="16">
        <f t="shared" si="112"/>
        <v>1</v>
      </c>
      <c r="L382" s="16">
        <v>0</v>
      </c>
      <c r="M382" s="16">
        <v>3.828626590538584</v>
      </c>
      <c r="N382" s="16">
        <v>0</v>
      </c>
      <c r="O382" s="16">
        <v>0</v>
      </c>
      <c r="P382" s="16">
        <v>0</v>
      </c>
      <c r="Q382" s="16">
        <v>0</v>
      </c>
      <c r="R382" s="16">
        <v>1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f t="shared" si="113"/>
        <v>5.7775</v>
      </c>
      <c r="AP382" s="16">
        <f t="shared" si="114"/>
        <v>0</v>
      </c>
      <c r="AQ382" s="16">
        <f t="shared" si="115"/>
        <v>0</v>
      </c>
      <c r="AR382" s="16">
        <f t="shared" si="116"/>
        <v>0</v>
      </c>
      <c r="AS382" s="16">
        <f t="shared" si="117"/>
        <v>0</v>
      </c>
      <c r="AT382" s="16">
        <f t="shared" si="118"/>
        <v>1</v>
      </c>
      <c r="AU382" s="16">
        <v>0</v>
      </c>
      <c r="AV382" s="16">
        <v>5.7775</v>
      </c>
      <c r="AW382" s="16">
        <v>0</v>
      </c>
      <c r="AX382" s="16">
        <v>0</v>
      </c>
      <c r="AY382" s="16">
        <v>0</v>
      </c>
      <c r="AZ382" s="16">
        <v>0</v>
      </c>
      <c r="BA382" s="16">
        <v>1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  <c r="BW382" s="16">
        <v>0</v>
      </c>
      <c r="BX382" s="16">
        <v>0</v>
      </c>
      <c r="BY382" s="16">
        <f t="shared" si="119"/>
        <v>1.9488734094614157</v>
      </c>
      <c r="BZ382" s="16">
        <f t="shared" si="120"/>
        <v>50.90267654405185</v>
      </c>
      <c r="CA382" s="1" t="s">
        <v>536</v>
      </c>
    </row>
    <row r="383" spans="1:79" ht="12.75">
      <c r="A383" s="35"/>
      <c r="B383" s="20" t="s">
        <v>495</v>
      </c>
      <c r="C383" s="24" t="s">
        <v>491</v>
      </c>
      <c r="D383" s="33">
        <v>2.607966101694913</v>
      </c>
      <c r="E383" s="16">
        <v>0</v>
      </c>
      <c r="F383" s="16">
        <f t="shared" si="107"/>
        <v>0</v>
      </c>
      <c r="G383" s="16">
        <f t="shared" si="108"/>
        <v>0</v>
      </c>
      <c r="H383" s="16">
        <f t="shared" si="109"/>
        <v>0</v>
      </c>
      <c r="I383" s="16">
        <f t="shared" si="110"/>
        <v>0</v>
      </c>
      <c r="J383" s="16">
        <f t="shared" si="111"/>
        <v>0</v>
      </c>
      <c r="K383" s="16">
        <f t="shared" si="112"/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f t="shared" si="113"/>
        <v>0</v>
      </c>
      <c r="AP383" s="16">
        <f t="shared" si="114"/>
        <v>0</v>
      </c>
      <c r="AQ383" s="16">
        <f t="shared" si="115"/>
        <v>0</v>
      </c>
      <c r="AR383" s="16">
        <f t="shared" si="116"/>
        <v>0</v>
      </c>
      <c r="AS383" s="16">
        <f t="shared" si="117"/>
        <v>0</v>
      </c>
      <c r="AT383" s="16">
        <f t="shared" si="118"/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  <c r="BJ383" s="16">
        <v>0</v>
      </c>
      <c r="BK383" s="16">
        <v>0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  <c r="BW383" s="16">
        <v>0</v>
      </c>
      <c r="BX383" s="16">
        <v>0</v>
      </c>
      <c r="BY383" s="16">
        <f t="shared" si="119"/>
        <v>0</v>
      </c>
      <c r="BZ383" s="16">
        <v>0</v>
      </c>
      <c r="CA383" s="1">
        <v>0</v>
      </c>
    </row>
    <row r="384" spans="1:79" ht="12.75">
      <c r="A384" s="35"/>
      <c r="B384" s="20" t="s">
        <v>496</v>
      </c>
      <c r="C384" s="24" t="s">
        <v>491</v>
      </c>
      <c r="D384" s="33">
        <v>6.897881355932204</v>
      </c>
      <c r="E384" s="16">
        <v>0</v>
      </c>
      <c r="F384" s="16">
        <f t="shared" si="107"/>
        <v>6.897881355932204</v>
      </c>
      <c r="G384" s="16">
        <f t="shared" si="108"/>
        <v>0</v>
      </c>
      <c r="H384" s="16">
        <f t="shared" si="109"/>
        <v>0</v>
      </c>
      <c r="I384" s="16">
        <f t="shared" si="110"/>
        <v>0</v>
      </c>
      <c r="J384" s="16">
        <f t="shared" si="111"/>
        <v>0</v>
      </c>
      <c r="K384" s="16">
        <f t="shared" si="112"/>
        <v>1</v>
      </c>
      <c r="L384" s="16">
        <v>0</v>
      </c>
      <c r="M384" s="16">
        <v>6.897881355932204</v>
      </c>
      <c r="N384" s="16">
        <v>0</v>
      </c>
      <c r="O384" s="16">
        <v>0</v>
      </c>
      <c r="P384" s="16">
        <v>0</v>
      </c>
      <c r="Q384" s="16">
        <v>0</v>
      </c>
      <c r="R384" s="16">
        <v>1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f t="shared" si="113"/>
        <v>9.77222223</v>
      </c>
      <c r="AP384" s="16">
        <f t="shared" si="114"/>
        <v>0</v>
      </c>
      <c r="AQ384" s="16">
        <f t="shared" si="115"/>
        <v>0</v>
      </c>
      <c r="AR384" s="16">
        <f t="shared" si="116"/>
        <v>0</v>
      </c>
      <c r="AS384" s="16">
        <f t="shared" si="117"/>
        <v>0</v>
      </c>
      <c r="AT384" s="16">
        <f t="shared" si="118"/>
        <v>1</v>
      </c>
      <c r="AU384" s="16">
        <v>0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9.77222223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0</v>
      </c>
      <c r="BK384" s="16">
        <v>0</v>
      </c>
      <c r="BL384" s="16">
        <v>0</v>
      </c>
      <c r="BM384" s="16">
        <v>0</v>
      </c>
      <c r="BN384" s="16">
        <v>0</v>
      </c>
      <c r="BO384" s="16">
        <v>1</v>
      </c>
      <c r="BP384" s="16">
        <v>0</v>
      </c>
      <c r="BQ384" s="16">
        <v>0</v>
      </c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  <c r="BW384" s="16">
        <v>0</v>
      </c>
      <c r="BX384" s="16">
        <v>0</v>
      </c>
      <c r="BY384" s="16">
        <f t="shared" si="119"/>
        <v>2.874340874067797</v>
      </c>
      <c r="BZ384" s="16">
        <f t="shared" si="120"/>
        <v>41.66990885680939</v>
      </c>
      <c r="CA384" s="2" t="s">
        <v>536</v>
      </c>
    </row>
    <row r="385" spans="1:79" ht="25.5">
      <c r="A385" s="35"/>
      <c r="B385" s="20" t="s">
        <v>497</v>
      </c>
      <c r="C385" s="24" t="s">
        <v>491</v>
      </c>
      <c r="D385" s="33">
        <v>10.393423662644137</v>
      </c>
      <c r="E385" s="16">
        <v>0</v>
      </c>
      <c r="F385" s="16">
        <f t="shared" si="107"/>
        <v>10.393423662644137</v>
      </c>
      <c r="G385" s="16">
        <f t="shared" si="108"/>
        <v>0</v>
      </c>
      <c r="H385" s="16">
        <f t="shared" si="109"/>
        <v>0</v>
      </c>
      <c r="I385" s="16">
        <f t="shared" si="110"/>
        <v>0</v>
      </c>
      <c r="J385" s="16">
        <f t="shared" si="111"/>
        <v>0</v>
      </c>
      <c r="K385" s="16">
        <f t="shared" si="112"/>
        <v>2</v>
      </c>
      <c r="L385" s="16">
        <v>0</v>
      </c>
      <c r="M385" s="16">
        <v>5.196711831322069</v>
      </c>
      <c r="N385" s="16">
        <v>0</v>
      </c>
      <c r="O385" s="16">
        <v>0</v>
      </c>
      <c r="P385" s="16">
        <v>0</v>
      </c>
      <c r="Q385" s="16">
        <v>0</v>
      </c>
      <c r="R385" s="16">
        <v>1</v>
      </c>
      <c r="S385" s="16">
        <v>0</v>
      </c>
      <c r="T385" s="16">
        <v>5.196711831322069</v>
      </c>
      <c r="U385" s="16">
        <v>0</v>
      </c>
      <c r="V385" s="16">
        <v>0</v>
      </c>
      <c r="W385" s="16">
        <v>0</v>
      </c>
      <c r="X385" s="16">
        <v>0</v>
      </c>
      <c r="Y385" s="16">
        <v>1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f t="shared" si="113"/>
        <v>5.73191667</v>
      </c>
      <c r="AP385" s="16">
        <f t="shared" si="114"/>
        <v>0</v>
      </c>
      <c r="AQ385" s="16">
        <f t="shared" si="115"/>
        <v>0</v>
      </c>
      <c r="AR385" s="16">
        <f t="shared" si="116"/>
        <v>0</v>
      </c>
      <c r="AS385" s="16">
        <f t="shared" si="117"/>
        <v>0</v>
      </c>
      <c r="AT385" s="16">
        <f t="shared" si="118"/>
        <v>1</v>
      </c>
      <c r="AU385" s="16">
        <v>0</v>
      </c>
      <c r="AV385" s="16">
        <v>0</v>
      </c>
      <c r="AW385" s="16">
        <v>0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5.73191667</v>
      </c>
      <c r="BK385" s="16">
        <v>0</v>
      </c>
      <c r="BL385" s="16">
        <v>0</v>
      </c>
      <c r="BM385" s="16">
        <v>0</v>
      </c>
      <c r="BN385" s="16">
        <v>0</v>
      </c>
      <c r="BO385" s="16">
        <v>1</v>
      </c>
      <c r="BP385" s="16">
        <v>0</v>
      </c>
      <c r="BQ385" s="16">
        <v>0</v>
      </c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  <c r="BW385" s="16">
        <v>0</v>
      </c>
      <c r="BX385" s="16">
        <v>0</v>
      </c>
      <c r="BY385" s="16">
        <f t="shared" si="119"/>
        <v>-4.661506992644137</v>
      </c>
      <c r="BZ385" s="16">
        <f t="shared" si="120"/>
        <v>-44.8505434200517</v>
      </c>
      <c r="CA385" s="2" t="s">
        <v>554</v>
      </c>
    </row>
    <row r="386" spans="1:79" ht="38.25">
      <c r="A386" s="34" t="s">
        <v>212</v>
      </c>
      <c r="B386" s="25" t="s">
        <v>213</v>
      </c>
      <c r="C386" s="24"/>
      <c r="D386" s="33">
        <v>0</v>
      </c>
      <c r="E386" s="16">
        <v>0</v>
      </c>
      <c r="F386" s="16">
        <f t="shared" si="107"/>
        <v>0</v>
      </c>
      <c r="G386" s="16">
        <f t="shared" si="108"/>
        <v>0</v>
      </c>
      <c r="H386" s="16">
        <f t="shared" si="109"/>
        <v>0</v>
      </c>
      <c r="I386" s="16">
        <f t="shared" si="110"/>
        <v>0</v>
      </c>
      <c r="J386" s="16">
        <f t="shared" si="111"/>
        <v>0</v>
      </c>
      <c r="K386" s="16">
        <f t="shared" si="112"/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f t="shared" si="113"/>
        <v>0</v>
      </c>
      <c r="AP386" s="16">
        <f t="shared" si="114"/>
        <v>0</v>
      </c>
      <c r="AQ386" s="16">
        <f t="shared" si="115"/>
        <v>0</v>
      </c>
      <c r="AR386" s="16">
        <f t="shared" si="116"/>
        <v>0</v>
      </c>
      <c r="AS386" s="16">
        <f t="shared" si="117"/>
        <v>0</v>
      </c>
      <c r="AT386" s="16">
        <f t="shared" si="118"/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16">
        <v>0</v>
      </c>
      <c r="BP386" s="16">
        <v>0</v>
      </c>
      <c r="BQ386" s="16">
        <v>0</v>
      </c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  <c r="BW386" s="16">
        <v>0</v>
      </c>
      <c r="BX386" s="16">
        <v>0</v>
      </c>
      <c r="BY386" s="16">
        <f t="shared" si="119"/>
        <v>0</v>
      </c>
      <c r="BZ386" s="16">
        <v>0</v>
      </c>
      <c r="CA386" s="1">
        <v>0</v>
      </c>
    </row>
    <row r="387" spans="1:79" ht="38.25">
      <c r="A387" s="34" t="s">
        <v>214</v>
      </c>
      <c r="B387" s="25" t="s">
        <v>215</v>
      </c>
      <c r="C387" s="24"/>
      <c r="D387" s="33">
        <v>0</v>
      </c>
      <c r="E387" s="16">
        <v>0</v>
      </c>
      <c r="F387" s="16">
        <f t="shared" si="107"/>
        <v>0</v>
      </c>
      <c r="G387" s="16">
        <f t="shared" si="108"/>
        <v>0</v>
      </c>
      <c r="H387" s="16">
        <f t="shared" si="109"/>
        <v>0</v>
      </c>
      <c r="I387" s="16">
        <f t="shared" si="110"/>
        <v>0</v>
      </c>
      <c r="J387" s="16">
        <f t="shared" si="111"/>
        <v>0</v>
      </c>
      <c r="K387" s="16">
        <f t="shared" si="112"/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f t="shared" si="113"/>
        <v>0</v>
      </c>
      <c r="AP387" s="16">
        <f t="shared" si="114"/>
        <v>0</v>
      </c>
      <c r="AQ387" s="16">
        <f t="shared" si="115"/>
        <v>0</v>
      </c>
      <c r="AR387" s="16">
        <f t="shared" si="116"/>
        <v>0</v>
      </c>
      <c r="AS387" s="16">
        <f t="shared" si="117"/>
        <v>0</v>
      </c>
      <c r="AT387" s="16">
        <f t="shared" si="118"/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  <c r="BJ387" s="16">
        <v>0</v>
      </c>
      <c r="BK387" s="16">
        <v>0</v>
      </c>
      <c r="BL387" s="16">
        <v>0</v>
      </c>
      <c r="BM387" s="16">
        <v>0</v>
      </c>
      <c r="BN387" s="16">
        <v>0</v>
      </c>
      <c r="BO387" s="16">
        <v>0</v>
      </c>
      <c r="BP387" s="16">
        <v>0</v>
      </c>
      <c r="BQ387" s="16">
        <v>0</v>
      </c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  <c r="BW387" s="16">
        <v>0</v>
      </c>
      <c r="BX387" s="16">
        <v>0</v>
      </c>
      <c r="BY387" s="16">
        <f t="shared" si="119"/>
        <v>0</v>
      </c>
      <c r="BZ387" s="16">
        <v>0</v>
      </c>
      <c r="CA387" s="1">
        <v>0</v>
      </c>
    </row>
    <row r="388" spans="1:79" ht="38.25">
      <c r="A388" s="34" t="s">
        <v>216</v>
      </c>
      <c r="B388" s="25" t="s">
        <v>217</v>
      </c>
      <c r="C388" s="24"/>
      <c r="D388" s="33">
        <v>0</v>
      </c>
      <c r="E388" s="16">
        <v>0</v>
      </c>
      <c r="F388" s="16">
        <f t="shared" si="107"/>
        <v>0</v>
      </c>
      <c r="G388" s="16">
        <f t="shared" si="108"/>
        <v>0</v>
      </c>
      <c r="H388" s="16">
        <f t="shared" si="109"/>
        <v>0</v>
      </c>
      <c r="I388" s="16">
        <f t="shared" si="110"/>
        <v>0</v>
      </c>
      <c r="J388" s="16">
        <f t="shared" si="111"/>
        <v>0</v>
      </c>
      <c r="K388" s="16">
        <f t="shared" si="112"/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f t="shared" si="113"/>
        <v>0</v>
      </c>
      <c r="AP388" s="16">
        <f t="shared" si="114"/>
        <v>0</v>
      </c>
      <c r="AQ388" s="16">
        <f t="shared" si="115"/>
        <v>0</v>
      </c>
      <c r="AR388" s="16">
        <f t="shared" si="116"/>
        <v>0</v>
      </c>
      <c r="AS388" s="16">
        <f t="shared" si="117"/>
        <v>0</v>
      </c>
      <c r="AT388" s="16">
        <f t="shared" si="118"/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0</v>
      </c>
      <c r="BL388" s="16">
        <v>0</v>
      </c>
      <c r="BM388" s="16">
        <v>0</v>
      </c>
      <c r="BN388" s="16">
        <v>0</v>
      </c>
      <c r="BO388" s="16">
        <v>0</v>
      </c>
      <c r="BP388" s="16">
        <v>0</v>
      </c>
      <c r="BQ388" s="16">
        <v>0</v>
      </c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  <c r="BW388" s="16">
        <v>0</v>
      </c>
      <c r="BX388" s="16">
        <v>0</v>
      </c>
      <c r="BY388" s="16">
        <f t="shared" si="119"/>
        <v>0</v>
      </c>
      <c r="BZ388" s="16">
        <v>0</v>
      </c>
      <c r="CA388" s="1">
        <v>0</v>
      </c>
    </row>
    <row r="389" spans="1:79" ht="25.5">
      <c r="A389" s="34" t="s">
        <v>218</v>
      </c>
      <c r="B389" s="25" t="s">
        <v>219</v>
      </c>
      <c r="C389" s="24" t="s">
        <v>109</v>
      </c>
      <c r="D389" s="33">
        <v>18.403825127400353</v>
      </c>
      <c r="E389" s="16">
        <v>0</v>
      </c>
      <c r="F389" s="16">
        <f t="shared" si="107"/>
        <v>12.744136065134303</v>
      </c>
      <c r="G389" s="16">
        <f t="shared" si="108"/>
        <v>0.383</v>
      </c>
      <c r="H389" s="16">
        <f t="shared" si="109"/>
        <v>0</v>
      </c>
      <c r="I389" s="16">
        <f t="shared" si="110"/>
        <v>3.7800000000000002</v>
      </c>
      <c r="J389" s="16">
        <f t="shared" si="111"/>
        <v>0</v>
      </c>
      <c r="K389" s="16">
        <f t="shared" si="112"/>
        <v>26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1.9285016627584</v>
      </c>
      <c r="U389" s="16">
        <v>0.16</v>
      </c>
      <c r="V389" s="16">
        <v>0</v>
      </c>
      <c r="W389" s="16">
        <v>0.2</v>
      </c>
      <c r="X389" s="16">
        <v>0</v>
      </c>
      <c r="Y389" s="16">
        <v>0</v>
      </c>
      <c r="Z389" s="16">
        <v>0</v>
      </c>
      <c r="AA389" s="16">
        <v>10.815634402375903</v>
      </c>
      <c r="AB389" s="16">
        <v>0.223</v>
      </c>
      <c r="AC389" s="16">
        <v>0</v>
      </c>
      <c r="AD389" s="16">
        <v>3.58</v>
      </c>
      <c r="AE389" s="16">
        <v>0</v>
      </c>
      <c r="AF389" s="16">
        <v>26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f t="shared" si="113"/>
        <v>4.5280515</v>
      </c>
      <c r="AP389" s="16">
        <f t="shared" si="114"/>
        <v>0.223</v>
      </c>
      <c r="AQ389" s="16">
        <f t="shared" si="115"/>
        <v>0</v>
      </c>
      <c r="AR389" s="16">
        <f t="shared" si="116"/>
        <v>1.857</v>
      </c>
      <c r="AS389" s="16">
        <f t="shared" si="117"/>
        <v>0</v>
      </c>
      <c r="AT389" s="16">
        <f t="shared" si="118"/>
        <v>0</v>
      </c>
      <c r="AU389" s="16">
        <v>0</v>
      </c>
      <c r="AV389" s="16">
        <v>0.018951040000000002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1.99711916</v>
      </c>
      <c r="BD389" s="16">
        <v>0.16</v>
      </c>
      <c r="BE389" s="16">
        <v>0</v>
      </c>
      <c r="BF389" s="16">
        <v>0.319</v>
      </c>
      <c r="BG389" s="16">
        <v>0</v>
      </c>
      <c r="BH389" s="16">
        <v>0</v>
      </c>
      <c r="BI389" s="16">
        <v>0</v>
      </c>
      <c r="BJ389" s="16">
        <v>2.5119813000000004</v>
      </c>
      <c r="BK389" s="16">
        <v>0.063</v>
      </c>
      <c r="BL389" s="16">
        <v>0</v>
      </c>
      <c r="BM389" s="16">
        <v>1.538</v>
      </c>
      <c r="BN389" s="16">
        <v>0</v>
      </c>
      <c r="BO389" s="16">
        <v>0</v>
      </c>
      <c r="BP389" s="16">
        <v>0</v>
      </c>
      <c r="BQ389" s="16">
        <v>0</v>
      </c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  <c r="BW389" s="16">
        <v>0</v>
      </c>
      <c r="BX389" s="16">
        <v>0</v>
      </c>
      <c r="BY389" s="16">
        <f t="shared" si="119"/>
        <v>-8.216084565134302</v>
      </c>
      <c r="BZ389" s="16">
        <f t="shared" si="120"/>
        <v>-64.46952954003727</v>
      </c>
      <c r="CA389" s="1">
        <v>0</v>
      </c>
    </row>
    <row r="390" spans="1:79" ht="51">
      <c r="A390" s="34" t="s">
        <v>218</v>
      </c>
      <c r="B390" s="27" t="s">
        <v>220</v>
      </c>
      <c r="C390" s="24" t="s">
        <v>498</v>
      </c>
      <c r="D390" s="33">
        <v>11.74847512740035</v>
      </c>
      <c r="E390" s="16">
        <v>0</v>
      </c>
      <c r="F390" s="16">
        <f t="shared" si="107"/>
        <v>8.195388065134303</v>
      </c>
      <c r="G390" s="16">
        <f t="shared" si="108"/>
        <v>0.383</v>
      </c>
      <c r="H390" s="16">
        <f t="shared" si="109"/>
        <v>0</v>
      </c>
      <c r="I390" s="16">
        <f t="shared" si="110"/>
        <v>3.7800000000000002</v>
      </c>
      <c r="J390" s="16">
        <f t="shared" si="111"/>
        <v>0</v>
      </c>
      <c r="K390" s="16">
        <f t="shared" si="112"/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1.9285016627584</v>
      </c>
      <c r="U390" s="16">
        <v>0.16</v>
      </c>
      <c r="V390" s="16">
        <v>0</v>
      </c>
      <c r="W390" s="16">
        <v>0.2</v>
      </c>
      <c r="X390" s="16">
        <v>0</v>
      </c>
      <c r="Y390" s="16">
        <v>0</v>
      </c>
      <c r="Z390" s="16">
        <v>0</v>
      </c>
      <c r="AA390" s="16">
        <v>6.266886402375904</v>
      </c>
      <c r="AB390" s="16">
        <v>0.223</v>
      </c>
      <c r="AC390" s="16">
        <v>0</v>
      </c>
      <c r="AD390" s="16">
        <v>3.58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f t="shared" si="113"/>
        <v>4.318686100000001</v>
      </c>
      <c r="AP390" s="16">
        <f t="shared" si="114"/>
        <v>0.223</v>
      </c>
      <c r="AQ390" s="16">
        <f t="shared" si="115"/>
        <v>0</v>
      </c>
      <c r="AR390" s="16">
        <f t="shared" si="116"/>
        <v>1.857</v>
      </c>
      <c r="AS390" s="16">
        <f t="shared" si="117"/>
        <v>0</v>
      </c>
      <c r="AT390" s="16">
        <f t="shared" si="118"/>
        <v>0</v>
      </c>
      <c r="AU390" s="16">
        <v>0</v>
      </c>
      <c r="AV390" s="16">
        <v>0.018951040000000002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1.99711916</v>
      </c>
      <c r="BD390" s="16">
        <v>0.16</v>
      </c>
      <c r="BE390" s="16">
        <v>0</v>
      </c>
      <c r="BF390" s="16">
        <v>0.319</v>
      </c>
      <c r="BG390" s="16">
        <v>0</v>
      </c>
      <c r="BH390" s="16">
        <v>0</v>
      </c>
      <c r="BI390" s="16">
        <v>0</v>
      </c>
      <c r="BJ390" s="16">
        <v>2.3026159</v>
      </c>
      <c r="BK390" s="16">
        <v>0.063</v>
      </c>
      <c r="BL390" s="16">
        <v>0</v>
      </c>
      <c r="BM390" s="16">
        <v>1.538</v>
      </c>
      <c r="BN390" s="16">
        <v>0</v>
      </c>
      <c r="BO390" s="16">
        <v>0</v>
      </c>
      <c r="BP390" s="16">
        <v>0</v>
      </c>
      <c r="BQ390" s="16">
        <v>0</v>
      </c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  <c r="BW390" s="16">
        <v>0</v>
      </c>
      <c r="BX390" s="16">
        <v>0</v>
      </c>
      <c r="BY390" s="16">
        <f t="shared" si="119"/>
        <v>-3.876701965134302</v>
      </c>
      <c r="BZ390" s="16">
        <f t="shared" si="120"/>
        <v>-47.30345816846651</v>
      </c>
      <c r="CA390" s="1">
        <v>0</v>
      </c>
    </row>
    <row r="391" spans="1:79" ht="13.5">
      <c r="A391" s="34"/>
      <c r="B391" s="19" t="s">
        <v>228</v>
      </c>
      <c r="C391" s="24"/>
      <c r="D391" s="33">
        <v>0</v>
      </c>
      <c r="E391" s="16">
        <v>0</v>
      </c>
      <c r="F391" s="16">
        <f t="shared" si="107"/>
        <v>0</v>
      </c>
      <c r="G391" s="16">
        <f t="shared" si="108"/>
        <v>0</v>
      </c>
      <c r="H391" s="16">
        <f t="shared" si="109"/>
        <v>0</v>
      </c>
      <c r="I391" s="16">
        <f t="shared" si="110"/>
        <v>0</v>
      </c>
      <c r="J391" s="16">
        <f t="shared" si="111"/>
        <v>0</v>
      </c>
      <c r="K391" s="16">
        <f t="shared" si="112"/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f t="shared" si="113"/>
        <v>0</v>
      </c>
      <c r="AP391" s="16">
        <f t="shared" si="114"/>
        <v>0</v>
      </c>
      <c r="AQ391" s="16">
        <f t="shared" si="115"/>
        <v>0</v>
      </c>
      <c r="AR391" s="16">
        <f t="shared" si="116"/>
        <v>0</v>
      </c>
      <c r="AS391" s="16">
        <f t="shared" si="117"/>
        <v>0</v>
      </c>
      <c r="AT391" s="16">
        <f t="shared" si="118"/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0</v>
      </c>
      <c r="BK391" s="16">
        <v>0</v>
      </c>
      <c r="BL391" s="16">
        <v>0</v>
      </c>
      <c r="BM391" s="16">
        <v>0</v>
      </c>
      <c r="BN391" s="16">
        <v>0</v>
      </c>
      <c r="BO391" s="16">
        <v>0</v>
      </c>
      <c r="BP391" s="16">
        <v>0</v>
      </c>
      <c r="BQ391" s="16">
        <v>0</v>
      </c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  <c r="BW391" s="16">
        <v>0</v>
      </c>
      <c r="BX391" s="16">
        <v>0</v>
      </c>
      <c r="BY391" s="16">
        <f t="shared" si="119"/>
        <v>0</v>
      </c>
      <c r="BZ391" s="16">
        <v>0</v>
      </c>
      <c r="CA391" s="1">
        <v>0</v>
      </c>
    </row>
    <row r="392" spans="1:79" ht="51">
      <c r="A392" s="34"/>
      <c r="B392" s="20" t="s">
        <v>499</v>
      </c>
      <c r="C392" s="24" t="s">
        <v>500</v>
      </c>
      <c r="D392" s="33">
        <v>1.0250768946</v>
      </c>
      <c r="E392" s="16">
        <v>0</v>
      </c>
      <c r="F392" s="16">
        <f t="shared" si="107"/>
        <v>1.0250768946</v>
      </c>
      <c r="G392" s="16">
        <f t="shared" si="108"/>
        <v>0</v>
      </c>
      <c r="H392" s="16">
        <f t="shared" si="109"/>
        <v>0</v>
      </c>
      <c r="I392" s="16">
        <f t="shared" si="110"/>
        <v>0.93</v>
      </c>
      <c r="J392" s="16">
        <f t="shared" si="111"/>
        <v>0</v>
      </c>
      <c r="K392" s="16">
        <f t="shared" si="112"/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1.0250768946</v>
      </c>
      <c r="AB392" s="16">
        <v>0</v>
      </c>
      <c r="AC392" s="16">
        <v>0</v>
      </c>
      <c r="AD392" s="16">
        <v>0.93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f t="shared" si="113"/>
        <v>1.02541678</v>
      </c>
      <c r="AP392" s="16">
        <f t="shared" si="114"/>
        <v>0</v>
      </c>
      <c r="AQ392" s="16">
        <f t="shared" si="115"/>
        <v>0</v>
      </c>
      <c r="AR392" s="16">
        <f t="shared" si="116"/>
        <v>0.738</v>
      </c>
      <c r="AS392" s="16">
        <f t="shared" si="117"/>
        <v>0</v>
      </c>
      <c r="AT392" s="16">
        <f t="shared" si="118"/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1.02541678</v>
      </c>
      <c r="BK392" s="16">
        <v>0</v>
      </c>
      <c r="BL392" s="16">
        <v>0</v>
      </c>
      <c r="BM392" s="16">
        <v>0.738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  <c r="BW392" s="16">
        <v>0</v>
      </c>
      <c r="BX392" s="16">
        <v>0</v>
      </c>
      <c r="BY392" s="16">
        <f t="shared" si="119"/>
        <v>0.00033988540000007283</v>
      </c>
      <c r="BZ392" s="16">
        <f t="shared" si="120"/>
        <v>0.03315706380570612</v>
      </c>
      <c r="CA392" s="1">
        <v>0</v>
      </c>
    </row>
    <row r="393" spans="1:79" ht="63.75">
      <c r="A393" s="34"/>
      <c r="B393" s="20" t="s">
        <v>501</v>
      </c>
      <c r="C393" s="24" t="s">
        <v>500</v>
      </c>
      <c r="D393" s="33">
        <v>1.7094511553999998</v>
      </c>
      <c r="E393" s="16">
        <v>0</v>
      </c>
      <c r="F393" s="16">
        <f t="shared" si="107"/>
        <v>0</v>
      </c>
      <c r="G393" s="16">
        <f t="shared" si="108"/>
        <v>0</v>
      </c>
      <c r="H393" s="16">
        <f t="shared" si="109"/>
        <v>0</v>
      </c>
      <c r="I393" s="16">
        <f t="shared" si="110"/>
        <v>0</v>
      </c>
      <c r="J393" s="16">
        <f t="shared" si="111"/>
        <v>0</v>
      </c>
      <c r="K393" s="16">
        <f t="shared" si="112"/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f t="shared" si="113"/>
        <v>0</v>
      </c>
      <c r="AP393" s="16">
        <f t="shared" si="114"/>
        <v>0</v>
      </c>
      <c r="AQ393" s="16">
        <f t="shared" si="115"/>
        <v>0</v>
      </c>
      <c r="AR393" s="16">
        <f t="shared" si="116"/>
        <v>0</v>
      </c>
      <c r="AS393" s="16">
        <f t="shared" si="117"/>
        <v>0</v>
      </c>
      <c r="AT393" s="16">
        <f t="shared" si="118"/>
        <v>0</v>
      </c>
      <c r="AU393" s="16">
        <v>0</v>
      </c>
      <c r="AV393" s="16">
        <v>0</v>
      </c>
      <c r="AW393" s="16">
        <v>0</v>
      </c>
      <c r="AX393" s="16">
        <v>0</v>
      </c>
      <c r="AY393" s="16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  <c r="BL393" s="16">
        <v>0</v>
      </c>
      <c r="BM393" s="16">
        <v>0</v>
      </c>
      <c r="BN393" s="16">
        <v>0</v>
      </c>
      <c r="BO393" s="16">
        <v>0</v>
      </c>
      <c r="BP393" s="16">
        <v>0</v>
      </c>
      <c r="BQ393" s="16">
        <v>0</v>
      </c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  <c r="BW393" s="16">
        <v>0</v>
      </c>
      <c r="BX393" s="16">
        <v>0</v>
      </c>
      <c r="BY393" s="16">
        <f t="shared" si="119"/>
        <v>0</v>
      </c>
      <c r="BZ393" s="16">
        <v>0</v>
      </c>
      <c r="CA393" s="1">
        <v>0</v>
      </c>
    </row>
    <row r="394" spans="1:79" ht="13.5">
      <c r="A394" s="34"/>
      <c r="B394" s="19" t="s">
        <v>231</v>
      </c>
      <c r="C394" s="24"/>
      <c r="D394" s="33">
        <v>0</v>
      </c>
      <c r="E394" s="16">
        <v>0</v>
      </c>
      <c r="F394" s="16">
        <f t="shared" si="107"/>
        <v>0</v>
      </c>
      <c r="G394" s="16">
        <f t="shared" si="108"/>
        <v>0</v>
      </c>
      <c r="H394" s="16">
        <f t="shared" si="109"/>
        <v>0</v>
      </c>
      <c r="I394" s="16">
        <f t="shared" si="110"/>
        <v>0</v>
      </c>
      <c r="J394" s="16">
        <f t="shared" si="111"/>
        <v>0</v>
      </c>
      <c r="K394" s="16">
        <f t="shared" si="112"/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f t="shared" si="113"/>
        <v>0</v>
      </c>
      <c r="AP394" s="16">
        <f t="shared" si="114"/>
        <v>0</v>
      </c>
      <c r="AQ394" s="16">
        <f t="shared" si="115"/>
        <v>0</v>
      </c>
      <c r="AR394" s="16">
        <f t="shared" si="116"/>
        <v>0</v>
      </c>
      <c r="AS394" s="16">
        <f t="shared" si="117"/>
        <v>0</v>
      </c>
      <c r="AT394" s="16">
        <f t="shared" si="118"/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</v>
      </c>
      <c r="AZ394" s="16"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  <c r="BJ394" s="16">
        <v>0</v>
      </c>
      <c r="BK394" s="16">
        <v>0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  <c r="BW394" s="16">
        <v>0</v>
      </c>
      <c r="BX394" s="16">
        <v>0</v>
      </c>
      <c r="BY394" s="16">
        <f t="shared" si="119"/>
        <v>0</v>
      </c>
      <c r="BZ394" s="16">
        <v>0</v>
      </c>
      <c r="CA394" s="1">
        <v>0</v>
      </c>
    </row>
    <row r="395" spans="1:79" ht="51">
      <c r="A395" s="34"/>
      <c r="B395" s="20" t="s">
        <v>502</v>
      </c>
      <c r="C395" s="24" t="s">
        <v>500</v>
      </c>
      <c r="D395" s="33">
        <v>2.2169161245</v>
      </c>
      <c r="E395" s="16">
        <v>0</v>
      </c>
      <c r="F395" s="16">
        <f t="shared" si="107"/>
        <v>2.2169161245</v>
      </c>
      <c r="G395" s="16">
        <f t="shared" si="108"/>
        <v>0</v>
      </c>
      <c r="H395" s="16">
        <f t="shared" si="109"/>
        <v>0</v>
      </c>
      <c r="I395" s="16">
        <f t="shared" si="110"/>
        <v>1.65</v>
      </c>
      <c r="J395" s="16">
        <f t="shared" si="111"/>
        <v>0</v>
      </c>
      <c r="K395" s="16">
        <f t="shared" si="112"/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2.2169161245</v>
      </c>
      <c r="AB395" s="16">
        <v>0</v>
      </c>
      <c r="AC395" s="16">
        <v>0</v>
      </c>
      <c r="AD395" s="16">
        <v>1.65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f t="shared" si="113"/>
        <v>0</v>
      </c>
      <c r="AP395" s="16">
        <f t="shared" si="114"/>
        <v>0</v>
      </c>
      <c r="AQ395" s="16">
        <f t="shared" si="115"/>
        <v>0</v>
      </c>
      <c r="AR395" s="16">
        <f t="shared" si="116"/>
        <v>0</v>
      </c>
      <c r="AS395" s="16">
        <f t="shared" si="117"/>
        <v>0</v>
      </c>
      <c r="AT395" s="16">
        <f t="shared" si="118"/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</v>
      </c>
      <c r="BK395" s="16">
        <v>0</v>
      </c>
      <c r="BL395" s="16">
        <v>0</v>
      </c>
      <c r="BM395" s="16">
        <v>0</v>
      </c>
      <c r="BN395" s="16">
        <v>0</v>
      </c>
      <c r="BO395" s="16">
        <v>0</v>
      </c>
      <c r="BP395" s="16">
        <v>0</v>
      </c>
      <c r="BQ395" s="16">
        <v>0</v>
      </c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  <c r="BW395" s="16">
        <v>0</v>
      </c>
      <c r="BX395" s="16">
        <v>0</v>
      </c>
      <c r="BY395" s="16">
        <f t="shared" si="119"/>
        <v>-2.2169161245</v>
      </c>
      <c r="BZ395" s="16">
        <f t="shared" si="120"/>
        <v>-100</v>
      </c>
      <c r="CA395" s="1" t="s">
        <v>555</v>
      </c>
    </row>
    <row r="396" spans="1:79" ht="13.5">
      <c r="A396" s="34"/>
      <c r="B396" s="19" t="s">
        <v>221</v>
      </c>
      <c r="C396" s="24"/>
      <c r="D396" s="33">
        <v>0</v>
      </c>
      <c r="E396" s="16">
        <v>0</v>
      </c>
      <c r="F396" s="16">
        <f t="shared" si="107"/>
        <v>0</v>
      </c>
      <c r="G396" s="16">
        <f t="shared" si="108"/>
        <v>0</v>
      </c>
      <c r="H396" s="16">
        <f t="shared" si="109"/>
        <v>0</v>
      </c>
      <c r="I396" s="16">
        <f t="shared" si="110"/>
        <v>0</v>
      </c>
      <c r="J396" s="16">
        <f t="shared" si="111"/>
        <v>0</v>
      </c>
      <c r="K396" s="16">
        <f t="shared" si="112"/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f t="shared" si="113"/>
        <v>0</v>
      </c>
      <c r="AP396" s="16">
        <f t="shared" si="114"/>
        <v>0</v>
      </c>
      <c r="AQ396" s="16">
        <f t="shared" si="115"/>
        <v>0</v>
      </c>
      <c r="AR396" s="16">
        <f t="shared" si="116"/>
        <v>0</v>
      </c>
      <c r="AS396" s="16">
        <f t="shared" si="117"/>
        <v>0</v>
      </c>
      <c r="AT396" s="16">
        <f t="shared" si="118"/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0</v>
      </c>
      <c r="BG396" s="16">
        <v>0</v>
      </c>
      <c r="BH396" s="16">
        <v>0</v>
      </c>
      <c r="BI396" s="16">
        <v>0</v>
      </c>
      <c r="BJ396" s="16">
        <v>0</v>
      </c>
      <c r="BK396" s="16">
        <v>0</v>
      </c>
      <c r="BL396" s="16">
        <v>0</v>
      </c>
      <c r="BM396" s="16">
        <v>0</v>
      </c>
      <c r="BN396" s="16">
        <v>0</v>
      </c>
      <c r="BO396" s="16">
        <v>0</v>
      </c>
      <c r="BP396" s="16">
        <v>0</v>
      </c>
      <c r="BQ396" s="16">
        <v>0</v>
      </c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  <c r="BW396" s="16">
        <v>0</v>
      </c>
      <c r="BX396" s="16">
        <v>0</v>
      </c>
      <c r="BY396" s="16">
        <f t="shared" si="119"/>
        <v>0</v>
      </c>
      <c r="BZ396" s="16">
        <v>0</v>
      </c>
      <c r="CA396" s="1">
        <v>0</v>
      </c>
    </row>
    <row r="397" spans="1:79" ht="51">
      <c r="A397" s="34"/>
      <c r="B397" s="20" t="s">
        <v>503</v>
      </c>
      <c r="C397" s="24" t="s">
        <v>500</v>
      </c>
      <c r="D397" s="33">
        <v>0</v>
      </c>
      <c r="E397" s="16">
        <v>0</v>
      </c>
      <c r="F397" s="16">
        <f t="shared" si="107"/>
        <v>0</v>
      </c>
      <c r="G397" s="16">
        <f t="shared" si="108"/>
        <v>0</v>
      </c>
      <c r="H397" s="16">
        <f t="shared" si="109"/>
        <v>0</v>
      </c>
      <c r="I397" s="16">
        <f t="shared" si="110"/>
        <v>0</v>
      </c>
      <c r="J397" s="16">
        <f t="shared" si="111"/>
        <v>0</v>
      </c>
      <c r="K397" s="16">
        <f t="shared" si="112"/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f t="shared" si="113"/>
        <v>0</v>
      </c>
      <c r="AP397" s="16">
        <f t="shared" si="114"/>
        <v>0</v>
      </c>
      <c r="AQ397" s="16">
        <f t="shared" si="115"/>
        <v>0</v>
      </c>
      <c r="AR397" s="16">
        <f t="shared" si="116"/>
        <v>0</v>
      </c>
      <c r="AS397" s="16">
        <f t="shared" si="117"/>
        <v>0</v>
      </c>
      <c r="AT397" s="16">
        <f t="shared" si="118"/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  <c r="BJ397" s="16">
        <v>0</v>
      </c>
      <c r="BK397" s="16">
        <v>0</v>
      </c>
      <c r="BL397" s="16">
        <v>0</v>
      </c>
      <c r="BM397" s="16">
        <v>0</v>
      </c>
      <c r="BN397" s="16">
        <v>0</v>
      </c>
      <c r="BO397" s="16">
        <v>0</v>
      </c>
      <c r="BP397" s="16">
        <v>0</v>
      </c>
      <c r="BQ397" s="16">
        <v>0</v>
      </c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  <c r="BW397" s="16">
        <v>0</v>
      </c>
      <c r="BX397" s="16">
        <v>0</v>
      </c>
      <c r="BY397" s="16">
        <f t="shared" si="119"/>
        <v>0</v>
      </c>
      <c r="BZ397" s="16">
        <v>0</v>
      </c>
      <c r="CA397" s="1">
        <v>0</v>
      </c>
    </row>
    <row r="398" spans="1:79" ht="12.75">
      <c r="A398" s="34"/>
      <c r="B398" s="11" t="s">
        <v>504</v>
      </c>
      <c r="C398" s="24" t="s">
        <v>500</v>
      </c>
      <c r="D398" s="33">
        <v>1.6895964187584</v>
      </c>
      <c r="E398" s="16">
        <v>0</v>
      </c>
      <c r="F398" s="16">
        <f t="shared" si="107"/>
        <v>1.6895964187584</v>
      </c>
      <c r="G398" s="16">
        <f t="shared" si="108"/>
        <v>0.16</v>
      </c>
      <c r="H398" s="16">
        <f t="shared" si="109"/>
        <v>0</v>
      </c>
      <c r="I398" s="16">
        <f t="shared" si="110"/>
        <v>0</v>
      </c>
      <c r="J398" s="16">
        <f t="shared" si="111"/>
        <v>0</v>
      </c>
      <c r="K398" s="16">
        <f t="shared" si="112"/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1.6895964187584</v>
      </c>
      <c r="AB398" s="16">
        <v>0.16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f t="shared" si="113"/>
        <v>0.011055510000000001</v>
      </c>
      <c r="AP398" s="16">
        <f t="shared" si="114"/>
        <v>0</v>
      </c>
      <c r="AQ398" s="16">
        <f t="shared" si="115"/>
        <v>0</v>
      </c>
      <c r="AR398" s="16">
        <f t="shared" si="116"/>
        <v>0</v>
      </c>
      <c r="AS398" s="16">
        <f t="shared" si="117"/>
        <v>0</v>
      </c>
      <c r="AT398" s="16">
        <f t="shared" si="118"/>
        <v>0</v>
      </c>
      <c r="AU398" s="16">
        <v>0</v>
      </c>
      <c r="AV398" s="16">
        <v>0.008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0.00305551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  <c r="BL398" s="16">
        <v>0</v>
      </c>
      <c r="BM398" s="16">
        <v>0</v>
      </c>
      <c r="BN398" s="16">
        <v>0</v>
      </c>
      <c r="BO398" s="16">
        <v>0</v>
      </c>
      <c r="BP398" s="16">
        <v>0</v>
      </c>
      <c r="BQ398" s="16">
        <v>0</v>
      </c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  <c r="BW398" s="16">
        <v>0</v>
      </c>
      <c r="BX398" s="16">
        <v>0</v>
      </c>
      <c r="BY398" s="16">
        <f t="shared" si="119"/>
        <v>-1.6785409087584</v>
      </c>
      <c r="BZ398" s="16">
        <f t="shared" si="120"/>
        <v>-99.34567155343971</v>
      </c>
      <c r="CA398" s="1" t="s">
        <v>555</v>
      </c>
    </row>
    <row r="399" spans="1:79" ht="12.75">
      <c r="A399" s="34"/>
      <c r="B399" s="11" t="s">
        <v>505</v>
      </c>
      <c r="C399" s="24" t="s">
        <v>500</v>
      </c>
      <c r="D399" s="33">
        <v>0.257363844</v>
      </c>
      <c r="E399" s="16">
        <v>0</v>
      </c>
      <c r="F399" s="16">
        <f t="shared" si="107"/>
        <v>0.257363844</v>
      </c>
      <c r="G399" s="16">
        <f t="shared" si="108"/>
        <v>0</v>
      </c>
      <c r="H399" s="16">
        <f t="shared" si="109"/>
        <v>0</v>
      </c>
      <c r="I399" s="16">
        <f t="shared" si="110"/>
        <v>0.2</v>
      </c>
      <c r="J399" s="16">
        <f t="shared" si="111"/>
        <v>0</v>
      </c>
      <c r="K399" s="16">
        <f t="shared" si="112"/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0.257363844</v>
      </c>
      <c r="AB399" s="16">
        <v>0</v>
      </c>
      <c r="AC399" s="16">
        <v>0</v>
      </c>
      <c r="AD399" s="16">
        <v>0.2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f t="shared" si="113"/>
        <v>0</v>
      </c>
      <c r="AP399" s="16">
        <f t="shared" si="114"/>
        <v>0</v>
      </c>
      <c r="AQ399" s="16">
        <f t="shared" si="115"/>
        <v>0</v>
      </c>
      <c r="AR399" s="16">
        <f t="shared" si="116"/>
        <v>0</v>
      </c>
      <c r="AS399" s="16">
        <f t="shared" si="117"/>
        <v>0</v>
      </c>
      <c r="AT399" s="16">
        <f t="shared" si="118"/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0</v>
      </c>
      <c r="BC399" s="16">
        <v>0</v>
      </c>
      <c r="BD399" s="16">
        <v>0</v>
      </c>
      <c r="BE399" s="16">
        <v>0</v>
      </c>
      <c r="BF399" s="16">
        <v>0</v>
      </c>
      <c r="BG399" s="16">
        <v>0</v>
      </c>
      <c r="BH399" s="16">
        <v>0</v>
      </c>
      <c r="BI399" s="16">
        <v>0</v>
      </c>
      <c r="BJ399" s="16">
        <v>0</v>
      </c>
      <c r="BK399" s="16">
        <v>0</v>
      </c>
      <c r="BL399" s="16">
        <v>0</v>
      </c>
      <c r="BM399" s="16">
        <v>0</v>
      </c>
      <c r="BN399" s="16">
        <v>0</v>
      </c>
      <c r="BO399" s="16">
        <v>0</v>
      </c>
      <c r="BP399" s="16">
        <v>0</v>
      </c>
      <c r="BQ399" s="16">
        <v>0</v>
      </c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  <c r="BW399" s="16">
        <v>0</v>
      </c>
      <c r="BX399" s="16">
        <v>0</v>
      </c>
      <c r="BY399" s="16">
        <f t="shared" si="119"/>
        <v>-0.257363844</v>
      </c>
      <c r="BZ399" s="16">
        <f t="shared" si="120"/>
        <v>-100</v>
      </c>
      <c r="CA399" s="1" t="s">
        <v>555</v>
      </c>
    </row>
    <row r="400" spans="1:79" ht="51">
      <c r="A400" s="35"/>
      <c r="B400" s="20" t="s">
        <v>506</v>
      </c>
      <c r="C400" s="24" t="s">
        <v>500</v>
      </c>
      <c r="D400" s="33">
        <v>0</v>
      </c>
      <c r="E400" s="16">
        <v>0</v>
      </c>
      <c r="F400" s="16">
        <f t="shared" si="107"/>
        <v>0</v>
      </c>
      <c r="G400" s="16">
        <f t="shared" si="108"/>
        <v>0</v>
      </c>
      <c r="H400" s="16">
        <f t="shared" si="109"/>
        <v>0</v>
      </c>
      <c r="I400" s="16">
        <f t="shared" si="110"/>
        <v>0</v>
      </c>
      <c r="J400" s="16">
        <f t="shared" si="111"/>
        <v>0</v>
      </c>
      <c r="K400" s="16">
        <f t="shared" si="112"/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f t="shared" si="113"/>
        <v>0</v>
      </c>
      <c r="AP400" s="16">
        <f t="shared" si="114"/>
        <v>0</v>
      </c>
      <c r="AQ400" s="16">
        <f t="shared" si="115"/>
        <v>0</v>
      </c>
      <c r="AR400" s="16">
        <f t="shared" si="116"/>
        <v>0</v>
      </c>
      <c r="AS400" s="16">
        <f t="shared" si="117"/>
        <v>0</v>
      </c>
      <c r="AT400" s="16">
        <f t="shared" si="118"/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  <c r="BL400" s="16">
        <v>0</v>
      </c>
      <c r="BM400" s="16">
        <v>0</v>
      </c>
      <c r="BN400" s="16">
        <v>0</v>
      </c>
      <c r="BO400" s="16">
        <v>0</v>
      </c>
      <c r="BP400" s="16">
        <v>0</v>
      </c>
      <c r="BQ400" s="16">
        <v>0</v>
      </c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  <c r="BW400" s="16">
        <v>0</v>
      </c>
      <c r="BX400" s="16">
        <v>0</v>
      </c>
      <c r="BY400" s="16">
        <f t="shared" si="119"/>
        <v>0</v>
      </c>
      <c r="BZ400" s="16">
        <v>0</v>
      </c>
      <c r="CA400" s="1">
        <v>0</v>
      </c>
    </row>
    <row r="401" spans="1:79" ht="51">
      <c r="A401" s="35"/>
      <c r="B401" s="20" t="s">
        <v>507</v>
      </c>
      <c r="C401" s="24" t="s">
        <v>500</v>
      </c>
      <c r="D401" s="33">
        <v>0</v>
      </c>
      <c r="E401" s="16">
        <v>0</v>
      </c>
      <c r="F401" s="16">
        <f t="shared" si="107"/>
        <v>0</v>
      </c>
      <c r="G401" s="16">
        <f t="shared" si="108"/>
        <v>0</v>
      </c>
      <c r="H401" s="16">
        <f t="shared" si="109"/>
        <v>0</v>
      </c>
      <c r="I401" s="16">
        <f t="shared" si="110"/>
        <v>0</v>
      </c>
      <c r="J401" s="16">
        <f t="shared" si="111"/>
        <v>0</v>
      </c>
      <c r="K401" s="16">
        <f t="shared" si="112"/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f t="shared" si="113"/>
        <v>0</v>
      </c>
      <c r="AP401" s="16">
        <f t="shared" si="114"/>
        <v>0</v>
      </c>
      <c r="AQ401" s="16">
        <f t="shared" si="115"/>
        <v>0</v>
      </c>
      <c r="AR401" s="16">
        <f t="shared" si="116"/>
        <v>0</v>
      </c>
      <c r="AS401" s="16">
        <f t="shared" si="117"/>
        <v>0</v>
      </c>
      <c r="AT401" s="16">
        <f t="shared" si="118"/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  <c r="BL401" s="16">
        <v>0</v>
      </c>
      <c r="BM401" s="16">
        <v>0</v>
      </c>
      <c r="BN401" s="16">
        <v>0</v>
      </c>
      <c r="BO401" s="16">
        <v>0</v>
      </c>
      <c r="BP401" s="16">
        <v>0</v>
      </c>
      <c r="BQ401" s="16">
        <v>0</v>
      </c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  <c r="BW401" s="16">
        <v>0</v>
      </c>
      <c r="BX401" s="16">
        <v>0</v>
      </c>
      <c r="BY401" s="16">
        <f t="shared" si="119"/>
        <v>0</v>
      </c>
      <c r="BZ401" s="16">
        <v>0</v>
      </c>
      <c r="CA401" s="1">
        <v>0</v>
      </c>
    </row>
    <row r="402" spans="1:79" ht="13.5">
      <c r="A402" s="34"/>
      <c r="B402" s="19" t="s">
        <v>178</v>
      </c>
      <c r="C402" s="24"/>
      <c r="D402" s="33">
        <v>0</v>
      </c>
      <c r="E402" s="16">
        <v>0</v>
      </c>
      <c r="F402" s="16">
        <f t="shared" si="107"/>
        <v>0</v>
      </c>
      <c r="G402" s="16">
        <f t="shared" si="108"/>
        <v>0</v>
      </c>
      <c r="H402" s="16">
        <f t="shared" si="109"/>
        <v>0</v>
      </c>
      <c r="I402" s="16">
        <f t="shared" si="110"/>
        <v>0</v>
      </c>
      <c r="J402" s="16">
        <f t="shared" si="111"/>
        <v>0</v>
      </c>
      <c r="K402" s="16">
        <f t="shared" si="112"/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f t="shared" si="113"/>
        <v>0</v>
      </c>
      <c r="AP402" s="16">
        <f t="shared" si="114"/>
        <v>0</v>
      </c>
      <c r="AQ402" s="16">
        <f t="shared" si="115"/>
        <v>0</v>
      </c>
      <c r="AR402" s="16">
        <f t="shared" si="116"/>
        <v>0</v>
      </c>
      <c r="AS402" s="16">
        <f t="shared" si="117"/>
        <v>0</v>
      </c>
      <c r="AT402" s="16">
        <f t="shared" si="118"/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  <c r="BJ402" s="16">
        <v>0</v>
      </c>
      <c r="BK402" s="16">
        <v>0</v>
      </c>
      <c r="BL402" s="16">
        <v>0</v>
      </c>
      <c r="BM402" s="16">
        <v>0</v>
      </c>
      <c r="BN402" s="16">
        <v>0</v>
      </c>
      <c r="BO402" s="16">
        <v>0</v>
      </c>
      <c r="BP402" s="16">
        <v>0</v>
      </c>
      <c r="BQ402" s="16">
        <v>0</v>
      </c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  <c r="BW402" s="16">
        <v>0</v>
      </c>
      <c r="BX402" s="16">
        <v>0</v>
      </c>
      <c r="BY402" s="16">
        <f t="shared" si="119"/>
        <v>0</v>
      </c>
      <c r="BZ402" s="16">
        <v>0</v>
      </c>
      <c r="CA402" s="1">
        <v>0</v>
      </c>
    </row>
    <row r="403" spans="1:79" ht="51">
      <c r="A403" s="35"/>
      <c r="B403" s="20" t="s">
        <v>508</v>
      </c>
      <c r="C403" s="24" t="s">
        <v>500</v>
      </c>
      <c r="D403" s="33">
        <v>0</v>
      </c>
      <c r="E403" s="16">
        <v>0</v>
      </c>
      <c r="F403" s="16">
        <f t="shared" si="107"/>
        <v>0</v>
      </c>
      <c r="G403" s="16">
        <f t="shared" si="108"/>
        <v>0</v>
      </c>
      <c r="H403" s="16">
        <f t="shared" si="109"/>
        <v>0</v>
      </c>
      <c r="I403" s="16">
        <f t="shared" si="110"/>
        <v>0</v>
      </c>
      <c r="J403" s="16">
        <f t="shared" si="111"/>
        <v>0</v>
      </c>
      <c r="K403" s="16">
        <f t="shared" si="112"/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f t="shared" si="113"/>
        <v>0</v>
      </c>
      <c r="AP403" s="16">
        <f t="shared" si="114"/>
        <v>0</v>
      </c>
      <c r="AQ403" s="16">
        <f t="shared" si="115"/>
        <v>0</v>
      </c>
      <c r="AR403" s="16">
        <f t="shared" si="116"/>
        <v>0</v>
      </c>
      <c r="AS403" s="16">
        <f t="shared" si="117"/>
        <v>0</v>
      </c>
      <c r="AT403" s="16">
        <f t="shared" si="118"/>
        <v>0</v>
      </c>
      <c r="AU403" s="16">
        <v>0</v>
      </c>
      <c r="AV403" s="16">
        <v>0</v>
      </c>
      <c r="AW403" s="16">
        <v>0</v>
      </c>
      <c r="AX403" s="16">
        <v>0</v>
      </c>
      <c r="AY403" s="16">
        <v>0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  <c r="BJ403" s="16">
        <v>0</v>
      </c>
      <c r="BK403" s="16">
        <v>0</v>
      </c>
      <c r="BL403" s="16">
        <v>0</v>
      </c>
      <c r="BM403" s="16">
        <v>0</v>
      </c>
      <c r="BN403" s="16">
        <v>0</v>
      </c>
      <c r="BO403" s="16">
        <v>0</v>
      </c>
      <c r="BP403" s="16">
        <v>0</v>
      </c>
      <c r="BQ403" s="16">
        <v>0</v>
      </c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  <c r="BW403" s="16">
        <v>0</v>
      </c>
      <c r="BX403" s="16">
        <v>0</v>
      </c>
      <c r="BY403" s="16">
        <f t="shared" si="119"/>
        <v>0</v>
      </c>
      <c r="BZ403" s="16">
        <v>0</v>
      </c>
      <c r="CA403" s="1">
        <v>0</v>
      </c>
    </row>
    <row r="404" spans="1:79" ht="12.75">
      <c r="A404" s="35"/>
      <c r="B404" s="11" t="s">
        <v>509</v>
      </c>
      <c r="C404" s="24" t="s">
        <v>500</v>
      </c>
      <c r="D404" s="33">
        <v>1.8436359068660482</v>
      </c>
      <c r="E404" s="16">
        <v>0</v>
      </c>
      <c r="F404" s="16">
        <f t="shared" si="107"/>
        <v>0</v>
      </c>
      <c r="G404" s="16">
        <f t="shared" si="108"/>
        <v>0</v>
      </c>
      <c r="H404" s="16">
        <f t="shared" si="109"/>
        <v>0</v>
      </c>
      <c r="I404" s="16">
        <f t="shared" si="110"/>
        <v>0</v>
      </c>
      <c r="J404" s="16">
        <f t="shared" si="111"/>
        <v>0</v>
      </c>
      <c r="K404" s="16">
        <f t="shared" si="112"/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f t="shared" si="113"/>
        <v>0.00295104</v>
      </c>
      <c r="AP404" s="16">
        <f t="shared" si="114"/>
        <v>0</v>
      </c>
      <c r="AQ404" s="16">
        <f t="shared" si="115"/>
        <v>0</v>
      </c>
      <c r="AR404" s="16">
        <f t="shared" si="116"/>
        <v>0</v>
      </c>
      <c r="AS404" s="16">
        <f t="shared" si="117"/>
        <v>0</v>
      </c>
      <c r="AT404" s="16">
        <f t="shared" si="118"/>
        <v>0</v>
      </c>
      <c r="AU404" s="16">
        <v>0</v>
      </c>
      <c r="AV404" s="16">
        <v>0.00295104</v>
      </c>
      <c r="AW404" s="16">
        <v>0</v>
      </c>
      <c r="AX404" s="16">
        <v>0</v>
      </c>
      <c r="AY404" s="16">
        <v>0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0</v>
      </c>
      <c r="BL404" s="16">
        <v>0</v>
      </c>
      <c r="BM404" s="16">
        <v>0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  <c r="BW404" s="16">
        <v>0</v>
      </c>
      <c r="BX404" s="16">
        <v>0</v>
      </c>
      <c r="BY404" s="16">
        <f t="shared" si="119"/>
        <v>0.00295104</v>
      </c>
      <c r="BZ404" s="16">
        <v>0</v>
      </c>
      <c r="CA404" s="1" t="s">
        <v>537</v>
      </c>
    </row>
    <row r="405" spans="1:79" ht="51">
      <c r="A405" s="34"/>
      <c r="B405" s="20" t="s">
        <v>510</v>
      </c>
      <c r="C405" s="24" t="s">
        <v>500</v>
      </c>
      <c r="D405" s="33">
        <v>0</v>
      </c>
      <c r="E405" s="16">
        <v>0</v>
      </c>
      <c r="F405" s="16">
        <f aca="true" t="shared" si="121" ref="F405:F433">M405+T405+AA405</f>
        <v>0</v>
      </c>
      <c r="G405" s="16">
        <f aca="true" t="shared" si="122" ref="G405:G433">N405+U405+AB405</f>
        <v>0</v>
      </c>
      <c r="H405" s="16">
        <f aca="true" t="shared" si="123" ref="H405:H433">O405+V405+AC405</f>
        <v>0</v>
      </c>
      <c r="I405" s="16">
        <f aca="true" t="shared" si="124" ref="I405:I433">P405+W405+AD405</f>
        <v>0</v>
      </c>
      <c r="J405" s="16">
        <f aca="true" t="shared" si="125" ref="J405:J433">Q405+X405+AE405</f>
        <v>0</v>
      </c>
      <c r="K405" s="16">
        <f aca="true" t="shared" si="126" ref="K405:K433">R405+Y405+AF405</f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f aca="true" t="shared" si="127" ref="AO405:AO433">AV405+BC405+BJ405+BQ405</f>
        <v>0</v>
      </c>
      <c r="AP405" s="16">
        <f aca="true" t="shared" si="128" ref="AP405:AP433">AW405+BD405+BK405+BR405</f>
        <v>0</v>
      </c>
      <c r="AQ405" s="16">
        <f aca="true" t="shared" si="129" ref="AQ405:AQ433">AX405+BE405+BL405+BS405</f>
        <v>0</v>
      </c>
      <c r="AR405" s="16">
        <f aca="true" t="shared" si="130" ref="AR405:AR433">AY405+BF405+BM405+BT405</f>
        <v>0</v>
      </c>
      <c r="AS405" s="16">
        <f aca="true" t="shared" si="131" ref="AS405:AS433">AZ405+BG405+BN405+BU405</f>
        <v>0</v>
      </c>
      <c r="AT405" s="16">
        <f aca="true" t="shared" si="132" ref="AT405:AT433">BA405+BH405+BO405+BV405</f>
        <v>0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  <c r="BJ405" s="16">
        <v>0</v>
      </c>
      <c r="BK405" s="16">
        <v>0</v>
      </c>
      <c r="BL405" s="16">
        <v>0</v>
      </c>
      <c r="BM405" s="16">
        <v>0</v>
      </c>
      <c r="BN405" s="16">
        <v>0</v>
      </c>
      <c r="BO405" s="16">
        <v>0</v>
      </c>
      <c r="BP405" s="16">
        <v>0</v>
      </c>
      <c r="BQ405" s="16">
        <v>0</v>
      </c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  <c r="BW405" s="16">
        <v>0</v>
      </c>
      <c r="BX405" s="16">
        <v>0</v>
      </c>
      <c r="BY405" s="16">
        <f aca="true" t="shared" si="133" ref="BY405:BY433">AO405-F405</f>
        <v>0</v>
      </c>
      <c r="BZ405" s="16">
        <v>0</v>
      </c>
      <c r="CA405" s="1">
        <v>0</v>
      </c>
    </row>
    <row r="406" spans="1:79" ht="12.75">
      <c r="A406" s="35"/>
      <c r="B406" s="11" t="s">
        <v>511</v>
      </c>
      <c r="C406" s="24" t="s">
        <v>500</v>
      </c>
      <c r="D406" s="33">
        <v>1.6895964187584</v>
      </c>
      <c r="E406" s="16">
        <v>0</v>
      </c>
      <c r="F406" s="16">
        <f t="shared" si="121"/>
        <v>1.6895964187584</v>
      </c>
      <c r="G406" s="16">
        <f t="shared" si="122"/>
        <v>0.16</v>
      </c>
      <c r="H406" s="16">
        <f t="shared" si="123"/>
        <v>0</v>
      </c>
      <c r="I406" s="16">
        <f t="shared" si="124"/>
        <v>0</v>
      </c>
      <c r="J406" s="16">
        <f t="shared" si="125"/>
        <v>0</v>
      </c>
      <c r="K406" s="16">
        <f t="shared" si="126"/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1.6895964187584</v>
      </c>
      <c r="U406" s="16">
        <v>0.16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f t="shared" si="127"/>
        <v>1.57319802</v>
      </c>
      <c r="AP406" s="16">
        <f t="shared" si="128"/>
        <v>0.16</v>
      </c>
      <c r="AQ406" s="16">
        <f t="shared" si="129"/>
        <v>0</v>
      </c>
      <c r="AR406" s="16">
        <f t="shared" si="130"/>
        <v>0.045</v>
      </c>
      <c r="AS406" s="16">
        <f t="shared" si="131"/>
        <v>0</v>
      </c>
      <c r="AT406" s="16">
        <f t="shared" si="132"/>
        <v>0</v>
      </c>
      <c r="AU406" s="16">
        <v>0</v>
      </c>
      <c r="AV406" s="16">
        <v>0.008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0</v>
      </c>
      <c r="BC406" s="16">
        <v>1.56519802</v>
      </c>
      <c r="BD406" s="16">
        <v>0.16</v>
      </c>
      <c r="BE406" s="16">
        <v>0</v>
      </c>
      <c r="BF406" s="16">
        <v>0.045</v>
      </c>
      <c r="BG406" s="16">
        <v>0</v>
      </c>
      <c r="BH406" s="16">
        <v>0</v>
      </c>
      <c r="BI406" s="16">
        <v>0</v>
      </c>
      <c r="BJ406" s="16">
        <v>0</v>
      </c>
      <c r="BK406" s="16">
        <v>0</v>
      </c>
      <c r="BL406" s="16">
        <v>0</v>
      </c>
      <c r="BM406" s="16">
        <v>0</v>
      </c>
      <c r="BN406" s="16">
        <v>0</v>
      </c>
      <c r="BO406" s="16">
        <v>0</v>
      </c>
      <c r="BP406" s="16">
        <v>0</v>
      </c>
      <c r="BQ406" s="16">
        <v>0</v>
      </c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  <c r="BW406" s="16">
        <v>0</v>
      </c>
      <c r="BX406" s="16">
        <v>0</v>
      </c>
      <c r="BY406" s="16">
        <f t="shared" si="133"/>
        <v>-0.11639839875840008</v>
      </c>
      <c r="BZ406" s="16">
        <f aca="true" t="shared" si="134" ref="BZ405:BZ433">BY406/F406*100</f>
        <v>-6.88912437704712</v>
      </c>
      <c r="CA406" s="1">
        <v>0</v>
      </c>
    </row>
    <row r="407" spans="1:79" ht="12.75">
      <c r="A407" s="35"/>
      <c r="B407" s="11" t="s">
        <v>512</v>
      </c>
      <c r="C407" s="24" t="s">
        <v>500</v>
      </c>
      <c r="D407" s="33">
        <v>0.110223322</v>
      </c>
      <c r="E407" s="16">
        <v>0</v>
      </c>
      <c r="F407" s="16">
        <f t="shared" si="121"/>
        <v>0.110223322</v>
      </c>
      <c r="G407" s="16">
        <f t="shared" si="122"/>
        <v>0</v>
      </c>
      <c r="H407" s="16">
        <f t="shared" si="123"/>
        <v>0</v>
      </c>
      <c r="I407" s="16">
        <f t="shared" si="124"/>
        <v>0.1</v>
      </c>
      <c r="J407" s="16">
        <f t="shared" si="125"/>
        <v>0</v>
      </c>
      <c r="K407" s="16">
        <f t="shared" si="126"/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0.110223322</v>
      </c>
      <c r="U407" s="16">
        <v>0</v>
      </c>
      <c r="V407" s="16">
        <v>0</v>
      </c>
      <c r="W407" s="16">
        <v>0.1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f t="shared" si="127"/>
        <v>0.08564218</v>
      </c>
      <c r="AP407" s="16">
        <f t="shared" si="128"/>
        <v>0</v>
      </c>
      <c r="AQ407" s="16">
        <f t="shared" si="129"/>
        <v>0</v>
      </c>
      <c r="AR407" s="16">
        <f t="shared" si="130"/>
        <v>0.085</v>
      </c>
      <c r="AS407" s="16">
        <f t="shared" si="131"/>
        <v>0</v>
      </c>
      <c r="AT407" s="16">
        <f t="shared" si="132"/>
        <v>0</v>
      </c>
      <c r="AU407" s="16">
        <v>0</v>
      </c>
      <c r="AV407" s="16">
        <v>0</v>
      </c>
      <c r="AW407" s="16">
        <v>0</v>
      </c>
      <c r="AX407" s="16">
        <v>0</v>
      </c>
      <c r="AY407" s="16">
        <v>0</v>
      </c>
      <c r="AZ407" s="16">
        <v>0</v>
      </c>
      <c r="BA407" s="16">
        <v>0</v>
      </c>
      <c r="BB407" s="16">
        <v>0</v>
      </c>
      <c r="BC407" s="16">
        <v>0.08564218</v>
      </c>
      <c r="BD407" s="16">
        <v>0</v>
      </c>
      <c r="BE407" s="16">
        <v>0</v>
      </c>
      <c r="BF407" s="16">
        <v>0.085</v>
      </c>
      <c r="BG407" s="16">
        <v>0</v>
      </c>
      <c r="BH407" s="16">
        <v>0</v>
      </c>
      <c r="BI407" s="16">
        <v>0</v>
      </c>
      <c r="BJ407" s="16">
        <v>0</v>
      </c>
      <c r="BK407" s="16">
        <v>0</v>
      </c>
      <c r="BL407" s="16">
        <v>0</v>
      </c>
      <c r="BM407" s="16">
        <v>0</v>
      </c>
      <c r="BN407" s="16">
        <v>0</v>
      </c>
      <c r="BO407" s="16">
        <v>0</v>
      </c>
      <c r="BP407" s="16">
        <v>0</v>
      </c>
      <c r="BQ407" s="16">
        <v>0</v>
      </c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  <c r="BW407" s="16">
        <v>0</v>
      </c>
      <c r="BX407" s="16">
        <v>0</v>
      </c>
      <c r="BY407" s="16">
        <f t="shared" si="133"/>
        <v>-0.024581142</v>
      </c>
      <c r="BZ407" s="16">
        <f t="shared" si="134"/>
        <v>-22.301216796931598</v>
      </c>
      <c r="CA407" s="1" t="s">
        <v>541</v>
      </c>
    </row>
    <row r="408" spans="1:79" ht="13.5">
      <c r="A408" s="34"/>
      <c r="B408" s="19" t="s">
        <v>168</v>
      </c>
      <c r="C408" s="24"/>
      <c r="D408" s="33">
        <v>0</v>
      </c>
      <c r="E408" s="16">
        <v>0</v>
      </c>
      <c r="F408" s="16">
        <f t="shared" si="121"/>
        <v>0</v>
      </c>
      <c r="G408" s="16">
        <f t="shared" si="122"/>
        <v>0</v>
      </c>
      <c r="H408" s="16">
        <f t="shared" si="123"/>
        <v>0</v>
      </c>
      <c r="I408" s="16">
        <f t="shared" si="124"/>
        <v>0</v>
      </c>
      <c r="J408" s="16">
        <f t="shared" si="125"/>
        <v>0</v>
      </c>
      <c r="K408" s="16">
        <f t="shared" si="126"/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f t="shared" si="127"/>
        <v>0</v>
      </c>
      <c r="AP408" s="16">
        <f t="shared" si="128"/>
        <v>0</v>
      </c>
      <c r="AQ408" s="16">
        <f t="shared" si="129"/>
        <v>0</v>
      </c>
      <c r="AR408" s="16">
        <f t="shared" si="130"/>
        <v>0</v>
      </c>
      <c r="AS408" s="16">
        <f t="shared" si="131"/>
        <v>0</v>
      </c>
      <c r="AT408" s="16">
        <f t="shared" si="132"/>
        <v>0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  <c r="BJ408" s="16">
        <v>0</v>
      </c>
      <c r="BK408" s="16">
        <v>0</v>
      </c>
      <c r="BL408" s="16">
        <v>0</v>
      </c>
      <c r="BM408" s="16">
        <v>0</v>
      </c>
      <c r="BN408" s="16">
        <v>0</v>
      </c>
      <c r="BO408" s="16">
        <v>0</v>
      </c>
      <c r="BP408" s="16">
        <v>0</v>
      </c>
      <c r="BQ408" s="16">
        <v>0</v>
      </c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  <c r="BW408" s="16">
        <v>0</v>
      </c>
      <c r="BX408" s="16">
        <v>0</v>
      </c>
      <c r="BY408" s="16">
        <f t="shared" si="133"/>
        <v>0</v>
      </c>
      <c r="BZ408" s="16">
        <v>0</v>
      </c>
      <c r="CA408" s="1">
        <v>0</v>
      </c>
    </row>
    <row r="409" spans="1:79" ht="51">
      <c r="A409" s="35"/>
      <c r="B409" s="20" t="s">
        <v>513</v>
      </c>
      <c r="C409" s="24" t="s">
        <v>500</v>
      </c>
      <c r="D409" s="33">
        <v>0</v>
      </c>
      <c r="E409" s="16">
        <v>0</v>
      </c>
      <c r="F409" s="16">
        <f t="shared" si="121"/>
        <v>0</v>
      </c>
      <c r="G409" s="16">
        <f t="shared" si="122"/>
        <v>0</v>
      </c>
      <c r="H409" s="16">
        <f t="shared" si="123"/>
        <v>0</v>
      </c>
      <c r="I409" s="16">
        <f t="shared" si="124"/>
        <v>0</v>
      </c>
      <c r="J409" s="16">
        <f t="shared" si="125"/>
        <v>0</v>
      </c>
      <c r="K409" s="16">
        <f t="shared" si="126"/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f t="shared" si="127"/>
        <v>0</v>
      </c>
      <c r="AP409" s="16">
        <f t="shared" si="128"/>
        <v>0</v>
      </c>
      <c r="AQ409" s="16">
        <f t="shared" si="129"/>
        <v>0</v>
      </c>
      <c r="AR409" s="16">
        <f t="shared" si="130"/>
        <v>0</v>
      </c>
      <c r="AS409" s="16">
        <f t="shared" si="131"/>
        <v>0</v>
      </c>
      <c r="AT409" s="16">
        <f t="shared" si="132"/>
        <v>0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  <c r="BJ409" s="16">
        <v>0</v>
      </c>
      <c r="BK409" s="16">
        <v>0</v>
      </c>
      <c r="BL409" s="16">
        <v>0</v>
      </c>
      <c r="BM409" s="16">
        <v>0</v>
      </c>
      <c r="BN409" s="16">
        <v>0</v>
      </c>
      <c r="BO409" s="16">
        <v>0</v>
      </c>
      <c r="BP409" s="16">
        <v>0</v>
      </c>
      <c r="BQ409" s="16">
        <v>0</v>
      </c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  <c r="BW409" s="16">
        <v>0</v>
      </c>
      <c r="BX409" s="16">
        <v>0</v>
      </c>
      <c r="BY409" s="16">
        <f t="shared" si="133"/>
        <v>0</v>
      </c>
      <c r="BZ409" s="16">
        <v>0</v>
      </c>
      <c r="CA409" s="1">
        <v>0</v>
      </c>
    </row>
    <row r="410" spans="1:79" ht="12.75">
      <c r="A410" s="35"/>
      <c r="B410" s="11" t="s">
        <v>514</v>
      </c>
      <c r="C410" s="24" t="s">
        <v>500</v>
      </c>
      <c r="D410" s="33">
        <v>0.196146544517504</v>
      </c>
      <c r="E410" s="16">
        <v>0</v>
      </c>
      <c r="F410" s="16">
        <f t="shared" si="121"/>
        <v>0.196146544517504</v>
      </c>
      <c r="G410" s="16">
        <f t="shared" si="122"/>
        <v>0.063</v>
      </c>
      <c r="H410" s="16">
        <f t="shared" si="123"/>
        <v>0</v>
      </c>
      <c r="I410" s="16">
        <f t="shared" si="124"/>
        <v>0</v>
      </c>
      <c r="J410" s="16">
        <f t="shared" si="125"/>
        <v>0</v>
      </c>
      <c r="K410" s="16">
        <f t="shared" si="126"/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0.196146544517504</v>
      </c>
      <c r="AB410" s="16">
        <v>0.063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f t="shared" si="127"/>
        <v>0.39322909999999994</v>
      </c>
      <c r="AP410" s="16">
        <f t="shared" si="128"/>
        <v>0.063</v>
      </c>
      <c r="AQ410" s="16">
        <f t="shared" si="129"/>
        <v>0</v>
      </c>
      <c r="AR410" s="16">
        <f t="shared" si="130"/>
        <v>0</v>
      </c>
      <c r="AS410" s="16">
        <f t="shared" si="131"/>
        <v>0</v>
      </c>
      <c r="AT410" s="16">
        <f t="shared" si="132"/>
        <v>0</v>
      </c>
      <c r="AU410" s="16">
        <v>0</v>
      </c>
      <c r="AV410" s="16">
        <v>0</v>
      </c>
      <c r="AW410" s="16">
        <v>0</v>
      </c>
      <c r="AX410" s="16">
        <v>0</v>
      </c>
      <c r="AY410" s="16">
        <v>0</v>
      </c>
      <c r="AZ410" s="16">
        <v>0</v>
      </c>
      <c r="BA410" s="16">
        <v>0</v>
      </c>
      <c r="BB410" s="16">
        <v>0</v>
      </c>
      <c r="BC410" s="16">
        <v>0.01044786</v>
      </c>
      <c r="BD410" s="16">
        <v>0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  <c r="BJ410" s="16">
        <v>0.38278123999999997</v>
      </c>
      <c r="BK410" s="16">
        <v>0.063</v>
      </c>
      <c r="BL410" s="16">
        <v>0</v>
      </c>
      <c r="BM410" s="16">
        <v>0</v>
      </c>
      <c r="BN410" s="16">
        <v>0</v>
      </c>
      <c r="BO410" s="16">
        <v>0</v>
      </c>
      <c r="BP410" s="16">
        <v>0</v>
      </c>
      <c r="BQ410" s="16">
        <v>0</v>
      </c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  <c r="BW410" s="16">
        <v>0</v>
      </c>
      <c r="BX410" s="16">
        <v>0</v>
      </c>
      <c r="BY410" s="16">
        <f t="shared" si="133"/>
        <v>0.19708255548249595</v>
      </c>
      <c r="BZ410" s="16">
        <f t="shared" si="134"/>
        <v>100.47719982388395</v>
      </c>
      <c r="CA410" s="1" t="s">
        <v>545</v>
      </c>
    </row>
    <row r="411" spans="1:79" ht="12.75">
      <c r="A411" s="34"/>
      <c r="B411" s="11" t="s">
        <v>515</v>
      </c>
      <c r="C411" s="24" t="s">
        <v>500</v>
      </c>
      <c r="D411" s="33">
        <v>0.881786576</v>
      </c>
      <c r="E411" s="16">
        <v>0</v>
      </c>
      <c r="F411" s="16">
        <f t="shared" si="121"/>
        <v>0.881786576</v>
      </c>
      <c r="G411" s="16">
        <f t="shared" si="122"/>
        <v>0</v>
      </c>
      <c r="H411" s="16">
        <f t="shared" si="123"/>
        <v>0</v>
      </c>
      <c r="I411" s="16">
        <f t="shared" si="124"/>
        <v>0.8</v>
      </c>
      <c r="J411" s="16">
        <f t="shared" si="125"/>
        <v>0</v>
      </c>
      <c r="K411" s="16">
        <f t="shared" si="126"/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0.881786576</v>
      </c>
      <c r="AB411" s="16">
        <v>0</v>
      </c>
      <c r="AC411" s="16">
        <v>0</v>
      </c>
      <c r="AD411" s="16">
        <v>0.8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f t="shared" si="127"/>
        <v>0.89441788</v>
      </c>
      <c r="AP411" s="16">
        <f t="shared" si="128"/>
        <v>0</v>
      </c>
      <c r="AQ411" s="16">
        <f t="shared" si="129"/>
        <v>0</v>
      </c>
      <c r="AR411" s="16">
        <f t="shared" si="130"/>
        <v>0.8</v>
      </c>
      <c r="AS411" s="16">
        <f t="shared" si="131"/>
        <v>0</v>
      </c>
      <c r="AT411" s="16">
        <f t="shared" si="132"/>
        <v>0</v>
      </c>
      <c r="AU411" s="16">
        <v>0</v>
      </c>
      <c r="AV411" s="16">
        <v>0</v>
      </c>
      <c r="AW411" s="16">
        <v>0</v>
      </c>
      <c r="AX411" s="16">
        <v>0</v>
      </c>
      <c r="AY411" s="16">
        <v>0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  <c r="BJ411" s="16">
        <v>0.89441788</v>
      </c>
      <c r="BK411" s="16">
        <v>0</v>
      </c>
      <c r="BL411" s="16">
        <v>0</v>
      </c>
      <c r="BM411" s="16">
        <v>0.8</v>
      </c>
      <c r="BN411" s="16">
        <v>0</v>
      </c>
      <c r="BO411" s="16">
        <v>0</v>
      </c>
      <c r="BP411" s="16">
        <v>0</v>
      </c>
      <c r="BQ411" s="16">
        <v>0</v>
      </c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  <c r="BW411" s="16">
        <v>0</v>
      </c>
      <c r="BX411" s="16">
        <v>0</v>
      </c>
      <c r="BY411" s="16">
        <f t="shared" si="133"/>
        <v>0.01263130400000001</v>
      </c>
      <c r="BZ411" s="16">
        <f t="shared" si="134"/>
        <v>1.432467259515188</v>
      </c>
      <c r="CA411" s="1">
        <v>0</v>
      </c>
    </row>
    <row r="412" spans="1:79" ht="12.75">
      <c r="A412" s="34"/>
      <c r="B412" s="11" t="s">
        <v>516</v>
      </c>
      <c r="C412" s="24" t="s">
        <v>500</v>
      </c>
      <c r="D412" s="33">
        <v>0.128681922</v>
      </c>
      <c r="E412" s="16">
        <v>0</v>
      </c>
      <c r="F412" s="16">
        <f t="shared" si="121"/>
        <v>0.128681922</v>
      </c>
      <c r="G412" s="16">
        <f t="shared" si="122"/>
        <v>0</v>
      </c>
      <c r="H412" s="16">
        <f t="shared" si="123"/>
        <v>0</v>
      </c>
      <c r="I412" s="16">
        <f t="shared" si="124"/>
        <v>0.1</v>
      </c>
      <c r="J412" s="16">
        <f t="shared" si="125"/>
        <v>0</v>
      </c>
      <c r="K412" s="16">
        <f t="shared" si="126"/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0.128681922</v>
      </c>
      <c r="U412" s="16">
        <v>0</v>
      </c>
      <c r="V412" s="16">
        <v>0</v>
      </c>
      <c r="W412" s="16">
        <v>0.1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f t="shared" si="127"/>
        <v>0.33277559</v>
      </c>
      <c r="AP412" s="16">
        <f t="shared" si="128"/>
        <v>0</v>
      </c>
      <c r="AQ412" s="16">
        <f t="shared" si="129"/>
        <v>0</v>
      </c>
      <c r="AR412" s="16">
        <f t="shared" si="130"/>
        <v>0.189</v>
      </c>
      <c r="AS412" s="16">
        <f t="shared" si="131"/>
        <v>0</v>
      </c>
      <c r="AT412" s="16">
        <f t="shared" si="132"/>
        <v>0</v>
      </c>
      <c r="AU412" s="16">
        <v>0</v>
      </c>
      <c r="AV412" s="16">
        <v>0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16">
        <v>0</v>
      </c>
      <c r="BC412" s="16">
        <v>0.33277559</v>
      </c>
      <c r="BD412" s="16">
        <v>0</v>
      </c>
      <c r="BE412" s="16">
        <v>0</v>
      </c>
      <c r="BF412" s="16">
        <v>0.189</v>
      </c>
      <c r="BG412" s="16">
        <v>0</v>
      </c>
      <c r="BH412" s="16">
        <v>0</v>
      </c>
      <c r="BI412" s="16">
        <v>0</v>
      </c>
      <c r="BJ412" s="16">
        <v>0</v>
      </c>
      <c r="BK412" s="16">
        <v>0</v>
      </c>
      <c r="BL412" s="16">
        <v>0</v>
      </c>
      <c r="BM412" s="16">
        <v>0</v>
      </c>
      <c r="BN412" s="16">
        <v>0</v>
      </c>
      <c r="BO412" s="16">
        <v>0</v>
      </c>
      <c r="BP412" s="16">
        <v>0</v>
      </c>
      <c r="BQ412" s="16">
        <v>0</v>
      </c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  <c r="BW412" s="16">
        <v>0</v>
      </c>
      <c r="BX412" s="16">
        <v>0</v>
      </c>
      <c r="BY412" s="16">
        <f t="shared" si="133"/>
        <v>0.204093668</v>
      </c>
      <c r="BZ412" s="16">
        <f t="shared" si="134"/>
        <v>158.60321700821348</v>
      </c>
      <c r="CA412" s="1" t="s">
        <v>541</v>
      </c>
    </row>
    <row r="413" spans="1:79" ht="12.75">
      <c r="A413" s="34" t="s">
        <v>517</v>
      </c>
      <c r="B413" s="32" t="s">
        <v>226</v>
      </c>
      <c r="C413" s="24" t="s">
        <v>109</v>
      </c>
      <c r="D413" s="33">
        <v>0</v>
      </c>
      <c r="E413" s="16">
        <v>0</v>
      </c>
      <c r="F413" s="16">
        <f t="shared" si="121"/>
        <v>0</v>
      </c>
      <c r="G413" s="16">
        <f t="shared" si="122"/>
        <v>0</v>
      </c>
      <c r="H413" s="16">
        <f t="shared" si="123"/>
        <v>0</v>
      </c>
      <c r="I413" s="16">
        <f t="shared" si="124"/>
        <v>0</v>
      </c>
      <c r="J413" s="16">
        <f t="shared" si="125"/>
        <v>0</v>
      </c>
      <c r="K413" s="16">
        <f t="shared" si="126"/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f t="shared" si="127"/>
        <v>0</v>
      </c>
      <c r="AP413" s="16">
        <f t="shared" si="128"/>
        <v>0</v>
      </c>
      <c r="AQ413" s="16">
        <f t="shared" si="129"/>
        <v>0</v>
      </c>
      <c r="AR413" s="16">
        <f t="shared" si="130"/>
        <v>0</v>
      </c>
      <c r="AS413" s="16">
        <f t="shared" si="131"/>
        <v>0</v>
      </c>
      <c r="AT413" s="16">
        <f t="shared" si="132"/>
        <v>0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16">
        <v>0</v>
      </c>
      <c r="BG413" s="16">
        <v>0</v>
      </c>
      <c r="BH413" s="16">
        <v>0</v>
      </c>
      <c r="BI413" s="16">
        <v>0</v>
      </c>
      <c r="BJ413" s="16">
        <v>0</v>
      </c>
      <c r="BK413" s="16">
        <v>0</v>
      </c>
      <c r="BL413" s="16">
        <v>0</v>
      </c>
      <c r="BM413" s="16">
        <v>0</v>
      </c>
      <c r="BN413" s="16">
        <v>0</v>
      </c>
      <c r="BO413" s="16">
        <v>0</v>
      </c>
      <c r="BP413" s="16">
        <v>0</v>
      </c>
      <c r="BQ413" s="16">
        <v>0</v>
      </c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  <c r="BW413" s="16">
        <v>0</v>
      </c>
      <c r="BX413" s="16">
        <v>0</v>
      </c>
      <c r="BY413" s="16">
        <f t="shared" si="133"/>
        <v>0</v>
      </c>
      <c r="BZ413" s="16">
        <v>0</v>
      </c>
      <c r="CA413" s="1">
        <v>0</v>
      </c>
    </row>
    <row r="414" spans="1:79" ht="25.5">
      <c r="A414" s="34" t="s">
        <v>517</v>
      </c>
      <c r="B414" s="32" t="s">
        <v>227</v>
      </c>
      <c r="C414" s="24" t="s">
        <v>518</v>
      </c>
      <c r="D414" s="33">
        <v>6.65535</v>
      </c>
      <c r="E414" s="16">
        <v>0</v>
      </c>
      <c r="F414" s="16">
        <f t="shared" si="121"/>
        <v>4.548748</v>
      </c>
      <c r="G414" s="16">
        <f t="shared" si="122"/>
        <v>0</v>
      </c>
      <c r="H414" s="16">
        <f t="shared" si="123"/>
        <v>0</v>
      </c>
      <c r="I414" s="16">
        <f t="shared" si="124"/>
        <v>0</v>
      </c>
      <c r="J414" s="16">
        <f t="shared" si="125"/>
        <v>0</v>
      </c>
      <c r="K414" s="16">
        <f t="shared" si="126"/>
        <v>26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4.548748</v>
      </c>
      <c r="AB414" s="16">
        <v>0</v>
      </c>
      <c r="AC414" s="16">
        <v>0</v>
      </c>
      <c r="AD414" s="16">
        <v>0</v>
      </c>
      <c r="AE414" s="16">
        <v>0</v>
      </c>
      <c r="AF414" s="16">
        <v>26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f t="shared" si="127"/>
        <v>0.20936540000000003</v>
      </c>
      <c r="AP414" s="16">
        <f t="shared" si="128"/>
        <v>0</v>
      </c>
      <c r="AQ414" s="16">
        <f t="shared" si="129"/>
        <v>0</v>
      </c>
      <c r="AR414" s="16">
        <f t="shared" si="130"/>
        <v>0</v>
      </c>
      <c r="AS414" s="16">
        <f t="shared" si="131"/>
        <v>0</v>
      </c>
      <c r="AT414" s="16">
        <f t="shared" si="132"/>
        <v>0</v>
      </c>
      <c r="AU414" s="16">
        <v>0</v>
      </c>
      <c r="AV414" s="16">
        <v>0</v>
      </c>
      <c r="AW414" s="16">
        <v>0</v>
      </c>
      <c r="AX414" s="16">
        <v>0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  <c r="BJ414" s="16">
        <v>0.20936540000000003</v>
      </c>
      <c r="BK414" s="16">
        <v>0</v>
      </c>
      <c r="BL414" s="16">
        <v>0</v>
      </c>
      <c r="BM414" s="16">
        <v>0</v>
      </c>
      <c r="BN414" s="16">
        <v>0</v>
      </c>
      <c r="BO414" s="16">
        <v>0</v>
      </c>
      <c r="BP414" s="16">
        <v>0</v>
      </c>
      <c r="BQ414" s="16">
        <v>0</v>
      </c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  <c r="BW414" s="16">
        <v>0</v>
      </c>
      <c r="BX414" s="16">
        <v>0</v>
      </c>
      <c r="BY414" s="16">
        <f t="shared" si="133"/>
        <v>-4.3393825999999995</v>
      </c>
      <c r="BZ414" s="16">
        <f t="shared" si="134"/>
        <v>-95.39729613511234</v>
      </c>
      <c r="CA414" s="1">
        <v>0</v>
      </c>
    </row>
    <row r="415" spans="1:79" ht="13.5">
      <c r="A415" s="24"/>
      <c r="B415" s="19" t="s">
        <v>199</v>
      </c>
      <c r="C415" s="24"/>
      <c r="D415" s="33">
        <v>0</v>
      </c>
      <c r="E415" s="16">
        <v>0</v>
      </c>
      <c r="F415" s="16">
        <f t="shared" si="121"/>
        <v>0</v>
      </c>
      <c r="G415" s="16">
        <f t="shared" si="122"/>
        <v>0</v>
      </c>
      <c r="H415" s="16">
        <f t="shared" si="123"/>
        <v>0</v>
      </c>
      <c r="I415" s="16">
        <f t="shared" si="124"/>
        <v>0</v>
      </c>
      <c r="J415" s="16">
        <f t="shared" si="125"/>
        <v>0</v>
      </c>
      <c r="K415" s="16">
        <f t="shared" si="126"/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f t="shared" si="127"/>
        <v>0</v>
      </c>
      <c r="AP415" s="16">
        <f t="shared" si="128"/>
        <v>0</v>
      </c>
      <c r="AQ415" s="16">
        <f t="shared" si="129"/>
        <v>0</v>
      </c>
      <c r="AR415" s="16">
        <f t="shared" si="130"/>
        <v>0</v>
      </c>
      <c r="AS415" s="16">
        <f t="shared" si="131"/>
        <v>0</v>
      </c>
      <c r="AT415" s="16">
        <f t="shared" si="132"/>
        <v>0</v>
      </c>
      <c r="AU415" s="16">
        <v>0</v>
      </c>
      <c r="AV415" s="16">
        <v>0</v>
      </c>
      <c r="AW415" s="16">
        <v>0</v>
      </c>
      <c r="AX415" s="16">
        <v>0</v>
      </c>
      <c r="AY415" s="16">
        <v>0</v>
      </c>
      <c r="AZ415" s="16">
        <v>0</v>
      </c>
      <c r="BA415" s="16">
        <v>0</v>
      </c>
      <c r="BB415" s="16">
        <v>0</v>
      </c>
      <c r="BC415" s="16">
        <v>0</v>
      </c>
      <c r="BD415" s="16">
        <v>0</v>
      </c>
      <c r="BE415" s="16">
        <v>0</v>
      </c>
      <c r="BF415" s="16">
        <v>0</v>
      </c>
      <c r="BG415" s="16">
        <v>0</v>
      </c>
      <c r="BH415" s="16">
        <v>0</v>
      </c>
      <c r="BI415" s="16">
        <v>0</v>
      </c>
      <c r="BJ415" s="16">
        <v>0</v>
      </c>
      <c r="BK415" s="16">
        <v>0</v>
      </c>
      <c r="BL415" s="16">
        <v>0</v>
      </c>
      <c r="BM415" s="16">
        <v>0</v>
      </c>
      <c r="BN415" s="16">
        <v>0</v>
      </c>
      <c r="BO415" s="16">
        <v>0</v>
      </c>
      <c r="BP415" s="16">
        <v>0</v>
      </c>
      <c r="BQ415" s="16">
        <v>0</v>
      </c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  <c r="BW415" s="16">
        <v>0</v>
      </c>
      <c r="BX415" s="16">
        <v>0</v>
      </c>
      <c r="BY415" s="16">
        <f t="shared" si="133"/>
        <v>0</v>
      </c>
      <c r="BZ415" s="16">
        <v>0</v>
      </c>
      <c r="CA415" s="1">
        <v>0</v>
      </c>
    </row>
    <row r="416" spans="1:79" ht="25.5">
      <c r="A416" s="24"/>
      <c r="B416" s="20" t="s">
        <v>519</v>
      </c>
      <c r="C416" s="24" t="s">
        <v>520</v>
      </c>
      <c r="D416" s="33">
        <v>0.43299</v>
      </c>
      <c r="E416" s="16">
        <v>0</v>
      </c>
      <c r="F416" s="16">
        <f t="shared" si="121"/>
        <v>0.43299</v>
      </c>
      <c r="G416" s="16">
        <f t="shared" si="122"/>
        <v>0</v>
      </c>
      <c r="H416" s="16">
        <f t="shared" si="123"/>
        <v>0</v>
      </c>
      <c r="I416" s="16">
        <f t="shared" si="124"/>
        <v>0</v>
      </c>
      <c r="J416" s="16">
        <f t="shared" si="125"/>
        <v>0</v>
      </c>
      <c r="K416" s="16">
        <f t="shared" si="126"/>
        <v>2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0.43299</v>
      </c>
      <c r="AB416" s="16">
        <v>0</v>
      </c>
      <c r="AC416" s="16">
        <v>0</v>
      </c>
      <c r="AD416" s="16">
        <v>0</v>
      </c>
      <c r="AE416" s="16">
        <v>0</v>
      </c>
      <c r="AF416" s="16">
        <v>2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f t="shared" si="127"/>
        <v>0.02813218</v>
      </c>
      <c r="AP416" s="16">
        <f t="shared" si="128"/>
        <v>0</v>
      </c>
      <c r="AQ416" s="16">
        <f t="shared" si="129"/>
        <v>0</v>
      </c>
      <c r="AR416" s="16">
        <f t="shared" si="130"/>
        <v>0</v>
      </c>
      <c r="AS416" s="16">
        <f t="shared" si="131"/>
        <v>0</v>
      </c>
      <c r="AT416" s="16">
        <f t="shared" si="132"/>
        <v>0</v>
      </c>
      <c r="AU416" s="16">
        <v>0</v>
      </c>
      <c r="AV416" s="16">
        <v>0</v>
      </c>
      <c r="AW416" s="16">
        <v>0</v>
      </c>
      <c r="AX416" s="16">
        <v>0</v>
      </c>
      <c r="AY416" s="16">
        <v>0</v>
      </c>
      <c r="AZ416" s="16">
        <v>0</v>
      </c>
      <c r="BA416" s="16">
        <v>0</v>
      </c>
      <c r="BB416" s="16">
        <v>0</v>
      </c>
      <c r="BC416" s="16">
        <v>0</v>
      </c>
      <c r="BD416" s="16">
        <v>0</v>
      </c>
      <c r="BE416" s="16">
        <v>0</v>
      </c>
      <c r="BF416" s="16">
        <v>0</v>
      </c>
      <c r="BG416" s="16">
        <v>0</v>
      </c>
      <c r="BH416" s="16">
        <v>0</v>
      </c>
      <c r="BI416" s="16">
        <v>0</v>
      </c>
      <c r="BJ416" s="16">
        <v>0.02813218</v>
      </c>
      <c r="BK416" s="16">
        <v>0</v>
      </c>
      <c r="BL416" s="16">
        <v>0</v>
      </c>
      <c r="BM416" s="16">
        <v>0</v>
      </c>
      <c r="BN416" s="16">
        <v>0</v>
      </c>
      <c r="BO416" s="16">
        <v>0</v>
      </c>
      <c r="BP416" s="16">
        <v>0</v>
      </c>
      <c r="BQ416" s="16">
        <v>0</v>
      </c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  <c r="BW416" s="16">
        <v>0</v>
      </c>
      <c r="BX416" s="16">
        <v>0</v>
      </c>
      <c r="BY416" s="16">
        <f t="shared" si="133"/>
        <v>-0.40485782</v>
      </c>
      <c r="BZ416" s="16">
        <f t="shared" si="134"/>
        <v>-93.50281068846856</v>
      </c>
      <c r="CA416" s="1" t="s">
        <v>541</v>
      </c>
    </row>
    <row r="417" spans="1:79" ht="38.25">
      <c r="A417" s="24"/>
      <c r="B417" s="20" t="s">
        <v>521</v>
      </c>
      <c r="C417" s="24" t="s">
        <v>520</v>
      </c>
      <c r="D417" s="33">
        <v>0.6229439999999999</v>
      </c>
      <c r="E417" s="16">
        <v>0</v>
      </c>
      <c r="F417" s="16">
        <f t="shared" si="121"/>
        <v>0.6229439999999999</v>
      </c>
      <c r="G417" s="16">
        <f t="shared" si="122"/>
        <v>0</v>
      </c>
      <c r="H417" s="16">
        <f t="shared" si="123"/>
        <v>0</v>
      </c>
      <c r="I417" s="16">
        <f t="shared" si="124"/>
        <v>0</v>
      </c>
      <c r="J417" s="16">
        <f t="shared" si="125"/>
        <v>0</v>
      </c>
      <c r="K417" s="16">
        <f t="shared" si="126"/>
        <v>8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0.6229439999999999</v>
      </c>
      <c r="AB417" s="16">
        <v>0</v>
      </c>
      <c r="AC417" s="16">
        <v>0</v>
      </c>
      <c r="AD417" s="16">
        <v>0</v>
      </c>
      <c r="AE417" s="16">
        <v>0</v>
      </c>
      <c r="AF417" s="16">
        <v>8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f t="shared" si="127"/>
        <v>0.11169337000000001</v>
      </c>
      <c r="AP417" s="16">
        <f t="shared" si="128"/>
        <v>0</v>
      </c>
      <c r="AQ417" s="16">
        <f t="shared" si="129"/>
        <v>0</v>
      </c>
      <c r="AR417" s="16">
        <f t="shared" si="130"/>
        <v>0</v>
      </c>
      <c r="AS417" s="16">
        <f t="shared" si="131"/>
        <v>0</v>
      </c>
      <c r="AT417" s="16">
        <f t="shared" si="132"/>
        <v>0</v>
      </c>
      <c r="AU417" s="16">
        <v>0</v>
      </c>
      <c r="AV417" s="16">
        <v>0</v>
      </c>
      <c r="AW417" s="16">
        <v>0</v>
      </c>
      <c r="AX417" s="16">
        <v>0</v>
      </c>
      <c r="AY417" s="16">
        <v>0</v>
      </c>
      <c r="AZ417" s="16"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16">
        <v>0</v>
      </c>
      <c r="BG417" s="16">
        <v>0</v>
      </c>
      <c r="BH417" s="16">
        <v>0</v>
      </c>
      <c r="BI417" s="16">
        <v>0</v>
      </c>
      <c r="BJ417" s="16">
        <v>0.11169337000000001</v>
      </c>
      <c r="BK417" s="16">
        <v>0</v>
      </c>
      <c r="BL417" s="16">
        <v>0</v>
      </c>
      <c r="BM417" s="16">
        <v>0</v>
      </c>
      <c r="BN417" s="16">
        <v>0</v>
      </c>
      <c r="BO417" s="16">
        <v>0</v>
      </c>
      <c r="BP417" s="16">
        <v>0</v>
      </c>
      <c r="BQ417" s="16">
        <v>0</v>
      </c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  <c r="BW417" s="16">
        <v>0</v>
      </c>
      <c r="BX417" s="16">
        <v>0</v>
      </c>
      <c r="BY417" s="16">
        <f t="shared" si="133"/>
        <v>-0.5112506299999999</v>
      </c>
      <c r="BZ417" s="16">
        <f t="shared" si="134"/>
        <v>-82.07007853033338</v>
      </c>
      <c r="CA417" s="1" t="s">
        <v>541</v>
      </c>
    </row>
    <row r="418" spans="1:79" ht="25.5">
      <c r="A418" s="24"/>
      <c r="B418" s="20" t="s">
        <v>522</v>
      </c>
      <c r="C418" s="24" t="s">
        <v>520</v>
      </c>
      <c r="D418" s="33">
        <v>0.38934</v>
      </c>
      <c r="E418" s="16">
        <v>0</v>
      </c>
      <c r="F418" s="16">
        <f t="shared" si="121"/>
        <v>0.38934</v>
      </c>
      <c r="G418" s="16">
        <f t="shared" si="122"/>
        <v>0</v>
      </c>
      <c r="H418" s="16">
        <f t="shared" si="123"/>
        <v>0</v>
      </c>
      <c r="I418" s="16">
        <f t="shared" si="124"/>
        <v>0</v>
      </c>
      <c r="J418" s="16">
        <f t="shared" si="125"/>
        <v>0</v>
      </c>
      <c r="K418" s="16">
        <f t="shared" si="126"/>
        <v>5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0.38934</v>
      </c>
      <c r="AB418" s="16">
        <v>0</v>
      </c>
      <c r="AC418" s="16">
        <v>0</v>
      </c>
      <c r="AD418" s="16">
        <v>0</v>
      </c>
      <c r="AE418" s="16">
        <v>0</v>
      </c>
      <c r="AF418" s="16">
        <v>5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f t="shared" si="127"/>
        <v>0.06953985</v>
      </c>
      <c r="AP418" s="16">
        <f t="shared" si="128"/>
        <v>0</v>
      </c>
      <c r="AQ418" s="16">
        <f t="shared" si="129"/>
        <v>0</v>
      </c>
      <c r="AR418" s="16">
        <f t="shared" si="130"/>
        <v>0</v>
      </c>
      <c r="AS418" s="16">
        <f t="shared" si="131"/>
        <v>0</v>
      </c>
      <c r="AT418" s="16">
        <f t="shared" si="132"/>
        <v>0</v>
      </c>
      <c r="AU418" s="16">
        <v>0</v>
      </c>
      <c r="AV418" s="16">
        <v>0</v>
      </c>
      <c r="AW418" s="16">
        <v>0</v>
      </c>
      <c r="AX418" s="16">
        <v>0</v>
      </c>
      <c r="AY418" s="16">
        <v>0</v>
      </c>
      <c r="AZ418" s="16"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16">
        <v>0</v>
      </c>
      <c r="BG418" s="16">
        <v>0</v>
      </c>
      <c r="BH418" s="16">
        <v>0</v>
      </c>
      <c r="BI418" s="16">
        <v>0</v>
      </c>
      <c r="BJ418" s="16">
        <v>0.06953985</v>
      </c>
      <c r="BK418" s="16">
        <v>0</v>
      </c>
      <c r="BL418" s="16">
        <v>0</v>
      </c>
      <c r="BM418" s="16">
        <v>0</v>
      </c>
      <c r="BN418" s="16">
        <v>0</v>
      </c>
      <c r="BO418" s="16">
        <v>0</v>
      </c>
      <c r="BP418" s="16">
        <v>0</v>
      </c>
      <c r="BQ418" s="16">
        <v>0</v>
      </c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  <c r="BW418" s="16">
        <v>0</v>
      </c>
      <c r="BX418" s="16">
        <v>0</v>
      </c>
      <c r="BY418" s="16">
        <f t="shared" si="133"/>
        <v>-0.31980015</v>
      </c>
      <c r="BZ418" s="16">
        <f t="shared" si="134"/>
        <v>-82.1390429958391</v>
      </c>
      <c r="CA418" s="1" t="s">
        <v>541</v>
      </c>
    </row>
    <row r="419" spans="1:79" ht="13.5">
      <c r="A419" s="24"/>
      <c r="B419" s="19" t="s">
        <v>166</v>
      </c>
      <c r="C419" s="24"/>
      <c r="D419" s="33">
        <v>0</v>
      </c>
      <c r="E419" s="16">
        <v>0</v>
      </c>
      <c r="F419" s="16">
        <f t="shared" si="121"/>
        <v>0</v>
      </c>
      <c r="G419" s="16">
        <f t="shared" si="122"/>
        <v>0</v>
      </c>
      <c r="H419" s="16">
        <f t="shared" si="123"/>
        <v>0</v>
      </c>
      <c r="I419" s="16">
        <f t="shared" si="124"/>
        <v>0</v>
      </c>
      <c r="J419" s="16">
        <f t="shared" si="125"/>
        <v>0</v>
      </c>
      <c r="K419" s="16">
        <f t="shared" si="126"/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f t="shared" si="127"/>
        <v>0</v>
      </c>
      <c r="AP419" s="16">
        <f t="shared" si="128"/>
        <v>0</v>
      </c>
      <c r="AQ419" s="16">
        <f t="shared" si="129"/>
        <v>0</v>
      </c>
      <c r="AR419" s="16">
        <f t="shared" si="130"/>
        <v>0</v>
      </c>
      <c r="AS419" s="16">
        <f t="shared" si="131"/>
        <v>0</v>
      </c>
      <c r="AT419" s="16">
        <f t="shared" si="132"/>
        <v>0</v>
      </c>
      <c r="AU419" s="16">
        <v>0</v>
      </c>
      <c r="AV419" s="16">
        <v>0</v>
      </c>
      <c r="AW419" s="16">
        <v>0</v>
      </c>
      <c r="AX419" s="16">
        <v>0</v>
      </c>
      <c r="AY419" s="16">
        <v>0</v>
      </c>
      <c r="AZ419" s="16">
        <v>0</v>
      </c>
      <c r="BA419" s="16">
        <v>0</v>
      </c>
      <c r="BB419" s="16">
        <v>0</v>
      </c>
      <c r="BC419" s="16">
        <v>0</v>
      </c>
      <c r="BD419" s="16">
        <v>0</v>
      </c>
      <c r="BE419" s="16">
        <v>0</v>
      </c>
      <c r="BF419" s="16">
        <v>0</v>
      </c>
      <c r="BG419" s="16">
        <v>0</v>
      </c>
      <c r="BH419" s="16">
        <v>0</v>
      </c>
      <c r="BI419" s="16">
        <v>0</v>
      </c>
      <c r="BJ419" s="16">
        <v>0</v>
      </c>
      <c r="BK419" s="16">
        <v>0</v>
      </c>
      <c r="BL419" s="16">
        <v>0</v>
      </c>
      <c r="BM419" s="16">
        <v>0</v>
      </c>
      <c r="BN419" s="16">
        <v>0</v>
      </c>
      <c r="BO419" s="16">
        <v>0</v>
      </c>
      <c r="BP419" s="16">
        <v>0</v>
      </c>
      <c r="BQ419" s="16">
        <v>0</v>
      </c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  <c r="BW419" s="16">
        <v>0</v>
      </c>
      <c r="BX419" s="16">
        <v>0</v>
      </c>
      <c r="BY419" s="16">
        <f t="shared" si="133"/>
        <v>0</v>
      </c>
      <c r="BZ419" s="16">
        <v>0</v>
      </c>
      <c r="CA419" s="1">
        <v>0</v>
      </c>
    </row>
    <row r="420" spans="1:79" ht="25.5">
      <c r="A420" s="24"/>
      <c r="B420" s="20" t="s">
        <v>523</v>
      </c>
      <c r="C420" s="24" t="s">
        <v>520</v>
      </c>
      <c r="D420" s="33">
        <v>0.43299</v>
      </c>
      <c r="E420" s="16">
        <v>0</v>
      </c>
      <c r="F420" s="16">
        <f t="shared" si="121"/>
        <v>0</v>
      </c>
      <c r="G420" s="16">
        <f t="shared" si="122"/>
        <v>0</v>
      </c>
      <c r="H420" s="16">
        <f t="shared" si="123"/>
        <v>0</v>
      </c>
      <c r="I420" s="16">
        <f t="shared" si="124"/>
        <v>0</v>
      </c>
      <c r="J420" s="16">
        <f t="shared" si="125"/>
        <v>0</v>
      </c>
      <c r="K420" s="16">
        <f t="shared" si="126"/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f t="shared" si="127"/>
        <v>0</v>
      </c>
      <c r="AP420" s="16">
        <f t="shared" si="128"/>
        <v>0</v>
      </c>
      <c r="AQ420" s="16">
        <f t="shared" si="129"/>
        <v>0</v>
      </c>
      <c r="AR420" s="16">
        <f t="shared" si="130"/>
        <v>0</v>
      </c>
      <c r="AS420" s="16">
        <f t="shared" si="131"/>
        <v>0</v>
      </c>
      <c r="AT420" s="16">
        <f t="shared" si="132"/>
        <v>0</v>
      </c>
      <c r="AU420" s="16">
        <v>0</v>
      </c>
      <c r="AV420" s="16">
        <v>0</v>
      </c>
      <c r="AW420" s="16">
        <v>0</v>
      </c>
      <c r="AX420" s="16">
        <v>0</v>
      </c>
      <c r="AY420" s="16">
        <v>0</v>
      </c>
      <c r="AZ420" s="16">
        <v>0</v>
      </c>
      <c r="BA420" s="16">
        <v>0</v>
      </c>
      <c r="BB420" s="16">
        <v>0</v>
      </c>
      <c r="BC420" s="16">
        <v>0</v>
      </c>
      <c r="BD420" s="16">
        <v>0</v>
      </c>
      <c r="BE420" s="16">
        <v>0</v>
      </c>
      <c r="BF420" s="16">
        <v>0</v>
      </c>
      <c r="BG420" s="16">
        <v>0</v>
      </c>
      <c r="BH420" s="16">
        <v>0</v>
      </c>
      <c r="BI420" s="16">
        <v>0</v>
      </c>
      <c r="BJ420" s="16">
        <v>0</v>
      </c>
      <c r="BK420" s="16">
        <v>0</v>
      </c>
      <c r="BL420" s="16">
        <v>0</v>
      </c>
      <c r="BM420" s="16">
        <v>0</v>
      </c>
      <c r="BN420" s="16">
        <v>0</v>
      </c>
      <c r="BO420" s="16">
        <v>0</v>
      </c>
      <c r="BP420" s="16">
        <v>0</v>
      </c>
      <c r="BQ420" s="16">
        <v>0</v>
      </c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  <c r="BW420" s="16">
        <v>0</v>
      </c>
      <c r="BX420" s="16">
        <v>0</v>
      </c>
      <c r="BY420" s="16">
        <f t="shared" si="133"/>
        <v>0</v>
      </c>
      <c r="BZ420" s="16">
        <v>0</v>
      </c>
      <c r="CA420" s="1">
        <v>0</v>
      </c>
    </row>
    <row r="421" spans="1:79" ht="25.5">
      <c r="A421" s="24"/>
      <c r="B421" s="20" t="s">
        <v>524</v>
      </c>
      <c r="C421" s="24" t="s">
        <v>520</v>
      </c>
      <c r="D421" s="33">
        <v>0.233604</v>
      </c>
      <c r="E421" s="16">
        <v>0</v>
      </c>
      <c r="F421" s="16">
        <f t="shared" si="121"/>
        <v>0</v>
      </c>
      <c r="G421" s="16">
        <f t="shared" si="122"/>
        <v>0</v>
      </c>
      <c r="H421" s="16">
        <f t="shared" si="123"/>
        <v>0</v>
      </c>
      <c r="I421" s="16">
        <f t="shared" si="124"/>
        <v>0</v>
      </c>
      <c r="J421" s="16">
        <f t="shared" si="125"/>
        <v>0</v>
      </c>
      <c r="K421" s="16">
        <f t="shared" si="126"/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f t="shared" si="127"/>
        <v>0</v>
      </c>
      <c r="AP421" s="16">
        <f t="shared" si="128"/>
        <v>0</v>
      </c>
      <c r="AQ421" s="16">
        <f t="shared" si="129"/>
        <v>0</v>
      </c>
      <c r="AR421" s="16">
        <f t="shared" si="130"/>
        <v>0</v>
      </c>
      <c r="AS421" s="16">
        <f t="shared" si="131"/>
        <v>0</v>
      </c>
      <c r="AT421" s="16">
        <f t="shared" si="132"/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16">
        <v>0</v>
      </c>
      <c r="BG421" s="16">
        <v>0</v>
      </c>
      <c r="BH421" s="16">
        <v>0</v>
      </c>
      <c r="BI421" s="16">
        <v>0</v>
      </c>
      <c r="BJ421" s="16">
        <v>0</v>
      </c>
      <c r="BK421" s="16">
        <v>0</v>
      </c>
      <c r="BL421" s="16">
        <v>0</v>
      </c>
      <c r="BM421" s="16">
        <v>0</v>
      </c>
      <c r="BN421" s="16">
        <v>0</v>
      </c>
      <c r="BO421" s="16">
        <v>0</v>
      </c>
      <c r="BP421" s="16">
        <v>0</v>
      </c>
      <c r="BQ421" s="16">
        <v>0</v>
      </c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  <c r="BW421" s="16">
        <v>0</v>
      </c>
      <c r="BX421" s="16">
        <v>0</v>
      </c>
      <c r="BY421" s="16">
        <f t="shared" si="133"/>
        <v>0</v>
      </c>
      <c r="BZ421" s="16">
        <v>0</v>
      </c>
      <c r="CA421" s="1">
        <v>0</v>
      </c>
    </row>
    <row r="422" spans="1:79" ht="13.5">
      <c r="A422" s="24"/>
      <c r="B422" s="19" t="s">
        <v>221</v>
      </c>
      <c r="C422" s="24"/>
      <c r="D422" s="33">
        <v>0</v>
      </c>
      <c r="E422" s="16">
        <v>0</v>
      </c>
      <c r="F422" s="16">
        <f t="shared" si="121"/>
        <v>0</v>
      </c>
      <c r="G422" s="16">
        <f t="shared" si="122"/>
        <v>0</v>
      </c>
      <c r="H422" s="16">
        <f t="shared" si="123"/>
        <v>0</v>
      </c>
      <c r="I422" s="16">
        <f t="shared" si="124"/>
        <v>0</v>
      </c>
      <c r="J422" s="16">
        <f t="shared" si="125"/>
        <v>0</v>
      </c>
      <c r="K422" s="16">
        <f t="shared" si="126"/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f t="shared" si="127"/>
        <v>0</v>
      </c>
      <c r="AP422" s="16">
        <f t="shared" si="128"/>
        <v>0</v>
      </c>
      <c r="AQ422" s="16">
        <f t="shared" si="129"/>
        <v>0</v>
      </c>
      <c r="AR422" s="16">
        <f t="shared" si="130"/>
        <v>0</v>
      </c>
      <c r="AS422" s="16">
        <f t="shared" si="131"/>
        <v>0</v>
      </c>
      <c r="AT422" s="16">
        <f t="shared" si="132"/>
        <v>0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  <c r="BJ422" s="16">
        <v>0</v>
      </c>
      <c r="BK422" s="16">
        <v>0</v>
      </c>
      <c r="BL422" s="16">
        <v>0</v>
      </c>
      <c r="BM422" s="16">
        <v>0</v>
      </c>
      <c r="BN422" s="16">
        <v>0</v>
      </c>
      <c r="BO422" s="16">
        <v>0</v>
      </c>
      <c r="BP422" s="16">
        <v>0</v>
      </c>
      <c r="BQ422" s="16">
        <v>0</v>
      </c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  <c r="BW422" s="16">
        <v>0</v>
      </c>
      <c r="BX422" s="16">
        <v>0</v>
      </c>
      <c r="BY422" s="16">
        <f t="shared" si="133"/>
        <v>0</v>
      </c>
      <c r="BZ422" s="16">
        <v>0</v>
      </c>
      <c r="CA422" s="1">
        <v>0</v>
      </c>
    </row>
    <row r="423" spans="1:79" ht="25.5">
      <c r="A423" s="24"/>
      <c r="B423" s="20" t="s">
        <v>525</v>
      </c>
      <c r="C423" s="24" t="s">
        <v>520</v>
      </c>
      <c r="D423" s="33">
        <v>0.15573599999999999</v>
      </c>
      <c r="E423" s="16">
        <v>0</v>
      </c>
      <c r="F423" s="16">
        <f t="shared" si="121"/>
        <v>0</v>
      </c>
      <c r="G423" s="16">
        <f t="shared" si="122"/>
        <v>0</v>
      </c>
      <c r="H423" s="16">
        <f t="shared" si="123"/>
        <v>0</v>
      </c>
      <c r="I423" s="16">
        <f t="shared" si="124"/>
        <v>0</v>
      </c>
      <c r="J423" s="16">
        <f t="shared" si="125"/>
        <v>0</v>
      </c>
      <c r="K423" s="16">
        <f t="shared" si="126"/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f t="shared" si="127"/>
        <v>0</v>
      </c>
      <c r="AP423" s="16">
        <f t="shared" si="128"/>
        <v>0</v>
      </c>
      <c r="AQ423" s="16">
        <f t="shared" si="129"/>
        <v>0</v>
      </c>
      <c r="AR423" s="16">
        <f t="shared" si="130"/>
        <v>0</v>
      </c>
      <c r="AS423" s="16">
        <f t="shared" si="131"/>
        <v>0</v>
      </c>
      <c r="AT423" s="16">
        <f t="shared" si="132"/>
        <v>0</v>
      </c>
      <c r="AU423" s="16">
        <v>0</v>
      </c>
      <c r="AV423" s="16">
        <v>0</v>
      </c>
      <c r="AW423" s="16">
        <v>0</v>
      </c>
      <c r="AX423" s="16">
        <v>0</v>
      </c>
      <c r="AY423" s="16">
        <v>0</v>
      </c>
      <c r="AZ423" s="16">
        <v>0</v>
      </c>
      <c r="BA423" s="16">
        <v>0</v>
      </c>
      <c r="BB423" s="16">
        <v>0</v>
      </c>
      <c r="BC423" s="16">
        <v>0</v>
      </c>
      <c r="BD423" s="16">
        <v>0</v>
      </c>
      <c r="BE423" s="16">
        <v>0</v>
      </c>
      <c r="BF423" s="16">
        <v>0</v>
      </c>
      <c r="BG423" s="16">
        <v>0</v>
      </c>
      <c r="BH423" s="16">
        <v>0</v>
      </c>
      <c r="BI423" s="16">
        <v>0</v>
      </c>
      <c r="BJ423" s="16">
        <v>0</v>
      </c>
      <c r="BK423" s="16">
        <v>0</v>
      </c>
      <c r="BL423" s="16">
        <v>0</v>
      </c>
      <c r="BM423" s="16">
        <v>0</v>
      </c>
      <c r="BN423" s="16">
        <v>0</v>
      </c>
      <c r="BO423" s="16">
        <v>0</v>
      </c>
      <c r="BP423" s="16">
        <v>0</v>
      </c>
      <c r="BQ423" s="16">
        <v>0</v>
      </c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  <c r="BW423" s="16">
        <v>0</v>
      </c>
      <c r="BX423" s="16">
        <v>0</v>
      </c>
      <c r="BY423" s="16">
        <f t="shared" si="133"/>
        <v>0</v>
      </c>
      <c r="BZ423" s="16">
        <v>0</v>
      </c>
      <c r="CA423" s="1">
        <v>0</v>
      </c>
    </row>
    <row r="424" spans="1:79" ht="25.5">
      <c r="A424" s="24"/>
      <c r="B424" s="20" t="s">
        <v>526</v>
      </c>
      <c r="C424" s="24" t="s">
        <v>520</v>
      </c>
      <c r="D424" s="33">
        <v>0.15573599999999999</v>
      </c>
      <c r="E424" s="16">
        <v>0</v>
      </c>
      <c r="F424" s="16">
        <f t="shared" si="121"/>
        <v>0</v>
      </c>
      <c r="G424" s="16">
        <f t="shared" si="122"/>
        <v>0</v>
      </c>
      <c r="H424" s="16">
        <f t="shared" si="123"/>
        <v>0</v>
      </c>
      <c r="I424" s="16">
        <f t="shared" si="124"/>
        <v>0</v>
      </c>
      <c r="J424" s="16">
        <f t="shared" si="125"/>
        <v>0</v>
      </c>
      <c r="K424" s="16">
        <f t="shared" si="126"/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f t="shared" si="127"/>
        <v>0</v>
      </c>
      <c r="AP424" s="16">
        <f t="shared" si="128"/>
        <v>0</v>
      </c>
      <c r="AQ424" s="16">
        <f t="shared" si="129"/>
        <v>0</v>
      </c>
      <c r="AR424" s="16">
        <f t="shared" si="130"/>
        <v>0</v>
      </c>
      <c r="AS424" s="16">
        <f t="shared" si="131"/>
        <v>0</v>
      </c>
      <c r="AT424" s="16">
        <f t="shared" si="132"/>
        <v>0</v>
      </c>
      <c r="AU424" s="16">
        <v>0</v>
      </c>
      <c r="AV424" s="16">
        <v>0</v>
      </c>
      <c r="AW424" s="16">
        <v>0</v>
      </c>
      <c r="AX424" s="16">
        <v>0</v>
      </c>
      <c r="AY424" s="16">
        <v>0</v>
      </c>
      <c r="AZ424" s="16">
        <v>0</v>
      </c>
      <c r="BA424" s="16">
        <v>0</v>
      </c>
      <c r="BB424" s="16">
        <v>0</v>
      </c>
      <c r="BC424" s="16">
        <v>0</v>
      </c>
      <c r="BD424" s="16">
        <v>0</v>
      </c>
      <c r="BE424" s="16">
        <v>0</v>
      </c>
      <c r="BF424" s="16">
        <v>0</v>
      </c>
      <c r="BG424" s="16">
        <v>0</v>
      </c>
      <c r="BH424" s="16">
        <v>0</v>
      </c>
      <c r="BI424" s="16">
        <v>0</v>
      </c>
      <c r="BJ424" s="16">
        <v>0</v>
      </c>
      <c r="BK424" s="16">
        <v>0</v>
      </c>
      <c r="BL424" s="16">
        <v>0</v>
      </c>
      <c r="BM424" s="16">
        <v>0</v>
      </c>
      <c r="BN424" s="16">
        <v>0</v>
      </c>
      <c r="BO424" s="16">
        <v>0</v>
      </c>
      <c r="BP424" s="16">
        <v>0</v>
      </c>
      <c r="BQ424" s="16">
        <v>0</v>
      </c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  <c r="BW424" s="16">
        <v>0</v>
      </c>
      <c r="BX424" s="16">
        <v>0</v>
      </c>
      <c r="BY424" s="16">
        <f t="shared" si="133"/>
        <v>0</v>
      </c>
      <c r="BZ424" s="16">
        <v>0</v>
      </c>
      <c r="CA424" s="1">
        <v>0</v>
      </c>
    </row>
    <row r="425" spans="1:79" ht="25.5">
      <c r="A425" s="24"/>
      <c r="B425" s="20" t="s">
        <v>527</v>
      </c>
      <c r="C425" s="24" t="s">
        <v>520</v>
      </c>
      <c r="D425" s="33">
        <v>0.282134</v>
      </c>
      <c r="E425" s="16">
        <v>0</v>
      </c>
      <c r="F425" s="16">
        <f t="shared" si="121"/>
        <v>0.282134</v>
      </c>
      <c r="G425" s="16">
        <f t="shared" si="122"/>
        <v>0</v>
      </c>
      <c r="H425" s="16">
        <f t="shared" si="123"/>
        <v>0</v>
      </c>
      <c r="I425" s="16">
        <f t="shared" si="124"/>
        <v>0</v>
      </c>
      <c r="J425" s="16">
        <f t="shared" si="125"/>
        <v>0</v>
      </c>
      <c r="K425" s="16">
        <f t="shared" si="126"/>
        <v>1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0.282134</v>
      </c>
      <c r="AB425" s="16">
        <v>0</v>
      </c>
      <c r="AC425" s="16">
        <v>0</v>
      </c>
      <c r="AD425" s="16">
        <v>0</v>
      </c>
      <c r="AE425" s="16">
        <v>0</v>
      </c>
      <c r="AF425" s="16">
        <v>1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f t="shared" si="127"/>
        <v>0</v>
      </c>
      <c r="AP425" s="16">
        <f t="shared" si="128"/>
        <v>0</v>
      </c>
      <c r="AQ425" s="16">
        <f t="shared" si="129"/>
        <v>0</v>
      </c>
      <c r="AR425" s="16">
        <f t="shared" si="130"/>
        <v>0</v>
      </c>
      <c r="AS425" s="16">
        <f t="shared" si="131"/>
        <v>0</v>
      </c>
      <c r="AT425" s="16">
        <f t="shared" si="132"/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0</v>
      </c>
      <c r="AZ425" s="16">
        <v>0</v>
      </c>
      <c r="BA425" s="16">
        <v>0</v>
      </c>
      <c r="BB425" s="16">
        <v>0</v>
      </c>
      <c r="BC425" s="16">
        <v>0</v>
      </c>
      <c r="BD425" s="16">
        <v>0</v>
      </c>
      <c r="BE425" s="16">
        <v>0</v>
      </c>
      <c r="BF425" s="16">
        <v>0</v>
      </c>
      <c r="BG425" s="16">
        <v>0</v>
      </c>
      <c r="BH425" s="16">
        <v>0</v>
      </c>
      <c r="BI425" s="16">
        <v>0</v>
      </c>
      <c r="BJ425" s="16">
        <v>0</v>
      </c>
      <c r="BK425" s="16">
        <v>0</v>
      </c>
      <c r="BL425" s="16">
        <v>0</v>
      </c>
      <c r="BM425" s="16">
        <v>0</v>
      </c>
      <c r="BN425" s="16">
        <v>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  <c r="BW425" s="16">
        <v>0</v>
      </c>
      <c r="BX425" s="16">
        <v>0</v>
      </c>
      <c r="BY425" s="16">
        <f t="shared" si="133"/>
        <v>-0.282134</v>
      </c>
      <c r="BZ425" s="16">
        <f t="shared" si="134"/>
        <v>-100</v>
      </c>
      <c r="CA425" s="1" t="s">
        <v>556</v>
      </c>
    </row>
    <row r="426" spans="1:79" ht="13.5">
      <c r="A426" s="24"/>
      <c r="B426" s="19" t="s">
        <v>167</v>
      </c>
      <c r="C426" s="24"/>
      <c r="D426" s="33">
        <v>0</v>
      </c>
      <c r="E426" s="16">
        <v>0</v>
      </c>
      <c r="F426" s="16">
        <f t="shared" si="121"/>
        <v>0</v>
      </c>
      <c r="G426" s="16">
        <f t="shared" si="122"/>
        <v>0</v>
      </c>
      <c r="H426" s="16">
        <f t="shared" si="123"/>
        <v>0</v>
      </c>
      <c r="I426" s="16">
        <f t="shared" si="124"/>
        <v>0</v>
      </c>
      <c r="J426" s="16">
        <f t="shared" si="125"/>
        <v>0</v>
      </c>
      <c r="K426" s="16">
        <f t="shared" si="126"/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f t="shared" si="127"/>
        <v>0</v>
      </c>
      <c r="AP426" s="16">
        <f t="shared" si="128"/>
        <v>0</v>
      </c>
      <c r="AQ426" s="16">
        <f t="shared" si="129"/>
        <v>0</v>
      </c>
      <c r="AR426" s="16">
        <f t="shared" si="130"/>
        <v>0</v>
      </c>
      <c r="AS426" s="16">
        <f t="shared" si="131"/>
        <v>0</v>
      </c>
      <c r="AT426" s="16">
        <f t="shared" si="132"/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  <c r="BJ426" s="16">
        <v>0</v>
      </c>
      <c r="BK426" s="16">
        <v>0</v>
      </c>
      <c r="BL426" s="16">
        <v>0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f t="shared" si="133"/>
        <v>0</v>
      </c>
      <c r="BZ426" s="16">
        <v>0</v>
      </c>
      <c r="CA426" s="1">
        <v>0</v>
      </c>
    </row>
    <row r="427" spans="1:79" ht="25.5">
      <c r="A427" s="24"/>
      <c r="B427" s="20" t="s">
        <v>528</v>
      </c>
      <c r="C427" s="24" t="s">
        <v>520</v>
      </c>
      <c r="D427" s="33">
        <v>1.128536</v>
      </c>
      <c r="E427" s="16">
        <v>0</v>
      </c>
      <c r="F427" s="16">
        <f t="shared" si="121"/>
        <v>1.128536</v>
      </c>
      <c r="G427" s="16">
        <f t="shared" si="122"/>
        <v>0</v>
      </c>
      <c r="H427" s="16">
        <f t="shared" si="123"/>
        <v>0</v>
      </c>
      <c r="I427" s="16">
        <f t="shared" si="124"/>
        <v>0</v>
      </c>
      <c r="J427" s="16">
        <f t="shared" si="125"/>
        <v>0</v>
      </c>
      <c r="K427" s="16">
        <f t="shared" si="126"/>
        <v>4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1.128536</v>
      </c>
      <c r="AB427" s="16">
        <v>0</v>
      </c>
      <c r="AC427" s="16">
        <v>0</v>
      </c>
      <c r="AD427" s="16">
        <v>0</v>
      </c>
      <c r="AE427" s="16">
        <v>0</v>
      </c>
      <c r="AF427" s="16">
        <v>4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f t="shared" si="127"/>
        <v>0</v>
      </c>
      <c r="AP427" s="16">
        <f t="shared" si="128"/>
        <v>0</v>
      </c>
      <c r="AQ427" s="16">
        <f t="shared" si="129"/>
        <v>0</v>
      </c>
      <c r="AR427" s="16">
        <f t="shared" si="130"/>
        <v>0</v>
      </c>
      <c r="AS427" s="16">
        <f t="shared" si="131"/>
        <v>0</v>
      </c>
      <c r="AT427" s="16">
        <f t="shared" si="132"/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16">
        <v>0</v>
      </c>
      <c r="BG427" s="16">
        <v>0</v>
      </c>
      <c r="BH427" s="16">
        <v>0</v>
      </c>
      <c r="BI427" s="16">
        <v>0</v>
      </c>
      <c r="BJ427" s="16">
        <v>0</v>
      </c>
      <c r="BK427" s="16">
        <v>0</v>
      </c>
      <c r="BL427" s="16">
        <v>0</v>
      </c>
      <c r="BM427" s="16">
        <v>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  <c r="BW427" s="16">
        <v>0</v>
      </c>
      <c r="BX427" s="16">
        <v>0</v>
      </c>
      <c r="BY427" s="16">
        <f t="shared" si="133"/>
        <v>-1.128536</v>
      </c>
      <c r="BZ427" s="16">
        <f t="shared" si="134"/>
        <v>-100</v>
      </c>
      <c r="CA427" s="1" t="s">
        <v>556</v>
      </c>
    </row>
    <row r="428" spans="1:79" ht="13.5">
      <c r="A428" s="24"/>
      <c r="B428" s="19" t="s">
        <v>178</v>
      </c>
      <c r="C428" s="24"/>
      <c r="D428" s="33">
        <v>0</v>
      </c>
      <c r="E428" s="16">
        <v>0</v>
      </c>
      <c r="F428" s="16">
        <f t="shared" si="121"/>
        <v>0</v>
      </c>
      <c r="G428" s="16">
        <f t="shared" si="122"/>
        <v>0</v>
      </c>
      <c r="H428" s="16">
        <f t="shared" si="123"/>
        <v>0</v>
      </c>
      <c r="I428" s="16">
        <f t="shared" si="124"/>
        <v>0</v>
      </c>
      <c r="J428" s="16">
        <f t="shared" si="125"/>
        <v>0</v>
      </c>
      <c r="K428" s="16">
        <f t="shared" si="126"/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f t="shared" si="127"/>
        <v>0</v>
      </c>
      <c r="AP428" s="16">
        <f t="shared" si="128"/>
        <v>0</v>
      </c>
      <c r="AQ428" s="16">
        <f t="shared" si="129"/>
        <v>0</v>
      </c>
      <c r="AR428" s="16">
        <f t="shared" si="130"/>
        <v>0</v>
      </c>
      <c r="AS428" s="16">
        <f t="shared" si="131"/>
        <v>0</v>
      </c>
      <c r="AT428" s="16">
        <f t="shared" si="132"/>
        <v>0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  <c r="BJ428" s="16">
        <v>0</v>
      </c>
      <c r="BK428" s="16">
        <v>0</v>
      </c>
      <c r="BL428" s="16">
        <v>0</v>
      </c>
      <c r="BM428" s="16">
        <v>0</v>
      </c>
      <c r="BN428" s="16">
        <v>0</v>
      </c>
      <c r="BO428" s="16">
        <v>0</v>
      </c>
      <c r="BP428" s="16">
        <v>0</v>
      </c>
      <c r="BQ428" s="16">
        <v>0</v>
      </c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  <c r="BW428" s="16">
        <v>0</v>
      </c>
      <c r="BX428" s="16">
        <v>0</v>
      </c>
      <c r="BY428" s="16">
        <f t="shared" si="133"/>
        <v>0</v>
      </c>
      <c r="BZ428" s="16">
        <v>0</v>
      </c>
      <c r="CA428" s="1">
        <v>0</v>
      </c>
    </row>
    <row r="429" spans="1:79" ht="25.5">
      <c r="A429" s="24"/>
      <c r="B429" s="20" t="s">
        <v>529</v>
      </c>
      <c r="C429" s="24" t="s">
        <v>520</v>
      </c>
      <c r="D429" s="33">
        <v>1.128536</v>
      </c>
      <c r="E429" s="16">
        <v>0</v>
      </c>
      <c r="F429" s="16">
        <f t="shared" si="121"/>
        <v>0</v>
      </c>
      <c r="G429" s="16">
        <f t="shared" si="122"/>
        <v>0</v>
      </c>
      <c r="H429" s="16">
        <f t="shared" si="123"/>
        <v>0</v>
      </c>
      <c r="I429" s="16">
        <f t="shared" si="124"/>
        <v>0</v>
      </c>
      <c r="J429" s="16">
        <f t="shared" si="125"/>
        <v>0</v>
      </c>
      <c r="K429" s="16">
        <f t="shared" si="126"/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f t="shared" si="127"/>
        <v>0</v>
      </c>
      <c r="AP429" s="16">
        <f t="shared" si="128"/>
        <v>0</v>
      </c>
      <c r="AQ429" s="16">
        <f t="shared" si="129"/>
        <v>0</v>
      </c>
      <c r="AR429" s="16">
        <f t="shared" si="130"/>
        <v>0</v>
      </c>
      <c r="AS429" s="16">
        <f t="shared" si="131"/>
        <v>0</v>
      </c>
      <c r="AT429" s="16">
        <f t="shared" si="132"/>
        <v>0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  <c r="BJ429" s="16">
        <v>0</v>
      </c>
      <c r="BK429" s="16">
        <v>0</v>
      </c>
      <c r="BL429" s="16">
        <v>0</v>
      </c>
      <c r="BM429" s="16">
        <v>0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  <c r="BW429" s="16">
        <v>0</v>
      </c>
      <c r="BX429" s="16">
        <v>0</v>
      </c>
      <c r="BY429" s="16">
        <f t="shared" si="133"/>
        <v>0</v>
      </c>
      <c r="BZ429" s="16">
        <v>0</v>
      </c>
      <c r="CA429" s="1">
        <v>0</v>
      </c>
    </row>
    <row r="430" spans="1:79" ht="13.5">
      <c r="A430" s="24"/>
      <c r="B430" s="19" t="s">
        <v>168</v>
      </c>
      <c r="C430" s="24"/>
      <c r="D430" s="33">
        <v>0</v>
      </c>
      <c r="E430" s="16">
        <v>0</v>
      </c>
      <c r="F430" s="16">
        <f t="shared" si="121"/>
        <v>0</v>
      </c>
      <c r="G430" s="16">
        <f t="shared" si="122"/>
        <v>0</v>
      </c>
      <c r="H430" s="16">
        <f t="shared" si="123"/>
        <v>0</v>
      </c>
      <c r="I430" s="16">
        <f t="shared" si="124"/>
        <v>0</v>
      </c>
      <c r="J430" s="16">
        <f t="shared" si="125"/>
        <v>0</v>
      </c>
      <c r="K430" s="16">
        <f t="shared" si="126"/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f t="shared" si="127"/>
        <v>0</v>
      </c>
      <c r="AP430" s="16">
        <f t="shared" si="128"/>
        <v>0</v>
      </c>
      <c r="AQ430" s="16">
        <f t="shared" si="129"/>
        <v>0</v>
      </c>
      <c r="AR430" s="16">
        <f t="shared" si="130"/>
        <v>0</v>
      </c>
      <c r="AS430" s="16">
        <f t="shared" si="131"/>
        <v>0</v>
      </c>
      <c r="AT430" s="16">
        <f t="shared" si="132"/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16">
        <v>0</v>
      </c>
      <c r="BG430" s="16">
        <v>0</v>
      </c>
      <c r="BH430" s="16">
        <v>0</v>
      </c>
      <c r="BI430" s="16">
        <v>0</v>
      </c>
      <c r="BJ430" s="16">
        <v>0</v>
      </c>
      <c r="BK430" s="16">
        <v>0</v>
      </c>
      <c r="BL430" s="16">
        <v>0</v>
      </c>
      <c r="BM430" s="16">
        <v>0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  <c r="BW430" s="16">
        <v>0</v>
      </c>
      <c r="BX430" s="16">
        <v>0</v>
      </c>
      <c r="BY430" s="16">
        <f t="shared" si="133"/>
        <v>0</v>
      </c>
      <c r="BZ430" s="16">
        <v>0</v>
      </c>
      <c r="CA430" s="1">
        <v>0</v>
      </c>
    </row>
    <row r="431" spans="1:79" ht="25.5">
      <c r="A431" s="24"/>
      <c r="B431" s="20" t="s">
        <v>530</v>
      </c>
      <c r="C431" s="24" t="s">
        <v>520</v>
      </c>
      <c r="D431" s="33">
        <v>1.128536</v>
      </c>
      <c r="E431" s="16">
        <v>0</v>
      </c>
      <c r="F431" s="16">
        <f t="shared" si="121"/>
        <v>1.128536</v>
      </c>
      <c r="G431" s="16">
        <f t="shared" si="122"/>
        <v>0</v>
      </c>
      <c r="H431" s="16">
        <f t="shared" si="123"/>
        <v>0</v>
      </c>
      <c r="I431" s="16">
        <f t="shared" si="124"/>
        <v>0</v>
      </c>
      <c r="J431" s="16">
        <f t="shared" si="125"/>
        <v>0</v>
      </c>
      <c r="K431" s="16">
        <f t="shared" si="126"/>
        <v>4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1.128536</v>
      </c>
      <c r="AB431" s="16">
        <v>0</v>
      </c>
      <c r="AC431" s="16">
        <v>0</v>
      </c>
      <c r="AD431" s="16">
        <v>0</v>
      </c>
      <c r="AE431" s="16">
        <v>0</v>
      </c>
      <c r="AF431" s="16">
        <v>4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f t="shared" si="127"/>
        <v>0</v>
      </c>
      <c r="AP431" s="16">
        <f t="shared" si="128"/>
        <v>0</v>
      </c>
      <c r="AQ431" s="16">
        <f t="shared" si="129"/>
        <v>0</v>
      </c>
      <c r="AR431" s="16">
        <f t="shared" si="130"/>
        <v>0</v>
      </c>
      <c r="AS431" s="16">
        <f t="shared" si="131"/>
        <v>0</v>
      </c>
      <c r="AT431" s="16">
        <f t="shared" si="132"/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16">
        <v>0</v>
      </c>
      <c r="BG431" s="16">
        <v>0</v>
      </c>
      <c r="BH431" s="16">
        <v>0</v>
      </c>
      <c r="BI431" s="16">
        <v>0</v>
      </c>
      <c r="BJ431" s="16">
        <v>0</v>
      </c>
      <c r="BK431" s="16">
        <v>0</v>
      </c>
      <c r="BL431" s="16">
        <v>0</v>
      </c>
      <c r="BM431" s="16">
        <v>0</v>
      </c>
      <c r="BN431" s="16">
        <v>0</v>
      </c>
      <c r="BO431" s="16">
        <v>0</v>
      </c>
      <c r="BP431" s="16">
        <v>0</v>
      </c>
      <c r="BQ431" s="16">
        <v>0</v>
      </c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f t="shared" si="133"/>
        <v>-1.128536</v>
      </c>
      <c r="BZ431" s="16">
        <f t="shared" si="134"/>
        <v>-100</v>
      </c>
      <c r="CA431" s="1" t="s">
        <v>556</v>
      </c>
    </row>
    <row r="432" spans="1:79" ht="13.5">
      <c r="A432" s="24"/>
      <c r="B432" s="19" t="s">
        <v>225</v>
      </c>
      <c r="C432" s="24"/>
      <c r="D432" s="33">
        <v>0</v>
      </c>
      <c r="E432" s="16">
        <v>0</v>
      </c>
      <c r="F432" s="16">
        <f t="shared" si="121"/>
        <v>0</v>
      </c>
      <c r="G432" s="16">
        <f t="shared" si="122"/>
        <v>0</v>
      </c>
      <c r="H432" s="16">
        <f t="shared" si="123"/>
        <v>0</v>
      </c>
      <c r="I432" s="16">
        <f t="shared" si="124"/>
        <v>0</v>
      </c>
      <c r="J432" s="16">
        <f t="shared" si="125"/>
        <v>0</v>
      </c>
      <c r="K432" s="16">
        <f t="shared" si="126"/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f t="shared" si="127"/>
        <v>0</v>
      </c>
      <c r="AP432" s="16">
        <f t="shared" si="128"/>
        <v>0</v>
      </c>
      <c r="AQ432" s="16">
        <f t="shared" si="129"/>
        <v>0</v>
      </c>
      <c r="AR432" s="16">
        <f t="shared" si="130"/>
        <v>0</v>
      </c>
      <c r="AS432" s="16">
        <f t="shared" si="131"/>
        <v>0</v>
      </c>
      <c r="AT432" s="16">
        <f t="shared" si="132"/>
        <v>0</v>
      </c>
      <c r="AU432" s="16">
        <v>0</v>
      </c>
      <c r="AV432" s="16">
        <v>0</v>
      </c>
      <c r="AW432" s="16">
        <v>0</v>
      </c>
      <c r="AX432" s="16">
        <v>0</v>
      </c>
      <c r="AY432" s="16">
        <v>0</v>
      </c>
      <c r="AZ432" s="16">
        <v>0</v>
      </c>
      <c r="BA432" s="16">
        <v>0</v>
      </c>
      <c r="BB432" s="16">
        <v>0</v>
      </c>
      <c r="BC432" s="16">
        <v>0</v>
      </c>
      <c r="BD432" s="16">
        <v>0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  <c r="BJ432" s="16">
        <v>0</v>
      </c>
      <c r="BK432" s="16">
        <v>0</v>
      </c>
      <c r="BL432" s="16">
        <v>0</v>
      </c>
      <c r="BM432" s="16">
        <v>0</v>
      </c>
      <c r="BN432" s="16">
        <v>0</v>
      </c>
      <c r="BO432" s="16">
        <v>0</v>
      </c>
      <c r="BP432" s="16">
        <v>0</v>
      </c>
      <c r="BQ432" s="16">
        <v>0</v>
      </c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  <c r="BW432" s="16">
        <v>0</v>
      </c>
      <c r="BX432" s="16">
        <v>0</v>
      </c>
      <c r="BY432" s="16">
        <f t="shared" si="133"/>
        <v>0</v>
      </c>
      <c r="BZ432" s="16">
        <v>0</v>
      </c>
      <c r="CA432" s="1">
        <v>0</v>
      </c>
    </row>
    <row r="433" spans="1:79" ht="25.5">
      <c r="A433" s="24"/>
      <c r="B433" s="20" t="s">
        <v>531</v>
      </c>
      <c r="C433" s="24" t="s">
        <v>520</v>
      </c>
      <c r="D433" s="33">
        <v>0.564268</v>
      </c>
      <c r="E433" s="16">
        <v>0</v>
      </c>
      <c r="F433" s="16">
        <f t="shared" si="121"/>
        <v>0.564268</v>
      </c>
      <c r="G433" s="16">
        <f t="shared" si="122"/>
        <v>0</v>
      </c>
      <c r="H433" s="16">
        <f t="shared" si="123"/>
        <v>0</v>
      </c>
      <c r="I433" s="16">
        <f t="shared" si="124"/>
        <v>0</v>
      </c>
      <c r="J433" s="16">
        <f t="shared" si="125"/>
        <v>0</v>
      </c>
      <c r="K433" s="16">
        <f t="shared" si="126"/>
        <v>2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0.564268</v>
      </c>
      <c r="AB433" s="16">
        <v>0</v>
      </c>
      <c r="AC433" s="16">
        <v>0</v>
      </c>
      <c r="AD433" s="16">
        <v>0</v>
      </c>
      <c r="AE433" s="16">
        <v>0</v>
      </c>
      <c r="AF433" s="16">
        <v>2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f t="shared" si="127"/>
        <v>0</v>
      </c>
      <c r="AP433" s="16">
        <f t="shared" si="128"/>
        <v>0</v>
      </c>
      <c r="AQ433" s="16">
        <f t="shared" si="129"/>
        <v>0</v>
      </c>
      <c r="AR433" s="16">
        <f t="shared" si="130"/>
        <v>0</v>
      </c>
      <c r="AS433" s="16">
        <f t="shared" si="131"/>
        <v>0</v>
      </c>
      <c r="AT433" s="16">
        <f t="shared" si="132"/>
        <v>0</v>
      </c>
      <c r="AU433" s="16">
        <v>0</v>
      </c>
      <c r="AV433" s="16">
        <v>0</v>
      </c>
      <c r="AW433" s="16">
        <v>0</v>
      </c>
      <c r="AX433" s="16">
        <v>0</v>
      </c>
      <c r="AY433" s="16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16">
        <v>0</v>
      </c>
      <c r="BG433" s="16">
        <v>0</v>
      </c>
      <c r="BH433" s="16">
        <v>0</v>
      </c>
      <c r="BI433" s="16">
        <v>0</v>
      </c>
      <c r="BJ433" s="16">
        <v>0</v>
      </c>
      <c r="BK433" s="16">
        <v>0</v>
      </c>
      <c r="BL433" s="16">
        <v>0</v>
      </c>
      <c r="BM433" s="16">
        <v>0</v>
      </c>
      <c r="BN433" s="16">
        <v>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  <c r="BW433" s="16">
        <v>0</v>
      </c>
      <c r="BX433" s="16">
        <v>0</v>
      </c>
      <c r="BY433" s="16">
        <f t="shared" si="133"/>
        <v>-0.564268</v>
      </c>
      <c r="BZ433" s="16">
        <f t="shared" si="134"/>
        <v>-100</v>
      </c>
      <c r="CA433" s="1" t="s">
        <v>556</v>
      </c>
    </row>
  </sheetData>
  <sheetProtection/>
  <autoFilter ref="A19:CA433"/>
  <mergeCells count="40"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geOrder="overThenDown" paperSize="8" scale="1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3" max="78" man="1"/>
  </rowBreaks>
  <colBreaks count="2" manualBreakCount="2">
    <brk id="27" max="432" man="1"/>
    <brk id="39" max="4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2022-10-24T07:46:42Z</cp:lastPrinted>
  <dcterms:created xsi:type="dcterms:W3CDTF">2011-01-11T10:25:48Z</dcterms:created>
  <dcterms:modified xsi:type="dcterms:W3CDTF">2022-11-07T10:59:39Z</dcterms:modified>
  <cp:category/>
  <cp:version/>
  <cp:contentType/>
  <cp:contentStatus/>
</cp:coreProperties>
</file>